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110" tabRatio="929" activeTab="6"/>
  </bookViews>
  <sheets>
    <sheet name="RAB Progres RKB" sheetId="2" r:id="rId1"/>
    <sheet name="RAB Progres RK. Ket." sheetId="5" r:id="rId2"/>
    <sheet name="RAB Progres Toilet" sheetId="6" r:id="rId3"/>
    <sheet name="2. RAB Progres Revit Akses&amp;Meu" sheetId="9" r:id="rId4"/>
    <sheet name="3. REKAP RAB PROGRESS" sheetId="10" r:id="rId5"/>
    <sheet name="4. Kurva S" sheetId="11" r:id="rId6"/>
    <sheet name="5. Foto Progress" sheetId="7" r:id="rId7"/>
    <sheet name="6. KEMAJUAN" sheetId="8" r:id="rId8"/>
    <sheet name="Analisa " sheetId="3" r:id="rId9"/>
    <sheet name="Upah Bahan" sheetId="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</externalReferences>
  <definedNames>
    <definedName name="_\" localSheetId="1">[1]metode!#REF!</definedName>
    <definedName name="__\" localSheetId="2">[1]metode!#REF!</definedName>
    <definedName name="___\">[1]metode!#REF!</definedName>
    <definedName name="_\0" localSheetId="1">[2]Estimate!#REF!</definedName>
    <definedName name="__\0" localSheetId="2">[2]Estimate!#REF!</definedName>
    <definedName name="___\0">[2]Estimate!#REF!</definedName>
    <definedName name="_\A" localSheetId="5">[3]A!#REF!</definedName>
    <definedName name="__\A" localSheetId="6">[3]A!#REF!</definedName>
    <definedName name="___\A" localSheetId="7">[3]A!#REF!</definedName>
    <definedName name="_\a" localSheetId="1">[4]Harga!#REF!</definedName>
    <definedName name="__\a" localSheetId="2">[4]Harga!#REF!</definedName>
    <definedName name="___\a">[4]Harga!#REF!</definedName>
    <definedName name="_\B" localSheetId="1">#REF!</definedName>
    <definedName name="__\B" localSheetId="2">#REF!</definedName>
    <definedName name="___\B">#REF!</definedName>
    <definedName name="_\C" localSheetId="5">#REF!</definedName>
    <definedName name="__\C" localSheetId="6">#REF!</definedName>
    <definedName name="___\C" localSheetId="7">#REF!</definedName>
    <definedName name="____\C" localSheetId="1">#REF!</definedName>
    <definedName name="_____\C" localSheetId="2">#REF!</definedName>
    <definedName name="______\C">#REF!</definedName>
    <definedName name="_\d">[4]Harga!#REF!</definedName>
    <definedName name="_\E" localSheetId="1">#REF!</definedName>
    <definedName name="__\E" localSheetId="2">#REF!</definedName>
    <definedName name="___\E">#REF!</definedName>
    <definedName name="_\E1" localSheetId="5">[5]H.Satuan!#REF!</definedName>
    <definedName name="__\E1">[5]H.Satuan!#REF!</definedName>
    <definedName name="_\F" localSheetId="5">#REF!</definedName>
    <definedName name="__\F">#REF!</definedName>
    <definedName name="_\G">'[6]harga dasar'!#REF!</definedName>
    <definedName name="_\H" localSheetId="5">#REF!</definedName>
    <definedName name="__\H">#REF!</definedName>
    <definedName name="_\H1" localSheetId="5">#REF!</definedName>
    <definedName name="__\H1">#REF!</definedName>
    <definedName name="_\H2" localSheetId="5">#REF!</definedName>
    <definedName name="__\H2">#REF!</definedName>
    <definedName name="_\H4">'[7]HARGA DASAR'!$A$2:$K$47</definedName>
    <definedName name="_\i">#N/A</definedName>
    <definedName name="_\L" localSheetId="1">#REF!</definedName>
    <definedName name="__\L" localSheetId="2">#REF!</definedName>
    <definedName name="___\L">#REF!</definedName>
    <definedName name="_\M">[2]Estimate!#REF!</definedName>
    <definedName name="_\N" localSheetId="1">#REF!</definedName>
    <definedName name="__\N" localSheetId="2">#REF!</definedName>
    <definedName name="___\N">#REF!</definedName>
    <definedName name="_\P">[2]Estimate!#REF!</definedName>
    <definedName name="_\Q" localSheetId="1">#REF!</definedName>
    <definedName name="__\Q" localSheetId="2">#REF!</definedName>
    <definedName name="___\Q">#REF!</definedName>
    <definedName name="_\r">[4]Harga!#REF!</definedName>
    <definedName name="_\s">[4]Harga!#REF!</definedName>
    <definedName name="_\U" localSheetId="1">#REF!</definedName>
    <definedName name="__\U" localSheetId="2">#REF!</definedName>
    <definedName name="___\U">#REF!</definedName>
    <definedName name="_\W" localSheetId="1">#REF!</definedName>
    <definedName name="__\W" localSheetId="2">#REF!</definedName>
    <definedName name="___\W">#REF!</definedName>
    <definedName name="_\z">[4]Harga!#REF!</definedName>
    <definedName name="_">[8]ANALISA!$G$14</definedName>
    <definedName name="___">[9]ANALIS!#REF!</definedName>
    <definedName name="______" localSheetId="1">#REF!</definedName>
    <definedName name="______" localSheetId="2">#REF!</definedName>
    <definedName name="______">#REF!</definedName>
    <definedName name="_________________________________________arr3" localSheetId="5">{"Book1","4.09 FLORA DAN FAUNA.xls","4.22 PERLENGKAPAN SEKOLAH.xls"}</definedName>
    <definedName name="_________________________________________arr3" localSheetId="7">{"Book1","4.09 FLORA DAN FAUNA.xls","4.22 PERLENGKAPAN SEKOLAH.xls"}</definedName>
    <definedName name="_________________________________________arr3">{"Book1","4.09 FLORA DAN FAUNA.xls","4.22 PERLENGKAPAN SEKOLAH.xls"}</definedName>
    <definedName name="_________________________________________mas1" localSheetId="5">{"Book1","4.09 FLORA DAN FAUNA.xls","4.22 PERLENGKAPAN SEKOLAH.xls"}</definedName>
    <definedName name="_________________________________________mas1" localSheetId="7">{"Book1","4.09 FLORA DAN FAUNA.xls","4.22 PERLENGKAPAN SEKOLAH.xls"}</definedName>
    <definedName name="_________________________________________mas1">{"Book1","4.09 FLORA DAN FAUNA.xls","4.22 PERLENGKAPAN SEKOLAH.xls"}</definedName>
    <definedName name="_________________________________________mas12" localSheetId="5">{"Book1","4.09 FLORA DAN FAUNA.xls","4.22 PERLENGKAPAN SEKOLAH.xls"}</definedName>
    <definedName name="_________________________________________mas12" localSheetId="7">{"Book1","4.09 FLORA DAN FAUNA.xls","4.22 PERLENGKAPAN SEKOLAH.xls"}</definedName>
    <definedName name="_________________________________________mas12">{"Book1","4.09 FLORA DAN FAUNA.xls","4.22 PERLENGKAPAN SEKOLAH.xls"}</definedName>
    <definedName name="_________________________________________mas4" localSheetId="5">{"Book1","4.09 FLORA DAN FAUNA.xls","4.22 PERLENGKAPAN SEKOLAH.xls"}</definedName>
    <definedName name="_________________________________________mas4" localSheetId="7">{"Book1","4.09 FLORA DAN FAUNA.xls","4.22 PERLENGKAPAN SEKOLAH.xls"}</definedName>
    <definedName name="_________________________________________mas4">{"Book1","4.09 FLORA DAN FAUNA.xls","4.22 PERLENGKAPAN SEKOLAH.xls"}</definedName>
    <definedName name="_________________________________________mas5" localSheetId="5">{"Book1","4.09 FLORA DAN FAUNA.xls","4.22 PERLENGKAPAN SEKOLAH.xls"}</definedName>
    <definedName name="_________________________________________mas5" localSheetId="7">{"Book1","4.09 FLORA DAN FAUNA.xls","4.22 PERLENGKAPAN SEKOLAH.xls"}</definedName>
    <definedName name="_________________________________________mas5">{"Book1","4.09 FLORA DAN FAUNA.xls","4.22 PERLENGKAPAN SEKOLAH.xls"}</definedName>
    <definedName name="_________________________________________mas6" localSheetId="5">{"Book1","4.09 FLORA DAN FAUNA.xls","4.22 PERLENGKAPAN SEKOLAH.xls"}</definedName>
    <definedName name="_________________________________________mas6" localSheetId="7">{"Book1","4.09 FLORA DAN FAUNA.xls","4.22 PERLENGKAPAN SEKOLAH.xls"}</definedName>
    <definedName name="_________________________________________mas6">{"Book1","4.09 FLORA DAN FAUNA.xls","4.22 PERLENGKAPAN SEKOLAH.xls"}</definedName>
    <definedName name="_________________________________________mas7" localSheetId="5">{"Book1","4.09 FLORA DAN FAUNA.xls","4.22 PERLENGKAPAN SEKOLAH.xls"}</definedName>
    <definedName name="_________________________________________mas7" localSheetId="7">{"Book1","4.09 FLORA DAN FAUNA.xls","4.22 PERLENGKAPAN SEKOLAH.xls"}</definedName>
    <definedName name="_________________________________________mas7">{"Book1","4.09 FLORA DAN FAUNA.xls","4.22 PERLENGKAPAN SEKOLAH.xls"}</definedName>
    <definedName name="_________________________________________mas8" localSheetId="5">{"Book1","4.09 FLORA DAN FAUNA.xls","4.22 PERLENGKAPAN SEKOLAH.xls"}</definedName>
    <definedName name="_________________________________________mas8" localSheetId="7">{"Book1","4.09 FLORA DAN FAUNA.xls","4.22 PERLENGKAPAN SEKOLAH.xls"}</definedName>
    <definedName name="_________________________________________mas8">{"Book1","4.09 FLORA DAN FAUNA.xls","4.22 PERLENGKAPAN SEKOLAH.xls"}</definedName>
    <definedName name="_________________________________________mas9" localSheetId="5">{"Book1","4.09 FLORA DAN FAUNA.xls","4.22 PERLENGKAPAN SEKOLAH.xls"}</definedName>
    <definedName name="_________________________________________mas9" localSheetId="7">{"Book1","4.09 FLORA DAN FAUNA.xls","4.22 PERLENGKAPAN SEKOLAH.xls"}</definedName>
    <definedName name="_________________________________________mas9">{"Book1","4.09 FLORA DAN FAUNA.xls","4.22 PERLENGKAPAN SEKOLAH.xls"}</definedName>
    <definedName name="_________________________________________me1" localSheetId="5">{"Book1","4.09 FLORA DAN FAUNA.xls","4.22 PERLENGKAPAN SEKOLAH.xls"}</definedName>
    <definedName name="_________________________________________me1" localSheetId="7">{"Book1","4.09 FLORA DAN FAUNA.xls","4.22 PERLENGKAPAN SEKOLAH.xls"}</definedName>
    <definedName name="_________________________________________me1">{"Book1","4.09 FLORA DAN FAUNA.xls","4.22 PERLENGKAPAN SEKOLAH.xls"}</definedName>
    <definedName name="_________________________________________me2" localSheetId="5">{"Book1","4.09 FLORA DAN FAUNA.xls","4.22 PERLENGKAPAN SEKOLAH.xls"}</definedName>
    <definedName name="_________________________________________me2" localSheetId="7">{"Book1","4.09 FLORA DAN FAUNA.xls","4.22 PERLENGKAPAN SEKOLAH.xls"}</definedName>
    <definedName name="_________________________________________me2">{"Book1","4.09 FLORA DAN FAUNA.xls","4.22 PERLENGKAPAN SEKOLAH.xls"}</definedName>
    <definedName name="_________________________________________me3" localSheetId="5">{"Book1","4.09 FLORA DAN FAUNA.xls","4.22 PERLENGKAPAN SEKOLAH.xls"}</definedName>
    <definedName name="_________________________________________me3" localSheetId="7">{"Book1","4.09 FLORA DAN FAUNA.xls","4.22 PERLENGKAPAN SEKOLAH.xls"}</definedName>
    <definedName name="_________________________________________me3">{"Book1","4.09 FLORA DAN FAUNA.xls","4.22 PERLENGKAPAN SEKOLAH.xls"}</definedName>
    <definedName name="_________________________________________me4" localSheetId="5">{"Book1","4.09 FLORA DAN FAUNA.xls","4.22 PERLENGKAPAN SEKOLAH.xls"}</definedName>
    <definedName name="_________________________________________me4" localSheetId="7">{"Book1","4.09 FLORA DAN FAUNA.xls","4.22 PERLENGKAPAN SEKOLAH.xls"}</definedName>
    <definedName name="_________________________________________me4">{"Book1","4.09 FLORA DAN FAUNA.xls","4.22 PERLENGKAPAN SEKOLAH.xls"}</definedName>
    <definedName name="_________________________________________me5" localSheetId="5">{"Book1","4.09 FLORA DAN FAUNA.xls","4.22 PERLENGKAPAN SEKOLAH.xls"}</definedName>
    <definedName name="_________________________________________me5" localSheetId="7">{"Book1","4.09 FLORA DAN FAUNA.xls","4.22 PERLENGKAPAN SEKOLAH.xls"}</definedName>
    <definedName name="_________________________________________me5">{"Book1","4.09 FLORA DAN FAUNA.xls","4.22 PERLENGKAPAN SEKOLAH.xls"}</definedName>
    <definedName name="_________________________________________mek3" localSheetId="5">{"Book1","4.09 FLORA DAN FAUNA.xls","4.22 PERLENGKAPAN SEKOLAH.xls"}</definedName>
    <definedName name="_________________________________________mek3" localSheetId="7">{"Book1","4.09 FLORA DAN FAUNA.xls","4.22 PERLENGKAPAN SEKOLAH.xls"}</definedName>
    <definedName name="_________________________________________mek3">{"Book1","4.09 FLORA DAN FAUNA.xls","4.22 PERLENGKAPAN SEKOLAH.xls"}</definedName>
    <definedName name="_________________________________________mek5" localSheetId="5">{"Book1","4.09 FLORA DAN FAUNA.xls","4.22 PERLENGKAPAN SEKOLAH.xls"}</definedName>
    <definedName name="_________________________________________mek5" localSheetId="7">{"Book1","4.09 FLORA DAN FAUNA.xls","4.22 PERLENGKAPAN SEKOLAH.xls"}</definedName>
    <definedName name="_________________________________________mek5">{"Book1","4.09 FLORA DAN FAUNA.xls","4.22 PERLENGKAPAN SEKOLAH.xls"}</definedName>
    <definedName name="________________________________________arr3" localSheetId="5">{"Book1","4.09 FLORA DAN FAUNA.xls","4.22 PERLENGKAPAN SEKOLAH.xls"}</definedName>
    <definedName name="________________________________________arr3" localSheetId="7">{"Book1","4.09 FLORA DAN FAUNA.xls","4.22 PERLENGKAPAN SEKOLAH.xls"}</definedName>
    <definedName name="________________________________________arr3">{"Book1","4.09 FLORA DAN FAUNA.xls","4.22 PERLENGKAPAN SEKOLAH.xls"}</definedName>
    <definedName name="________________________________________der4" localSheetId="5">{"Book1","4.09 FLORA DAN FAUNA.xls","4.22 PERLENGKAPAN SEKOLAH.xls"}</definedName>
    <definedName name="________________________________________der4" localSheetId="7">{"Book1","4.09 FLORA DAN FAUNA.xls","4.22 PERLENGKAPAN SEKOLAH.xls"}</definedName>
    <definedName name="________________________________________der4">{"Book1","4.09 FLORA DAN FAUNA.xls","4.22 PERLENGKAPAN SEKOLAH.xls"}</definedName>
    <definedName name="________________________________________mas1" localSheetId="5">{"Book1","4.09 FLORA DAN FAUNA.xls","4.22 PERLENGKAPAN SEKOLAH.xls"}</definedName>
    <definedName name="________________________________________mas1" localSheetId="7">{"Book1","4.09 FLORA DAN FAUNA.xls","4.22 PERLENGKAPAN SEKOLAH.xls"}</definedName>
    <definedName name="________________________________________mas1">{"Book1","4.09 FLORA DAN FAUNA.xls","4.22 PERLENGKAPAN SEKOLAH.xls"}</definedName>
    <definedName name="________________________________________mas12" localSheetId="5">{"Book1","4.09 FLORA DAN FAUNA.xls","4.22 PERLENGKAPAN SEKOLAH.xls"}</definedName>
    <definedName name="________________________________________mas12" localSheetId="7">{"Book1","4.09 FLORA DAN FAUNA.xls","4.22 PERLENGKAPAN SEKOLAH.xls"}</definedName>
    <definedName name="________________________________________mas12">{"Book1","4.09 FLORA DAN FAUNA.xls","4.22 PERLENGKAPAN SEKOLAH.xls"}</definedName>
    <definedName name="________________________________________mas2" localSheetId="5">{"Book1","4.09 FLORA DAN FAUNA.xls","4.22 PERLENGKAPAN SEKOLAH.xls"}</definedName>
    <definedName name="________________________________________mas2" localSheetId="7">{"Book1","4.09 FLORA DAN FAUNA.xls","4.22 PERLENGKAPAN SEKOLAH.xls"}</definedName>
    <definedName name="________________________________________mas2">{"Book1","4.09 FLORA DAN FAUNA.xls","4.22 PERLENGKAPAN SEKOLAH.xls"}</definedName>
    <definedName name="________________________________________mas4" localSheetId="5">{"Book1","4.09 FLORA DAN FAUNA.xls","4.22 PERLENGKAPAN SEKOLAH.xls"}</definedName>
    <definedName name="________________________________________mas4" localSheetId="7">{"Book1","4.09 FLORA DAN FAUNA.xls","4.22 PERLENGKAPAN SEKOLAH.xls"}</definedName>
    <definedName name="________________________________________mas4">{"Book1","4.09 FLORA DAN FAUNA.xls","4.22 PERLENGKAPAN SEKOLAH.xls"}</definedName>
    <definedName name="________________________________________mas5" localSheetId="5">{"Book1","4.09 FLORA DAN FAUNA.xls","4.22 PERLENGKAPAN SEKOLAH.xls"}</definedName>
    <definedName name="________________________________________mas5" localSheetId="7">{"Book1","4.09 FLORA DAN FAUNA.xls","4.22 PERLENGKAPAN SEKOLAH.xls"}</definedName>
    <definedName name="________________________________________mas5">{"Book1","4.09 FLORA DAN FAUNA.xls","4.22 PERLENGKAPAN SEKOLAH.xls"}</definedName>
    <definedName name="________________________________________mas6" localSheetId="5">{"Book1","4.09 FLORA DAN FAUNA.xls","4.22 PERLENGKAPAN SEKOLAH.xls"}</definedName>
    <definedName name="________________________________________mas6" localSheetId="7">{"Book1","4.09 FLORA DAN FAUNA.xls","4.22 PERLENGKAPAN SEKOLAH.xls"}</definedName>
    <definedName name="________________________________________mas6">{"Book1","4.09 FLORA DAN FAUNA.xls","4.22 PERLENGKAPAN SEKOLAH.xls"}</definedName>
    <definedName name="________________________________________mas7" localSheetId="5">{"Book1","4.09 FLORA DAN FAUNA.xls","4.22 PERLENGKAPAN SEKOLAH.xls"}</definedName>
    <definedName name="________________________________________mas7" localSheetId="7">{"Book1","4.09 FLORA DAN FAUNA.xls","4.22 PERLENGKAPAN SEKOLAH.xls"}</definedName>
    <definedName name="________________________________________mas7">{"Book1","4.09 FLORA DAN FAUNA.xls","4.22 PERLENGKAPAN SEKOLAH.xls"}</definedName>
    <definedName name="________________________________________mas8" localSheetId="5">{"Book1","4.09 FLORA DAN FAUNA.xls","4.22 PERLENGKAPAN SEKOLAH.xls"}</definedName>
    <definedName name="________________________________________mas8" localSheetId="7">{"Book1","4.09 FLORA DAN FAUNA.xls","4.22 PERLENGKAPAN SEKOLAH.xls"}</definedName>
    <definedName name="________________________________________mas8">{"Book1","4.09 FLORA DAN FAUNA.xls","4.22 PERLENGKAPAN SEKOLAH.xls"}</definedName>
    <definedName name="________________________________________mas9" localSheetId="5">{"Book1","4.09 FLORA DAN FAUNA.xls","4.22 PERLENGKAPAN SEKOLAH.xls"}</definedName>
    <definedName name="________________________________________mas9" localSheetId="7">{"Book1","4.09 FLORA DAN FAUNA.xls","4.22 PERLENGKAPAN SEKOLAH.xls"}</definedName>
    <definedName name="________________________________________mas9">{"Book1","4.09 FLORA DAN FAUNA.xls","4.22 PERLENGKAPAN SEKOLAH.xls"}</definedName>
    <definedName name="________________________________________me1" localSheetId="5">{"Book1","4.09 FLORA DAN FAUNA.xls","4.22 PERLENGKAPAN SEKOLAH.xls"}</definedName>
    <definedName name="________________________________________me1" localSheetId="7">{"Book1","4.09 FLORA DAN FAUNA.xls","4.22 PERLENGKAPAN SEKOLAH.xls"}</definedName>
    <definedName name="________________________________________me1">{"Book1","4.09 FLORA DAN FAUNA.xls","4.22 PERLENGKAPAN SEKOLAH.xls"}</definedName>
    <definedName name="________________________________________me2" localSheetId="5">{"Book1","4.09 FLORA DAN FAUNA.xls","4.22 PERLENGKAPAN SEKOLAH.xls"}</definedName>
    <definedName name="________________________________________me2" localSheetId="7">{"Book1","4.09 FLORA DAN FAUNA.xls","4.22 PERLENGKAPAN SEKOLAH.xls"}</definedName>
    <definedName name="________________________________________me2">{"Book1","4.09 FLORA DAN FAUNA.xls","4.22 PERLENGKAPAN SEKOLAH.xls"}</definedName>
    <definedName name="________________________________________me3" localSheetId="5">{"Book1","4.09 FLORA DAN FAUNA.xls","4.22 PERLENGKAPAN SEKOLAH.xls"}</definedName>
    <definedName name="________________________________________me3" localSheetId="7">{"Book1","4.09 FLORA DAN FAUNA.xls","4.22 PERLENGKAPAN SEKOLAH.xls"}</definedName>
    <definedName name="________________________________________me3">{"Book1","4.09 FLORA DAN FAUNA.xls","4.22 PERLENGKAPAN SEKOLAH.xls"}</definedName>
    <definedName name="________________________________________me4" localSheetId="5">{"Book1","4.09 FLORA DAN FAUNA.xls","4.22 PERLENGKAPAN SEKOLAH.xls"}</definedName>
    <definedName name="________________________________________me4" localSheetId="7">{"Book1","4.09 FLORA DAN FAUNA.xls","4.22 PERLENGKAPAN SEKOLAH.xls"}</definedName>
    <definedName name="________________________________________me4">{"Book1","4.09 FLORA DAN FAUNA.xls","4.22 PERLENGKAPAN SEKOLAH.xls"}</definedName>
    <definedName name="________________________________________me5" localSheetId="5">{"Book1","4.09 FLORA DAN FAUNA.xls","4.22 PERLENGKAPAN SEKOLAH.xls"}</definedName>
    <definedName name="________________________________________me5" localSheetId="7">{"Book1","4.09 FLORA DAN FAUNA.xls","4.22 PERLENGKAPAN SEKOLAH.xls"}</definedName>
    <definedName name="________________________________________me5">{"Book1","4.09 FLORA DAN FAUNA.xls","4.22 PERLENGKAPAN SEKOLAH.xls"}</definedName>
    <definedName name="________________________________________me9" localSheetId="5">{"Book1","4.09 FLORA DAN FAUNA.xls","4.22 PERLENGKAPAN SEKOLAH.xls"}</definedName>
    <definedName name="________________________________________me9" localSheetId="7">{"Book1","4.09 FLORA DAN FAUNA.xls","4.22 PERLENGKAPAN SEKOLAH.xls"}</definedName>
    <definedName name="________________________________________me9">{"Book1","4.09 FLORA DAN FAUNA.xls","4.22 PERLENGKAPAN SEKOLAH.xls"}</definedName>
    <definedName name="________________________________________mek1" localSheetId="5">{"Book1","4.09 FLORA DAN FAUNA.xls","4.22 PERLENGKAPAN SEKOLAH.xls"}</definedName>
    <definedName name="________________________________________mek1" localSheetId="7">{"Book1","4.09 FLORA DAN FAUNA.xls","4.22 PERLENGKAPAN SEKOLAH.xls"}</definedName>
    <definedName name="________________________________________mek1">{"Book1","4.09 FLORA DAN FAUNA.xls","4.22 PERLENGKAPAN SEKOLAH.xls"}</definedName>
    <definedName name="________________________________________mek2" localSheetId="5">{"Book1","4.09 FLORA DAN FAUNA.xls","4.22 PERLENGKAPAN SEKOLAH.xls"}</definedName>
    <definedName name="________________________________________mek2" localSheetId="7">{"Book1","4.09 FLORA DAN FAUNA.xls","4.22 PERLENGKAPAN SEKOLAH.xls"}</definedName>
    <definedName name="________________________________________mek2">{"Book1","4.09 FLORA DAN FAUNA.xls","4.22 PERLENGKAPAN SEKOLAH.xls"}</definedName>
    <definedName name="________________________________________mek3" localSheetId="5">{"Book1","4.09 FLORA DAN FAUNA.xls","4.22 PERLENGKAPAN SEKOLAH.xls"}</definedName>
    <definedName name="________________________________________mek3" localSheetId="7">{"Book1","4.09 FLORA DAN FAUNA.xls","4.22 PERLENGKAPAN SEKOLAH.xls"}</definedName>
    <definedName name="________________________________________mek3">{"Book1","4.09 FLORA DAN FAUNA.xls","4.22 PERLENGKAPAN SEKOLAH.xls"}</definedName>
    <definedName name="________________________________________mek5" localSheetId="5">{"Book1","4.09 FLORA DAN FAUNA.xls","4.22 PERLENGKAPAN SEKOLAH.xls"}</definedName>
    <definedName name="________________________________________mek5" localSheetId="7">{"Book1","4.09 FLORA DAN FAUNA.xls","4.22 PERLENGKAPAN SEKOLAH.xls"}</definedName>
    <definedName name="________________________________________mek5">{"Book1","4.09 FLORA DAN FAUNA.xls","4.22 PERLENGKAPAN SEKOLAH.xls"}</definedName>
    <definedName name="________________________________________mek87" localSheetId="5">{"Book1","4.09 FLORA DAN FAUNA.xls","4.22 PERLENGKAPAN SEKOLAH.xls"}</definedName>
    <definedName name="________________________________________mek87" localSheetId="7">{"Book1","4.09 FLORA DAN FAUNA.xls","4.22 PERLENGKAPAN SEKOLAH.xls"}</definedName>
    <definedName name="________________________________________mek87">{"Book1","4.09 FLORA DAN FAUNA.xls","4.22 PERLENGKAPAN SEKOLAH.xls"}</definedName>
    <definedName name="________________________________________mek9" localSheetId="5">{"Book1","4.09 FLORA DAN FAUNA.xls","4.22 PERLENGKAPAN SEKOLAH.xls"}</definedName>
    <definedName name="________________________________________mek9" localSheetId="7">{"Book1","4.09 FLORA DAN FAUNA.xls","4.22 PERLENGKAPAN SEKOLAH.xls"}</definedName>
    <definedName name="________________________________________mek9">{"Book1","4.09 FLORA DAN FAUNA.xls","4.22 PERLENGKAPAN SEKOLAH.xls"}</definedName>
    <definedName name="________________________________________meq12" localSheetId="5">{"Book1","4.09 FLORA DAN FAUNA.xls","4.22 PERLENGKAPAN SEKOLAH.xls"}</definedName>
    <definedName name="________________________________________meq12" localSheetId="7">{"Book1","4.09 FLORA DAN FAUNA.xls","4.22 PERLENGKAPAN SEKOLAH.xls"}</definedName>
    <definedName name="________________________________________meq12">{"Book1","4.09 FLORA DAN FAUNA.xls","4.22 PERLENGKAPAN SEKOLAH.xls"}</definedName>
    <definedName name="_______________________________________arr3" localSheetId="5">{"Book1","4.09 FLORA DAN FAUNA.xls","4.22 PERLENGKAPAN SEKOLAH.xls"}</definedName>
    <definedName name="_______________________________________arr3" localSheetId="7">{"Book1","4.09 FLORA DAN FAUNA.xls","4.22 PERLENGKAPAN SEKOLAH.xls"}</definedName>
    <definedName name="_______________________________________arr3">{"Book1","4.09 FLORA DAN FAUNA.xls","4.22 PERLENGKAPAN SEKOLAH.xls"}</definedName>
    <definedName name="_______________________________________der4" localSheetId="5">{"Book1","4.09 FLORA DAN FAUNA.xls","4.22 PERLENGKAPAN SEKOLAH.xls"}</definedName>
    <definedName name="_______________________________________der4" localSheetId="7">{"Book1","4.09 FLORA DAN FAUNA.xls","4.22 PERLENGKAPAN SEKOLAH.xls"}</definedName>
    <definedName name="_______________________________________der4">{"Book1","4.09 FLORA DAN FAUNA.xls","4.22 PERLENGKAPAN SEKOLAH.xls"}</definedName>
    <definedName name="_______________________________________doc5" localSheetId="5">{"Book1","4.09 FLORA DAN FAUNA.xls","4.22 PERLENGKAPAN SEKOLAH.xls"}</definedName>
    <definedName name="_______________________________________doc5" localSheetId="7">{"Book1","4.09 FLORA DAN FAUNA.xls","4.22 PERLENGKAPAN SEKOLAH.xls"}</definedName>
    <definedName name="_______________________________________doc5">{"Book1","4.09 FLORA DAN FAUNA.xls","4.22 PERLENGKAPAN SEKOLAH.xls"}</definedName>
    <definedName name="_______________________________________mas1" localSheetId="5">{"Book1","4.09 FLORA DAN FAUNA.xls","4.22 PERLENGKAPAN SEKOLAH.xls"}</definedName>
    <definedName name="_______________________________________mas1" localSheetId="7">{"Book1","4.09 FLORA DAN FAUNA.xls","4.22 PERLENGKAPAN SEKOLAH.xls"}</definedName>
    <definedName name="_______________________________________mas1">{"Book1","4.09 FLORA DAN FAUNA.xls","4.22 PERLENGKAPAN SEKOLAH.xls"}</definedName>
    <definedName name="_______________________________________mas12" localSheetId="5">{"Book1","4.09 FLORA DAN FAUNA.xls","4.22 PERLENGKAPAN SEKOLAH.xls"}</definedName>
    <definedName name="_______________________________________mas12" localSheetId="7">{"Book1","4.09 FLORA DAN FAUNA.xls","4.22 PERLENGKAPAN SEKOLAH.xls"}</definedName>
    <definedName name="_______________________________________mas12">{"Book1","4.09 FLORA DAN FAUNA.xls","4.22 PERLENGKAPAN SEKOLAH.xls"}</definedName>
    <definedName name="_______________________________________mas2" localSheetId="5">{"Book1","4.09 FLORA DAN FAUNA.xls","4.22 PERLENGKAPAN SEKOLAH.xls"}</definedName>
    <definedName name="_______________________________________mas2" localSheetId="7">{"Book1","4.09 FLORA DAN FAUNA.xls","4.22 PERLENGKAPAN SEKOLAH.xls"}</definedName>
    <definedName name="_______________________________________mas2">{"Book1","4.09 FLORA DAN FAUNA.xls","4.22 PERLENGKAPAN SEKOLAH.xls"}</definedName>
    <definedName name="_______________________________________mas4" localSheetId="5">{"Book1","4.09 FLORA DAN FAUNA.xls","4.22 PERLENGKAPAN SEKOLAH.xls"}</definedName>
    <definedName name="_______________________________________mas4" localSheetId="7">{"Book1","4.09 FLORA DAN FAUNA.xls","4.22 PERLENGKAPAN SEKOLAH.xls"}</definedName>
    <definedName name="_______________________________________mas4">{"Book1","4.09 FLORA DAN FAUNA.xls","4.22 PERLENGKAPAN SEKOLAH.xls"}</definedName>
    <definedName name="_______________________________________mas5" localSheetId="5">{"Book1","4.09 FLORA DAN FAUNA.xls","4.22 PERLENGKAPAN SEKOLAH.xls"}</definedName>
    <definedName name="_______________________________________mas5" localSheetId="7">{"Book1","4.09 FLORA DAN FAUNA.xls","4.22 PERLENGKAPAN SEKOLAH.xls"}</definedName>
    <definedName name="_______________________________________mas5">{"Book1","4.09 FLORA DAN FAUNA.xls","4.22 PERLENGKAPAN SEKOLAH.xls"}</definedName>
    <definedName name="_______________________________________mas6" localSheetId="5">{"Book1","4.09 FLORA DAN FAUNA.xls","4.22 PERLENGKAPAN SEKOLAH.xls"}</definedName>
    <definedName name="_______________________________________mas6" localSheetId="7">{"Book1","4.09 FLORA DAN FAUNA.xls","4.22 PERLENGKAPAN SEKOLAH.xls"}</definedName>
    <definedName name="_______________________________________mas6">{"Book1","4.09 FLORA DAN FAUNA.xls","4.22 PERLENGKAPAN SEKOLAH.xls"}</definedName>
    <definedName name="_______________________________________mas7" localSheetId="5">{"Book1","4.09 FLORA DAN FAUNA.xls","4.22 PERLENGKAPAN SEKOLAH.xls"}</definedName>
    <definedName name="_______________________________________mas7" localSheetId="7">{"Book1","4.09 FLORA DAN FAUNA.xls","4.22 PERLENGKAPAN SEKOLAH.xls"}</definedName>
    <definedName name="_______________________________________mas7">{"Book1","4.09 FLORA DAN FAUNA.xls","4.22 PERLENGKAPAN SEKOLAH.xls"}</definedName>
    <definedName name="_______________________________________mas8" localSheetId="5">{"Book1","4.09 FLORA DAN FAUNA.xls","4.22 PERLENGKAPAN SEKOLAH.xls"}</definedName>
    <definedName name="_______________________________________mas8" localSheetId="7">{"Book1","4.09 FLORA DAN FAUNA.xls","4.22 PERLENGKAPAN SEKOLAH.xls"}</definedName>
    <definedName name="_______________________________________mas8">{"Book1","4.09 FLORA DAN FAUNA.xls","4.22 PERLENGKAPAN SEKOLAH.xls"}</definedName>
    <definedName name="_______________________________________mas9" localSheetId="5">{"Book1","4.09 FLORA DAN FAUNA.xls","4.22 PERLENGKAPAN SEKOLAH.xls"}</definedName>
    <definedName name="_______________________________________mas9" localSheetId="7">{"Book1","4.09 FLORA DAN FAUNA.xls","4.22 PERLENGKAPAN SEKOLAH.xls"}</definedName>
    <definedName name="_______________________________________mas9">{"Book1","4.09 FLORA DAN FAUNA.xls","4.22 PERLENGKAPAN SEKOLAH.xls"}</definedName>
    <definedName name="_______________________________________me1" localSheetId="5">{"Book1","4.09 FLORA DAN FAUNA.xls","4.22 PERLENGKAPAN SEKOLAH.xls"}</definedName>
    <definedName name="_______________________________________me1" localSheetId="7">{"Book1","4.09 FLORA DAN FAUNA.xls","4.22 PERLENGKAPAN SEKOLAH.xls"}</definedName>
    <definedName name="_______________________________________me1">{"Book1","4.09 FLORA DAN FAUNA.xls","4.22 PERLENGKAPAN SEKOLAH.xls"}</definedName>
    <definedName name="_______________________________________me2" localSheetId="5">{"Book1","4.09 FLORA DAN FAUNA.xls","4.22 PERLENGKAPAN SEKOLAH.xls"}</definedName>
    <definedName name="_______________________________________me2" localSheetId="7">{"Book1","4.09 FLORA DAN FAUNA.xls","4.22 PERLENGKAPAN SEKOLAH.xls"}</definedName>
    <definedName name="_______________________________________me2">{"Book1","4.09 FLORA DAN FAUNA.xls","4.22 PERLENGKAPAN SEKOLAH.xls"}</definedName>
    <definedName name="_______________________________________me3" localSheetId="5">{"Book1","4.09 FLORA DAN FAUNA.xls","4.22 PERLENGKAPAN SEKOLAH.xls"}</definedName>
    <definedName name="_______________________________________me3" localSheetId="7">{"Book1","4.09 FLORA DAN FAUNA.xls","4.22 PERLENGKAPAN SEKOLAH.xls"}</definedName>
    <definedName name="_______________________________________me3">{"Book1","4.09 FLORA DAN FAUNA.xls","4.22 PERLENGKAPAN SEKOLAH.xls"}</definedName>
    <definedName name="_______________________________________me4" localSheetId="5">{"Book1","4.09 FLORA DAN FAUNA.xls","4.22 PERLENGKAPAN SEKOLAH.xls"}</definedName>
    <definedName name="_______________________________________me4" localSheetId="7">{"Book1","4.09 FLORA DAN FAUNA.xls","4.22 PERLENGKAPAN SEKOLAH.xls"}</definedName>
    <definedName name="_______________________________________me4">{"Book1","4.09 FLORA DAN FAUNA.xls","4.22 PERLENGKAPAN SEKOLAH.xls"}</definedName>
    <definedName name="_______________________________________me5" localSheetId="5">{"Book1","4.09 FLORA DAN FAUNA.xls","4.22 PERLENGKAPAN SEKOLAH.xls"}</definedName>
    <definedName name="_______________________________________me5" localSheetId="7">{"Book1","4.09 FLORA DAN FAUNA.xls","4.22 PERLENGKAPAN SEKOLAH.xls"}</definedName>
    <definedName name="_______________________________________me5">{"Book1","4.09 FLORA DAN FAUNA.xls","4.22 PERLENGKAPAN SEKOLAH.xls"}</definedName>
    <definedName name="_______________________________________me9" localSheetId="5">{"Book1","4.09 FLORA DAN FAUNA.xls","4.22 PERLENGKAPAN SEKOLAH.xls"}</definedName>
    <definedName name="_______________________________________me9" localSheetId="7">{"Book1","4.09 FLORA DAN FAUNA.xls","4.22 PERLENGKAPAN SEKOLAH.xls"}</definedName>
    <definedName name="_______________________________________me9">{"Book1","4.09 FLORA DAN FAUNA.xls","4.22 PERLENGKAPAN SEKOLAH.xls"}</definedName>
    <definedName name="_______________________________________mek1" localSheetId="5">{"Book1","4.09 FLORA DAN FAUNA.xls","4.22 PERLENGKAPAN SEKOLAH.xls"}</definedName>
    <definedName name="_______________________________________mek1" localSheetId="7">{"Book1","4.09 FLORA DAN FAUNA.xls","4.22 PERLENGKAPAN SEKOLAH.xls"}</definedName>
    <definedName name="_______________________________________mek1">{"Book1","4.09 FLORA DAN FAUNA.xls","4.22 PERLENGKAPAN SEKOLAH.xls"}</definedName>
    <definedName name="_______________________________________mek2" localSheetId="5">{"Book1","4.09 FLORA DAN FAUNA.xls","4.22 PERLENGKAPAN SEKOLAH.xls"}</definedName>
    <definedName name="_______________________________________mek2" localSheetId="7">{"Book1","4.09 FLORA DAN FAUNA.xls","4.22 PERLENGKAPAN SEKOLAH.xls"}</definedName>
    <definedName name="_______________________________________mek2">{"Book1","4.09 FLORA DAN FAUNA.xls","4.22 PERLENGKAPAN SEKOLAH.xls"}</definedName>
    <definedName name="_______________________________________mek3" localSheetId="5">{"Book1","4.09 FLORA DAN FAUNA.xls","4.22 PERLENGKAPAN SEKOLAH.xls"}</definedName>
    <definedName name="_______________________________________mek3" localSheetId="7">{"Book1","4.09 FLORA DAN FAUNA.xls","4.22 PERLENGKAPAN SEKOLAH.xls"}</definedName>
    <definedName name="_______________________________________mek3">{"Book1","4.09 FLORA DAN FAUNA.xls","4.22 PERLENGKAPAN SEKOLAH.xls"}</definedName>
    <definedName name="_______________________________________mek5" localSheetId="5">{"Book1","4.09 FLORA DAN FAUNA.xls","4.22 PERLENGKAPAN SEKOLAH.xls"}</definedName>
    <definedName name="_______________________________________mek5" localSheetId="7">{"Book1","4.09 FLORA DAN FAUNA.xls","4.22 PERLENGKAPAN SEKOLAH.xls"}</definedName>
    <definedName name="_______________________________________mek5">{"Book1","4.09 FLORA DAN FAUNA.xls","4.22 PERLENGKAPAN SEKOLAH.xls"}</definedName>
    <definedName name="_______________________________________mek87" localSheetId="5">{"Book1","4.09 FLORA DAN FAUNA.xls","4.22 PERLENGKAPAN SEKOLAH.xls"}</definedName>
    <definedName name="_______________________________________mek87" localSheetId="7">{"Book1","4.09 FLORA DAN FAUNA.xls","4.22 PERLENGKAPAN SEKOLAH.xls"}</definedName>
    <definedName name="_______________________________________mek87">{"Book1","4.09 FLORA DAN FAUNA.xls","4.22 PERLENGKAPAN SEKOLAH.xls"}</definedName>
    <definedName name="_______________________________________mek9" localSheetId="5">{"Book1","4.09 FLORA DAN FAUNA.xls","4.22 PERLENGKAPAN SEKOLAH.xls"}</definedName>
    <definedName name="_______________________________________mek9" localSheetId="7">{"Book1","4.09 FLORA DAN FAUNA.xls","4.22 PERLENGKAPAN SEKOLAH.xls"}</definedName>
    <definedName name="_______________________________________mek9">{"Book1","4.09 FLORA DAN FAUNA.xls","4.22 PERLENGKAPAN SEKOLAH.xls"}</definedName>
    <definedName name="_______________________________________meq12" localSheetId="5">{"Book1","4.09 FLORA DAN FAUNA.xls","4.22 PERLENGKAPAN SEKOLAH.xls"}</definedName>
    <definedName name="_______________________________________meq12" localSheetId="7">{"Book1","4.09 FLORA DAN FAUNA.xls","4.22 PERLENGKAPAN SEKOLAH.xls"}</definedName>
    <definedName name="_______________________________________meq12">{"Book1","4.09 FLORA DAN FAUNA.xls","4.22 PERLENGKAPAN SEKOLAH.xls"}</definedName>
    <definedName name="______________________________________arr3" localSheetId="5">{"Book1","4.09 FLORA DAN FAUNA.xls","4.22 PERLENGKAPAN SEKOLAH.xls"}</definedName>
    <definedName name="______________________________________arr3" localSheetId="7">{"Book1","4.09 FLORA DAN FAUNA.xls","4.22 PERLENGKAPAN SEKOLAH.xls"}</definedName>
    <definedName name="______________________________________arr3">{"Book1","4.09 FLORA DAN FAUNA.xls","4.22 PERLENGKAPAN SEKOLAH.xls"}</definedName>
    <definedName name="______________________________________der4" localSheetId="5">{"Book1","4.09 FLORA DAN FAUNA.xls","4.22 PERLENGKAPAN SEKOLAH.xls"}</definedName>
    <definedName name="______________________________________der4" localSheetId="7">{"Book1","4.09 FLORA DAN FAUNA.xls","4.22 PERLENGKAPAN SEKOLAH.xls"}</definedName>
    <definedName name="______________________________________der4">{"Book1","4.09 FLORA DAN FAUNA.xls","4.22 PERLENGKAPAN SEKOLAH.xls"}</definedName>
    <definedName name="______________________________________doc5" localSheetId="5">{"Book1","4.09 FLORA DAN FAUNA.xls","4.22 PERLENGKAPAN SEKOLAH.xls"}</definedName>
    <definedName name="______________________________________doc5" localSheetId="7">{"Book1","4.09 FLORA DAN FAUNA.xls","4.22 PERLENGKAPAN SEKOLAH.xls"}</definedName>
    <definedName name="______________________________________doc5">{"Book1","4.09 FLORA DAN FAUNA.xls","4.22 PERLENGKAPAN SEKOLAH.xls"}</definedName>
    <definedName name="______________________________________mas1" localSheetId="5">{"Book1","4.09 FLORA DAN FAUNA.xls","4.22 PERLENGKAPAN SEKOLAH.xls"}</definedName>
    <definedName name="______________________________________mas1" localSheetId="7">{"Book1","4.09 FLORA DAN FAUNA.xls","4.22 PERLENGKAPAN SEKOLAH.xls"}</definedName>
    <definedName name="______________________________________mas1">{"Book1","4.09 FLORA DAN FAUNA.xls","4.22 PERLENGKAPAN SEKOLAH.xls"}</definedName>
    <definedName name="______________________________________mas12" localSheetId="5">{"Book1","4.09 FLORA DAN FAUNA.xls","4.22 PERLENGKAPAN SEKOLAH.xls"}</definedName>
    <definedName name="______________________________________mas12" localSheetId="7">{"Book1","4.09 FLORA DAN FAUNA.xls","4.22 PERLENGKAPAN SEKOLAH.xls"}</definedName>
    <definedName name="______________________________________mas12">{"Book1","4.09 FLORA DAN FAUNA.xls","4.22 PERLENGKAPAN SEKOLAH.xls"}</definedName>
    <definedName name="______________________________________mas2" localSheetId="5">{"Book1","4.09 FLORA DAN FAUNA.xls","4.22 PERLENGKAPAN SEKOLAH.xls"}</definedName>
    <definedName name="______________________________________mas2" localSheetId="7">{"Book1","4.09 FLORA DAN FAUNA.xls","4.22 PERLENGKAPAN SEKOLAH.xls"}</definedName>
    <definedName name="______________________________________mas2">{"Book1","4.09 FLORA DAN FAUNA.xls","4.22 PERLENGKAPAN SEKOLAH.xls"}</definedName>
    <definedName name="______________________________________mas4" localSheetId="5">{"Book1","4.09 FLORA DAN FAUNA.xls","4.22 PERLENGKAPAN SEKOLAH.xls"}</definedName>
    <definedName name="______________________________________mas4" localSheetId="7">{"Book1","4.09 FLORA DAN FAUNA.xls","4.22 PERLENGKAPAN SEKOLAH.xls"}</definedName>
    <definedName name="______________________________________mas4">{"Book1","4.09 FLORA DAN FAUNA.xls","4.22 PERLENGKAPAN SEKOLAH.xls"}</definedName>
    <definedName name="______________________________________mas5" localSheetId="5">{"Book1","4.09 FLORA DAN FAUNA.xls","4.22 PERLENGKAPAN SEKOLAH.xls"}</definedName>
    <definedName name="______________________________________mas5" localSheetId="7">{"Book1","4.09 FLORA DAN FAUNA.xls","4.22 PERLENGKAPAN SEKOLAH.xls"}</definedName>
    <definedName name="______________________________________mas5">{"Book1","4.09 FLORA DAN FAUNA.xls","4.22 PERLENGKAPAN SEKOLAH.xls"}</definedName>
    <definedName name="______________________________________mas6" localSheetId="5">{"Book1","4.09 FLORA DAN FAUNA.xls","4.22 PERLENGKAPAN SEKOLAH.xls"}</definedName>
    <definedName name="______________________________________mas6" localSheetId="7">{"Book1","4.09 FLORA DAN FAUNA.xls","4.22 PERLENGKAPAN SEKOLAH.xls"}</definedName>
    <definedName name="______________________________________mas6">{"Book1","4.09 FLORA DAN FAUNA.xls","4.22 PERLENGKAPAN SEKOLAH.xls"}</definedName>
    <definedName name="______________________________________mas7" localSheetId="5">{"Book1","4.09 FLORA DAN FAUNA.xls","4.22 PERLENGKAPAN SEKOLAH.xls"}</definedName>
    <definedName name="______________________________________mas7" localSheetId="7">{"Book1","4.09 FLORA DAN FAUNA.xls","4.22 PERLENGKAPAN SEKOLAH.xls"}</definedName>
    <definedName name="______________________________________mas7">{"Book1","4.09 FLORA DAN FAUNA.xls","4.22 PERLENGKAPAN SEKOLAH.xls"}</definedName>
    <definedName name="______________________________________mas8" localSheetId="5">{"Book1","4.09 FLORA DAN FAUNA.xls","4.22 PERLENGKAPAN SEKOLAH.xls"}</definedName>
    <definedName name="______________________________________mas8" localSheetId="7">{"Book1","4.09 FLORA DAN FAUNA.xls","4.22 PERLENGKAPAN SEKOLAH.xls"}</definedName>
    <definedName name="______________________________________mas8">{"Book1","4.09 FLORA DAN FAUNA.xls","4.22 PERLENGKAPAN SEKOLAH.xls"}</definedName>
    <definedName name="______________________________________mas9" localSheetId="5">{"Book1","4.09 FLORA DAN FAUNA.xls","4.22 PERLENGKAPAN SEKOLAH.xls"}</definedName>
    <definedName name="______________________________________mas9" localSheetId="7">{"Book1","4.09 FLORA DAN FAUNA.xls","4.22 PERLENGKAPAN SEKOLAH.xls"}</definedName>
    <definedName name="______________________________________mas9">{"Book1","4.09 FLORA DAN FAUNA.xls","4.22 PERLENGKAPAN SEKOLAH.xls"}</definedName>
    <definedName name="______________________________________me1" localSheetId="5">{"Book1","4.09 FLORA DAN FAUNA.xls","4.22 PERLENGKAPAN SEKOLAH.xls"}</definedName>
    <definedName name="______________________________________me1" localSheetId="7">{"Book1","4.09 FLORA DAN FAUNA.xls","4.22 PERLENGKAPAN SEKOLAH.xls"}</definedName>
    <definedName name="______________________________________me1">{"Book1","4.09 FLORA DAN FAUNA.xls","4.22 PERLENGKAPAN SEKOLAH.xls"}</definedName>
    <definedName name="______________________________________me2" localSheetId="5">{"Book1","4.09 FLORA DAN FAUNA.xls","4.22 PERLENGKAPAN SEKOLAH.xls"}</definedName>
    <definedName name="______________________________________me2" localSheetId="7">{"Book1","4.09 FLORA DAN FAUNA.xls","4.22 PERLENGKAPAN SEKOLAH.xls"}</definedName>
    <definedName name="______________________________________me2">{"Book1","4.09 FLORA DAN FAUNA.xls","4.22 PERLENGKAPAN SEKOLAH.xls"}</definedName>
    <definedName name="______________________________________me3" localSheetId="5">{"Book1","4.09 FLORA DAN FAUNA.xls","4.22 PERLENGKAPAN SEKOLAH.xls"}</definedName>
    <definedName name="______________________________________me3" localSheetId="7">{"Book1","4.09 FLORA DAN FAUNA.xls","4.22 PERLENGKAPAN SEKOLAH.xls"}</definedName>
    <definedName name="______________________________________me3">{"Book1","4.09 FLORA DAN FAUNA.xls","4.22 PERLENGKAPAN SEKOLAH.xls"}</definedName>
    <definedName name="______________________________________me4" localSheetId="5">{"Book1","4.09 FLORA DAN FAUNA.xls","4.22 PERLENGKAPAN SEKOLAH.xls"}</definedName>
    <definedName name="______________________________________me4" localSheetId="7">{"Book1","4.09 FLORA DAN FAUNA.xls","4.22 PERLENGKAPAN SEKOLAH.xls"}</definedName>
    <definedName name="______________________________________me4">{"Book1","4.09 FLORA DAN FAUNA.xls","4.22 PERLENGKAPAN SEKOLAH.xls"}</definedName>
    <definedName name="______________________________________me5" localSheetId="5">{"Book1","4.09 FLORA DAN FAUNA.xls","4.22 PERLENGKAPAN SEKOLAH.xls"}</definedName>
    <definedName name="______________________________________me5" localSheetId="7">{"Book1","4.09 FLORA DAN FAUNA.xls","4.22 PERLENGKAPAN SEKOLAH.xls"}</definedName>
    <definedName name="______________________________________me5">{"Book1","4.09 FLORA DAN FAUNA.xls","4.22 PERLENGKAPAN SEKOLAH.xls"}</definedName>
    <definedName name="______________________________________me9" localSheetId="5">{"Book1","4.09 FLORA DAN FAUNA.xls","4.22 PERLENGKAPAN SEKOLAH.xls"}</definedName>
    <definedName name="______________________________________me9" localSheetId="7">{"Book1","4.09 FLORA DAN FAUNA.xls","4.22 PERLENGKAPAN SEKOLAH.xls"}</definedName>
    <definedName name="______________________________________me9">{"Book1","4.09 FLORA DAN FAUNA.xls","4.22 PERLENGKAPAN SEKOLAH.xls"}</definedName>
    <definedName name="______________________________________mek1" localSheetId="5">{"Book1","4.09 FLORA DAN FAUNA.xls","4.22 PERLENGKAPAN SEKOLAH.xls"}</definedName>
    <definedName name="______________________________________mek1" localSheetId="7">{"Book1","4.09 FLORA DAN FAUNA.xls","4.22 PERLENGKAPAN SEKOLAH.xls"}</definedName>
    <definedName name="______________________________________mek1">{"Book1","4.09 FLORA DAN FAUNA.xls","4.22 PERLENGKAPAN SEKOLAH.xls"}</definedName>
    <definedName name="______________________________________mek2" localSheetId="5">{"Book1","4.09 FLORA DAN FAUNA.xls","4.22 PERLENGKAPAN SEKOLAH.xls"}</definedName>
    <definedName name="______________________________________mek2" localSheetId="7">{"Book1","4.09 FLORA DAN FAUNA.xls","4.22 PERLENGKAPAN SEKOLAH.xls"}</definedName>
    <definedName name="______________________________________mek2">{"Book1","4.09 FLORA DAN FAUNA.xls","4.22 PERLENGKAPAN SEKOLAH.xls"}</definedName>
    <definedName name="______________________________________mek3" localSheetId="5">{"Book1","4.09 FLORA DAN FAUNA.xls","4.22 PERLENGKAPAN SEKOLAH.xls"}</definedName>
    <definedName name="______________________________________mek3" localSheetId="7">{"Book1","4.09 FLORA DAN FAUNA.xls","4.22 PERLENGKAPAN SEKOLAH.xls"}</definedName>
    <definedName name="______________________________________mek3">{"Book1","4.09 FLORA DAN FAUNA.xls","4.22 PERLENGKAPAN SEKOLAH.xls"}</definedName>
    <definedName name="______________________________________mek5" localSheetId="5">{"Book1","4.09 FLORA DAN FAUNA.xls","4.22 PERLENGKAPAN SEKOLAH.xls"}</definedName>
    <definedName name="______________________________________mek5" localSheetId="7">{"Book1","4.09 FLORA DAN FAUNA.xls","4.22 PERLENGKAPAN SEKOLAH.xls"}</definedName>
    <definedName name="______________________________________mek5">{"Book1","4.09 FLORA DAN FAUNA.xls","4.22 PERLENGKAPAN SEKOLAH.xls"}</definedName>
    <definedName name="______________________________________mek87" localSheetId="5">{"Book1","4.09 FLORA DAN FAUNA.xls","4.22 PERLENGKAPAN SEKOLAH.xls"}</definedName>
    <definedName name="______________________________________mek87" localSheetId="7">{"Book1","4.09 FLORA DAN FAUNA.xls","4.22 PERLENGKAPAN SEKOLAH.xls"}</definedName>
    <definedName name="______________________________________mek87">{"Book1","4.09 FLORA DAN FAUNA.xls","4.22 PERLENGKAPAN SEKOLAH.xls"}</definedName>
    <definedName name="______________________________________mek9" localSheetId="5">{"Book1","4.09 FLORA DAN FAUNA.xls","4.22 PERLENGKAPAN SEKOLAH.xls"}</definedName>
    <definedName name="______________________________________mek9" localSheetId="7">{"Book1","4.09 FLORA DAN FAUNA.xls","4.22 PERLENGKAPAN SEKOLAH.xls"}</definedName>
    <definedName name="______________________________________mek9">{"Book1","4.09 FLORA DAN FAUNA.xls","4.22 PERLENGKAPAN SEKOLAH.xls"}</definedName>
    <definedName name="______________________________________meq12" localSheetId="5">{"Book1","4.09 FLORA DAN FAUNA.xls","4.22 PERLENGKAPAN SEKOLAH.xls"}</definedName>
    <definedName name="______________________________________meq12" localSheetId="7">{"Book1","4.09 FLORA DAN FAUNA.xls","4.22 PERLENGKAPAN SEKOLAH.xls"}</definedName>
    <definedName name="______________________________________meq12">{"Book1","4.09 FLORA DAN FAUNA.xls","4.22 PERLENGKAPAN SEKOLAH.xls"}</definedName>
    <definedName name="_____________________________________arr3" localSheetId="5">{"Book1","4.09 FLORA DAN FAUNA.xls","4.22 PERLENGKAPAN SEKOLAH.xls"}</definedName>
    <definedName name="_____________________________________arr3" localSheetId="7">{"Book1","4.09 FLORA DAN FAUNA.xls","4.22 PERLENGKAPAN SEKOLAH.xls"}</definedName>
    <definedName name="_____________________________________arr3">{"Book1","4.09 FLORA DAN FAUNA.xls","4.22 PERLENGKAPAN SEKOLAH.xls"}</definedName>
    <definedName name="_____________________________________der4" localSheetId="5">{"Book1","4.09 FLORA DAN FAUNA.xls","4.22 PERLENGKAPAN SEKOLAH.xls"}</definedName>
    <definedName name="_____________________________________der4" localSheetId="7">{"Book1","4.09 FLORA DAN FAUNA.xls","4.22 PERLENGKAPAN SEKOLAH.xls"}</definedName>
    <definedName name="_____________________________________der4">{"Book1","4.09 FLORA DAN FAUNA.xls","4.22 PERLENGKAPAN SEKOLAH.xls"}</definedName>
    <definedName name="_____________________________________doc5" localSheetId="5">{"Book1","4.09 FLORA DAN FAUNA.xls","4.22 PERLENGKAPAN SEKOLAH.xls"}</definedName>
    <definedName name="_____________________________________doc5" localSheetId="7">{"Book1","4.09 FLORA DAN FAUNA.xls","4.22 PERLENGKAPAN SEKOLAH.xls"}</definedName>
    <definedName name="_____________________________________doc5">{"Book1","4.09 FLORA DAN FAUNA.xls","4.22 PERLENGKAPAN SEKOLAH.xls"}</definedName>
    <definedName name="_____________________________________mas1" localSheetId="5">{"Book1","4.09 FLORA DAN FAUNA.xls","4.22 PERLENGKAPAN SEKOLAH.xls"}</definedName>
    <definedName name="_____________________________________mas1" localSheetId="7">{"Book1","4.09 FLORA DAN FAUNA.xls","4.22 PERLENGKAPAN SEKOLAH.xls"}</definedName>
    <definedName name="_____________________________________mas1">{"Book1","4.09 FLORA DAN FAUNA.xls","4.22 PERLENGKAPAN SEKOLAH.xls"}</definedName>
    <definedName name="_____________________________________mas12" localSheetId="5">{"Book1","4.09 FLORA DAN FAUNA.xls","4.22 PERLENGKAPAN SEKOLAH.xls"}</definedName>
    <definedName name="_____________________________________mas12" localSheetId="7">{"Book1","4.09 FLORA DAN FAUNA.xls","4.22 PERLENGKAPAN SEKOLAH.xls"}</definedName>
    <definedName name="_____________________________________mas12">{"Book1","4.09 FLORA DAN FAUNA.xls","4.22 PERLENGKAPAN SEKOLAH.xls"}</definedName>
    <definedName name="_____________________________________mas2" localSheetId="5">{"Book1","4.09 FLORA DAN FAUNA.xls","4.22 PERLENGKAPAN SEKOLAH.xls"}</definedName>
    <definedName name="_____________________________________mas2" localSheetId="7">{"Book1","4.09 FLORA DAN FAUNA.xls","4.22 PERLENGKAPAN SEKOLAH.xls"}</definedName>
    <definedName name="_____________________________________mas2">{"Book1","4.09 FLORA DAN FAUNA.xls","4.22 PERLENGKAPAN SEKOLAH.xls"}</definedName>
    <definedName name="_____________________________________mas4" localSheetId="5">{"Book1","4.09 FLORA DAN FAUNA.xls","4.22 PERLENGKAPAN SEKOLAH.xls"}</definedName>
    <definedName name="_____________________________________mas4" localSheetId="7">{"Book1","4.09 FLORA DAN FAUNA.xls","4.22 PERLENGKAPAN SEKOLAH.xls"}</definedName>
    <definedName name="_____________________________________mas4">{"Book1","4.09 FLORA DAN FAUNA.xls","4.22 PERLENGKAPAN SEKOLAH.xls"}</definedName>
    <definedName name="_____________________________________mas5" localSheetId="5">{"Book1","4.09 FLORA DAN FAUNA.xls","4.22 PERLENGKAPAN SEKOLAH.xls"}</definedName>
    <definedName name="_____________________________________mas5" localSheetId="7">{"Book1","4.09 FLORA DAN FAUNA.xls","4.22 PERLENGKAPAN SEKOLAH.xls"}</definedName>
    <definedName name="_____________________________________mas5">{"Book1","4.09 FLORA DAN FAUNA.xls","4.22 PERLENGKAPAN SEKOLAH.xls"}</definedName>
    <definedName name="_____________________________________mas6" localSheetId="5">{"Book1","4.09 FLORA DAN FAUNA.xls","4.22 PERLENGKAPAN SEKOLAH.xls"}</definedName>
    <definedName name="_____________________________________mas6" localSheetId="7">{"Book1","4.09 FLORA DAN FAUNA.xls","4.22 PERLENGKAPAN SEKOLAH.xls"}</definedName>
    <definedName name="_____________________________________mas6">{"Book1","4.09 FLORA DAN FAUNA.xls","4.22 PERLENGKAPAN SEKOLAH.xls"}</definedName>
    <definedName name="_____________________________________mas7" localSheetId="5">{"Book1","4.09 FLORA DAN FAUNA.xls","4.22 PERLENGKAPAN SEKOLAH.xls"}</definedName>
    <definedName name="_____________________________________mas7" localSheetId="7">{"Book1","4.09 FLORA DAN FAUNA.xls","4.22 PERLENGKAPAN SEKOLAH.xls"}</definedName>
    <definedName name="_____________________________________mas7">{"Book1","4.09 FLORA DAN FAUNA.xls","4.22 PERLENGKAPAN SEKOLAH.xls"}</definedName>
    <definedName name="_____________________________________mas8" localSheetId="5">{"Book1","4.09 FLORA DAN FAUNA.xls","4.22 PERLENGKAPAN SEKOLAH.xls"}</definedName>
    <definedName name="_____________________________________mas8" localSheetId="7">{"Book1","4.09 FLORA DAN FAUNA.xls","4.22 PERLENGKAPAN SEKOLAH.xls"}</definedName>
    <definedName name="_____________________________________mas8">{"Book1","4.09 FLORA DAN FAUNA.xls","4.22 PERLENGKAPAN SEKOLAH.xls"}</definedName>
    <definedName name="_____________________________________mas9" localSheetId="5">{"Book1","4.09 FLORA DAN FAUNA.xls","4.22 PERLENGKAPAN SEKOLAH.xls"}</definedName>
    <definedName name="_____________________________________mas9" localSheetId="7">{"Book1","4.09 FLORA DAN FAUNA.xls","4.22 PERLENGKAPAN SEKOLAH.xls"}</definedName>
    <definedName name="_____________________________________mas9">{"Book1","4.09 FLORA DAN FAUNA.xls","4.22 PERLENGKAPAN SEKOLAH.xls"}</definedName>
    <definedName name="_____________________________________me1" localSheetId="5">{"Book1","4.09 FLORA DAN FAUNA.xls","4.22 PERLENGKAPAN SEKOLAH.xls"}</definedName>
    <definedName name="_____________________________________me1" localSheetId="7">{"Book1","4.09 FLORA DAN FAUNA.xls","4.22 PERLENGKAPAN SEKOLAH.xls"}</definedName>
    <definedName name="_____________________________________me1">{"Book1","4.09 FLORA DAN FAUNA.xls","4.22 PERLENGKAPAN SEKOLAH.xls"}</definedName>
    <definedName name="_____________________________________me2" localSheetId="5">{"Book1","4.09 FLORA DAN FAUNA.xls","4.22 PERLENGKAPAN SEKOLAH.xls"}</definedName>
    <definedName name="_____________________________________me2" localSheetId="7">{"Book1","4.09 FLORA DAN FAUNA.xls","4.22 PERLENGKAPAN SEKOLAH.xls"}</definedName>
    <definedName name="_____________________________________me2">{"Book1","4.09 FLORA DAN FAUNA.xls","4.22 PERLENGKAPAN SEKOLAH.xls"}</definedName>
    <definedName name="_____________________________________me3" localSheetId="5">{"Book1","4.09 FLORA DAN FAUNA.xls","4.22 PERLENGKAPAN SEKOLAH.xls"}</definedName>
    <definedName name="_____________________________________me3" localSheetId="7">{"Book1","4.09 FLORA DAN FAUNA.xls","4.22 PERLENGKAPAN SEKOLAH.xls"}</definedName>
    <definedName name="_____________________________________me3">{"Book1","4.09 FLORA DAN FAUNA.xls","4.22 PERLENGKAPAN SEKOLAH.xls"}</definedName>
    <definedName name="_____________________________________me4" localSheetId="5">{"Book1","4.09 FLORA DAN FAUNA.xls","4.22 PERLENGKAPAN SEKOLAH.xls"}</definedName>
    <definedName name="_____________________________________me4" localSheetId="7">{"Book1","4.09 FLORA DAN FAUNA.xls","4.22 PERLENGKAPAN SEKOLAH.xls"}</definedName>
    <definedName name="_____________________________________me4">{"Book1","4.09 FLORA DAN FAUNA.xls","4.22 PERLENGKAPAN SEKOLAH.xls"}</definedName>
    <definedName name="_____________________________________me5" localSheetId="5">{"Book1","4.09 FLORA DAN FAUNA.xls","4.22 PERLENGKAPAN SEKOLAH.xls"}</definedName>
    <definedName name="_____________________________________me5" localSheetId="7">{"Book1","4.09 FLORA DAN FAUNA.xls","4.22 PERLENGKAPAN SEKOLAH.xls"}</definedName>
    <definedName name="_____________________________________me5">{"Book1","4.09 FLORA DAN FAUNA.xls","4.22 PERLENGKAPAN SEKOLAH.xls"}</definedName>
    <definedName name="_____________________________________me9" localSheetId="5">{"Book1","4.09 FLORA DAN FAUNA.xls","4.22 PERLENGKAPAN SEKOLAH.xls"}</definedName>
    <definedName name="_____________________________________me9" localSheetId="7">{"Book1","4.09 FLORA DAN FAUNA.xls","4.22 PERLENGKAPAN SEKOLAH.xls"}</definedName>
    <definedName name="_____________________________________me9">{"Book1","4.09 FLORA DAN FAUNA.xls","4.22 PERLENGKAPAN SEKOLAH.xls"}</definedName>
    <definedName name="_____________________________________mek1" localSheetId="5">{"Book1","4.09 FLORA DAN FAUNA.xls","4.22 PERLENGKAPAN SEKOLAH.xls"}</definedName>
    <definedName name="_____________________________________mek1" localSheetId="7">{"Book1","4.09 FLORA DAN FAUNA.xls","4.22 PERLENGKAPAN SEKOLAH.xls"}</definedName>
    <definedName name="_____________________________________mek1">{"Book1","4.09 FLORA DAN FAUNA.xls","4.22 PERLENGKAPAN SEKOLAH.xls"}</definedName>
    <definedName name="_____________________________________mek2" localSheetId="5">{"Book1","4.09 FLORA DAN FAUNA.xls","4.22 PERLENGKAPAN SEKOLAH.xls"}</definedName>
    <definedName name="_____________________________________mek2" localSheetId="7">{"Book1","4.09 FLORA DAN FAUNA.xls","4.22 PERLENGKAPAN SEKOLAH.xls"}</definedName>
    <definedName name="_____________________________________mek2">{"Book1","4.09 FLORA DAN FAUNA.xls","4.22 PERLENGKAPAN SEKOLAH.xls"}</definedName>
    <definedName name="_____________________________________mek3" localSheetId="5">{"Book1","4.09 FLORA DAN FAUNA.xls","4.22 PERLENGKAPAN SEKOLAH.xls"}</definedName>
    <definedName name="_____________________________________mek3" localSheetId="7">{"Book1","4.09 FLORA DAN FAUNA.xls","4.22 PERLENGKAPAN SEKOLAH.xls"}</definedName>
    <definedName name="_____________________________________mek3">{"Book1","4.09 FLORA DAN FAUNA.xls","4.22 PERLENGKAPAN SEKOLAH.xls"}</definedName>
    <definedName name="_____________________________________mek5" localSheetId="5">{"Book1","4.09 FLORA DAN FAUNA.xls","4.22 PERLENGKAPAN SEKOLAH.xls"}</definedName>
    <definedName name="_____________________________________mek5" localSheetId="7">{"Book1","4.09 FLORA DAN FAUNA.xls","4.22 PERLENGKAPAN SEKOLAH.xls"}</definedName>
    <definedName name="_____________________________________mek5">{"Book1","4.09 FLORA DAN FAUNA.xls","4.22 PERLENGKAPAN SEKOLAH.xls"}</definedName>
    <definedName name="_____________________________________mek87" localSheetId="5">{"Book1","4.09 FLORA DAN FAUNA.xls","4.22 PERLENGKAPAN SEKOLAH.xls"}</definedName>
    <definedName name="_____________________________________mek87" localSheetId="7">{"Book1","4.09 FLORA DAN FAUNA.xls","4.22 PERLENGKAPAN SEKOLAH.xls"}</definedName>
    <definedName name="_____________________________________mek87">{"Book1","4.09 FLORA DAN FAUNA.xls","4.22 PERLENGKAPAN SEKOLAH.xls"}</definedName>
    <definedName name="_____________________________________mek9" localSheetId="5">{"Book1","4.09 FLORA DAN FAUNA.xls","4.22 PERLENGKAPAN SEKOLAH.xls"}</definedName>
    <definedName name="_____________________________________mek9" localSheetId="7">{"Book1","4.09 FLORA DAN FAUNA.xls","4.22 PERLENGKAPAN SEKOLAH.xls"}</definedName>
    <definedName name="_____________________________________mek9">{"Book1","4.09 FLORA DAN FAUNA.xls","4.22 PERLENGKAPAN SEKOLAH.xls"}</definedName>
    <definedName name="_____________________________________meq12" localSheetId="5">{"Book1","4.09 FLORA DAN FAUNA.xls","4.22 PERLENGKAPAN SEKOLAH.xls"}</definedName>
    <definedName name="_____________________________________meq12" localSheetId="7">{"Book1","4.09 FLORA DAN FAUNA.xls","4.22 PERLENGKAPAN SEKOLAH.xls"}</definedName>
    <definedName name="_____________________________________meq12">{"Book1","4.09 FLORA DAN FAUNA.xls","4.22 PERLENGKAPAN SEKOLAH.xls"}</definedName>
    <definedName name="____________________________________arr3" localSheetId="5">{"Book1","4.09 FLORA DAN FAUNA.xls","4.22 PERLENGKAPAN SEKOLAH.xls"}</definedName>
    <definedName name="____________________________________arr3" localSheetId="7">{"Book1","4.09 FLORA DAN FAUNA.xls","4.22 PERLENGKAPAN SEKOLAH.xls"}</definedName>
    <definedName name="____________________________________arr3">{"Book1","4.09 FLORA DAN FAUNA.xls","4.22 PERLENGKAPAN SEKOLAH.xls"}</definedName>
    <definedName name="____________________________________der4" localSheetId="5">{"Book1","4.09 FLORA DAN FAUNA.xls","4.22 PERLENGKAPAN SEKOLAH.xls"}</definedName>
    <definedName name="____________________________________der4" localSheetId="7">{"Book1","4.09 FLORA DAN FAUNA.xls","4.22 PERLENGKAPAN SEKOLAH.xls"}</definedName>
    <definedName name="____________________________________der4">{"Book1","4.09 FLORA DAN FAUNA.xls","4.22 PERLENGKAPAN SEKOLAH.xls"}</definedName>
    <definedName name="____________________________________doc5" localSheetId="5">{"Book1","4.09 FLORA DAN FAUNA.xls","4.22 PERLENGKAPAN SEKOLAH.xls"}</definedName>
    <definedName name="____________________________________doc5" localSheetId="7">{"Book1","4.09 FLORA DAN FAUNA.xls","4.22 PERLENGKAPAN SEKOLAH.xls"}</definedName>
    <definedName name="____________________________________doc5">{"Book1","4.09 FLORA DAN FAUNA.xls","4.22 PERLENGKAPAN SEKOLAH.xls"}</definedName>
    <definedName name="____________________________________mas1" localSheetId="5">{"Book1","4.09 FLORA DAN FAUNA.xls","4.22 PERLENGKAPAN SEKOLAH.xls"}</definedName>
    <definedName name="____________________________________mas1" localSheetId="7">{"Book1","4.09 FLORA DAN FAUNA.xls","4.22 PERLENGKAPAN SEKOLAH.xls"}</definedName>
    <definedName name="____________________________________mas1">{"Book1","4.09 FLORA DAN FAUNA.xls","4.22 PERLENGKAPAN SEKOLAH.xls"}</definedName>
    <definedName name="____________________________________mas12" localSheetId="5">{"Book1","4.09 FLORA DAN FAUNA.xls","4.22 PERLENGKAPAN SEKOLAH.xls"}</definedName>
    <definedName name="____________________________________mas12" localSheetId="7">{"Book1","4.09 FLORA DAN FAUNA.xls","4.22 PERLENGKAPAN SEKOLAH.xls"}</definedName>
    <definedName name="____________________________________mas12">{"Book1","4.09 FLORA DAN FAUNA.xls","4.22 PERLENGKAPAN SEKOLAH.xls"}</definedName>
    <definedName name="____________________________________mas2" localSheetId="5">{"Book1","4.09 FLORA DAN FAUNA.xls","4.22 PERLENGKAPAN SEKOLAH.xls"}</definedName>
    <definedName name="____________________________________mas2" localSheetId="7">{"Book1","4.09 FLORA DAN FAUNA.xls","4.22 PERLENGKAPAN SEKOLAH.xls"}</definedName>
    <definedName name="____________________________________mas2">{"Book1","4.09 FLORA DAN FAUNA.xls","4.22 PERLENGKAPAN SEKOLAH.xls"}</definedName>
    <definedName name="____________________________________mas4" localSheetId="5">{"Book1","4.09 FLORA DAN FAUNA.xls","4.22 PERLENGKAPAN SEKOLAH.xls"}</definedName>
    <definedName name="____________________________________mas4" localSheetId="7">{"Book1","4.09 FLORA DAN FAUNA.xls","4.22 PERLENGKAPAN SEKOLAH.xls"}</definedName>
    <definedName name="____________________________________mas4">{"Book1","4.09 FLORA DAN FAUNA.xls","4.22 PERLENGKAPAN SEKOLAH.xls"}</definedName>
    <definedName name="____________________________________mas5" localSheetId="5">{"Book1","4.09 FLORA DAN FAUNA.xls","4.22 PERLENGKAPAN SEKOLAH.xls"}</definedName>
    <definedName name="____________________________________mas5" localSheetId="7">{"Book1","4.09 FLORA DAN FAUNA.xls","4.22 PERLENGKAPAN SEKOLAH.xls"}</definedName>
    <definedName name="____________________________________mas5">{"Book1","4.09 FLORA DAN FAUNA.xls","4.22 PERLENGKAPAN SEKOLAH.xls"}</definedName>
    <definedName name="____________________________________mas6" localSheetId="5">{"Book1","4.09 FLORA DAN FAUNA.xls","4.22 PERLENGKAPAN SEKOLAH.xls"}</definedName>
    <definedName name="____________________________________mas6" localSheetId="7">{"Book1","4.09 FLORA DAN FAUNA.xls","4.22 PERLENGKAPAN SEKOLAH.xls"}</definedName>
    <definedName name="____________________________________mas6">{"Book1","4.09 FLORA DAN FAUNA.xls","4.22 PERLENGKAPAN SEKOLAH.xls"}</definedName>
    <definedName name="____________________________________mas7" localSheetId="5">{"Book1","4.09 FLORA DAN FAUNA.xls","4.22 PERLENGKAPAN SEKOLAH.xls"}</definedName>
    <definedName name="____________________________________mas7" localSheetId="7">{"Book1","4.09 FLORA DAN FAUNA.xls","4.22 PERLENGKAPAN SEKOLAH.xls"}</definedName>
    <definedName name="____________________________________mas7">{"Book1","4.09 FLORA DAN FAUNA.xls","4.22 PERLENGKAPAN SEKOLAH.xls"}</definedName>
    <definedName name="____________________________________mas8" localSheetId="5">{"Book1","4.09 FLORA DAN FAUNA.xls","4.22 PERLENGKAPAN SEKOLAH.xls"}</definedName>
    <definedName name="____________________________________mas8" localSheetId="7">{"Book1","4.09 FLORA DAN FAUNA.xls","4.22 PERLENGKAPAN SEKOLAH.xls"}</definedName>
    <definedName name="____________________________________mas8">{"Book1","4.09 FLORA DAN FAUNA.xls","4.22 PERLENGKAPAN SEKOLAH.xls"}</definedName>
    <definedName name="____________________________________mas9" localSheetId="5">{"Book1","4.09 FLORA DAN FAUNA.xls","4.22 PERLENGKAPAN SEKOLAH.xls"}</definedName>
    <definedName name="____________________________________mas9" localSheetId="7">{"Book1","4.09 FLORA DAN FAUNA.xls","4.22 PERLENGKAPAN SEKOLAH.xls"}</definedName>
    <definedName name="____________________________________mas9">{"Book1","4.09 FLORA DAN FAUNA.xls","4.22 PERLENGKAPAN SEKOLAH.xls"}</definedName>
    <definedName name="____________________________________me1" localSheetId="5">{"Book1","4.09 FLORA DAN FAUNA.xls","4.22 PERLENGKAPAN SEKOLAH.xls"}</definedName>
    <definedName name="____________________________________me1" localSheetId="7">{"Book1","4.09 FLORA DAN FAUNA.xls","4.22 PERLENGKAPAN SEKOLAH.xls"}</definedName>
    <definedName name="____________________________________me1">{"Book1","4.09 FLORA DAN FAUNA.xls","4.22 PERLENGKAPAN SEKOLAH.xls"}</definedName>
    <definedName name="____________________________________me2" localSheetId="5">{"Book1","4.09 FLORA DAN FAUNA.xls","4.22 PERLENGKAPAN SEKOLAH.xls"}</definedName>
    <definedName name="____________________________________me2" localSheetId="7">{"Book1","4.09 FLORA DAN FAUNA.xls","4.22 PERLENGKAPAN SEKOLAH.xls"}</definedName>
    <definedName name="____________________________________me2">{"Book1","4.09 FLORA DAN FAUNA.xls","4.22 PERLENGKAPAN SEKOLAH.xls"}</definedName>
    <definedName name="____________________________________me3" localSheetId="5">{"Book1","4.09 FLORA DAN FAUNA.xls","4.22 PERLENGKAPAN SEKOLAH.xls"}</definedName>
    <definedName name="____________________________________me3" localSheetId="7">{"Book1","4.09 FLORA DAN FAUNA.xls","4.22 PERLENGKAPAN SEKOLAH.xls"}</definedName>
    <definedName name="____________________________________me3">{"Book1","4.09 FLORA DAN FAUNA.xls","4.22 PERLENGKAPAN SEKOLAH.xls"}</definedName>
    <definedName name="____________________________________me4" localSheetId="5">{"Book1","4.09 FLORA DAN FAUNA.xls","4.22 PERLENGKAPAN SEKOLAH.xls"}</definedName>
    <definedName name="____________________________________me4" localSheetId="7">{"Book1","4.09 FLORA DAN FAUNA.xls","4.22 PERLENGKAPAN SEKOLAH.xls"}</definedName>
    <definedName name="____________________________________me4">{"Book1","4.09 FLORA DAN FAUNA.xls","4.22 PERLENGKAPAN SEKOLAH.xls"}</definedName>
    <definedName name="____________________________________me5" localSheetId="5">{"Book1","4.09 FLORA DAN FAUNA.xls","4.22 PERLENGKAPAN SEKOLAH.xls"}</definedName>
    <definedName name="____________________________________me5" localSheetId="7">{"Book1","4.09 FLORA DAN FAUNA.xls","4.22 PERLENGKAPAN SEKOLAH.xls"}</definedName>
    <definedName name="____________________________________me5">{"Book1","4.09 FLORA DAN FAUNA.xls","4.22 PERLENGKAPAN SEKOLAH.xls"}</definedName>
    <definedName name="____________________________________me9" localSheetId="5">{"Book1","4.09 FLORA DAN FAUNA.xls","4.22 PERLENGKAPAN SEKOLAH.xls"}</definedName>
    <definedName name="____________________________________me9" localSheetId="7">{"Book1","4.09 FLORA DAN FAUNA.xls","4.22 PERLENGKAPAN SEKOLAH.xls"}</definedName>
    <definedName name="____________________________________me9">{"Book1","4.09 FLORA DAN FAUNA.xls","4.22 PERLENGKAPAN SEKOLAH.xls"}</definedName>
    <definedName name="____________________________________mek1" localSheetId="5">{"Book1","4.09 FLORA DAN FAUNA.xls","4.22 PERLENGKAPAN SEKOLAH.xls"}</definedName>
    <definedName name="____________________________________mek1" localSheetId="7">{"Book1","4.09 FLORA DAN FAUNA.xls","4.22 PERLENGKAPAN SEKOLAH.xls"}</definedName>
    <definedName name="____________________________________mek1">{"Book1","4.09 FLORA DAN FAUNA.xls","4.22 PERLENGKAPAN SEKOLAH.xls"}</definedName>
    <definedName name="____________________________________mek2" localSheetId="5">{"Book1","4.09 FLORA DAN FAUNA.xls","4.22 PERLENGKAPAN SEKOLAH.xls"}</definedName>
    <definedName name="____________________________________mek2" localSheetId="7">{"Book1","4.09 FLORA DAN FAUNA.xls","4.22 PERLENGKAPAN SEKOLAH.xls"}</definedName>
    <definedName name="____________________________________mek2">{"Book1","4.09 FLORA DAN FAUNA.xls","4.22 PERLENGKAPAN SEKOLAH.xls"}</definedName>
    <definedName name="____________________________________mek3" localSheetId="5">{"Book1","4.09 FLORA DAN FAUNA.xls","4.22 PERLENGKAPAN SEKOLAH.xls"}</definedName>
    <definedName name="____________________________________mek3" localSheetId="7">{"Book1","4.09 FLORA DAN FAUNA.xls","4.22 PERLENGKAPAN SEKOLAH.xls"}</definedName>
    <definedName name="____________________________________mek3">{"Book1","4.09 FLORA DAN FAUNA.xls","4.22 PERLENGKAPAN SEKOLAH.xls"}</definedName>
    <definedName name="____________________________________mek5" localSheetId="5">{"Book1","4.09 FLORA DAN FAUNA.xls","4.22 PERLENGKAPAN SEKOLAH.xls"}</definedName>
    <definedName name="____________________________________mek5" localSheetId="7">{"Book1","4.09 FLORA DAN FAUNA.xls","4.22 PERLENGKAPAN SEKOLAH.xls"}</definedName>
    <definedName name="____________________________________mek5">{"Book1","4.09 FLORA DAN FAUNA.xls","4.22 PERLENGKAPAN SEKOLAH.xls"}</definedName>
    <definedName name="____________________________________mek87" localSheetId="5">{"Book1","4.09 FLORA DAN FAUNA.xls","4.22 PERLENGKAPAN SEKOLAH.xls"}</definedName>
    <definedName name="____________________________________mek87" localSheetId="7">{"Book1","4.09 FLORA DAN FAUNA.xls","4.22 PERLENGKAPAN SEKOLAH.xls"}</definedName>
    <definedName name="____________________________________mek87">{"Book1","4.09 FLORA DAN FAUNA.xls","4.22 PERLENGKAPAN SEKOLAH.xls"}</definedName>
    <definedName name="____________________________________mek9" localSheetId="5">{"Book1","4.09 FLORA DAN FAUNA.xls","4.22 PERLENGKAPAN SEKOLAH.xls"}</definedName>
    <definedName name="____________________________________mek9" localSheetId="7">{"Book1","4.09 FLORA DAN FAUNA.xls","4.22 PERLENGKAPAN SEKOLAH.xls"}</definedName>
    <definedName name="____________________________________mek9">{"Book1","4.09 FLORA DAN FAUNA.xls","4.22 PERLENGKAPAN SEKOLAH.xls"}</definedName>
    <definedName name="____________________________________meq12" localSheetId="5">{"Book1","4.09 FLORA DAN FAUNA.xls","4.22 PERLENGKAPAN SEKOLAH.xls"}</definedName>
    <definedName name="____________________________________meq12" localSheetId="7">{"Book1","4.09 FLORA DAN FAUNA.xls","4.22 PERLENGKAPAN SEKOLAH.xls"}</definedName>
    <definedName name="____________________________________meq12">{"Book1","4.09 FLORA DAN FAUNA.xls","4.22 PERLENGKAPAN SEKOLAH.xls"}</definedName>
    <definedName name="___________________________________arr3" localSheetId="5">{"Book1","4.09 FLORA DAN FAUNA.xls","4.22 PERLENGKAPAN SEKOLAH.xls"}</definedName>
    <definedName name="___________________________________arr3" localSheetId="7">{"Book1","4.09 FLORA DAN FAUNA.xls","4.22 PERLENGKAPAN SEKOLAH.xls"}</definedName>
    <definedName name="___________________________________arr3">{"Book1","4.09 FLORA DAN FAUNA.xls","4.22 PERLENGKAPAN SEKOLAH.xls"}</definedName>
    <definedName name="___________________________________der4" localSheetId="5">{"Book1","4.09 FLORA DAN FAUNA.xls","4.22 PERLENGKAPAN SEKOLAH.xls"}</definedName>
    <definedName name="___________________________________der4" localSheetId="7">{"Book1","4.09 FLORA DAN FAUNA.xls","4.22 PERLENGKAPAN SEKOLAH.xls"}</definedName>
    <definedName name="___________________________________der4">{"Book1","4.09 FLORA DAN FAUNA.xls","4.22 PERLENGKAPAN SEKOLAH.xls"}</definedName>
    <definedName name="___________________________________doc5" localSheetId="5">{"Book1","4.09 FLORA DAN FAUNA.xls","4.22 PERLENGKAPAN SEKOLAH.xls"}</definedName>
    <definedName name="___________________________________doc5" localSheetId="7">{"Book1","4.09 FLORA DAN FAUNA.xls","4.22 PERLENGKAPAN SEKOLAH.xls"}</definedName>
    <definedName name="___________________________________doc5">{"Book1","4.09 FLORA DAN FAUNA.xls","4.22 PERLENGKAPAN SEKOLAH.xls"}</definedName>
    <definedName name="___________________________________mas1" localSheetId="5">{"Book1","4.09 FLORA DAN FAUNA.xls","4.22 PERLENGKAPAN SEKOLAH.xls"}</definedName>
    <definedName name="___________________________________mas1" localSheetId="7">{"Book1","4.09 FLORA DAN FAUNA.xls","4.22 PERLENGKAPAN SEKOLAH.xls"}</definedName>
    <definedName name="___________________________________mas1">{"Book1","4.09 FLORA DAN FAUNA.xls","4.22 PERLENGKAPAN SEKOLAH.xls"}</definedName>
    <definedName name="___________________________________mas12" localSheetId="5">{"Book1","4.09 FLORA DAN FAUNA.xls","4.22 PERLENGKAPAN SEKOLAH.xls"}</definedName>
    <definedName name="___________________________________mas12" localSheetId="7">{"Book1","4.09 FLORA DAN FAUNA.xls","4.22 PERLENGKAPAN SEKOLAH.xls"}</definedName>
    <definedName name="___________________________________mas12">{"Book1","4.09 FLORA DAN FAUNA.xls","4.22 PERLENGKAPAN SEKOLAH.xls"}</definedName>
    <definedName name="___________________________________mas2" localSheetId="5">{"Book1","4.09 FLORA DAN FAUNA.xls","4.22 PERLENGKAPAN SEKOLAH.xls"}</definedName>
    <definedName name="___________________________________mas2" localSheetId="7">{"Book1","4.09 FLORA DAN FAUNA.xls","4.22 PERLENGKAPAN SEKOLAH.xls"}</definedName>
    <definedName name="___________________________________mas2">{"Book1","4.09 FLORA DAN FAUNA.xls","4.22 PERLENGKAPAN SEKOLAH.xls"}</definedName>
    <definedName name="___________________________________mas4" localSheetId="5">{"Book1","4.09 FLORA DAN FAUNA.xls","4.22 PERLENGKAPAN SEKOLAH.xls"}</definedName>
    <definedName name="___________________________________mas4" localSheetId="7">{"Book1","4.09 FLORA DAN FAUNA.xls","4.22 PERLENGKAPAN SEKOLAH.xls"}</definedName>
    <definedName name="___________________________________mas4">{"Book1","4.09 FLORA DAN FAUNA.xls","4.22 PERLENGKAPAN SEKOLAH.xls"}</definedName>
    <definedName name="___________________________________mas5" localSheetId="5">{"Book1","4.09 FLORA DAN FAUNA.xls","4.22 PERLENGKAPAN SEKOLAH.xls"}</definedName>
    <definedName name="___________________________________mas5" localSheetId="7">{"Book1","4.09 FLORA DAN FAUNA.xls","4.22 PERLENGKAPAN SEKOLAH.xls"}</definedName>
    <definedName name="___________________________________mas5">{"Book1","4.09 FLORA DAN FAUNA.xls","4.22 PERLENGKAPAN SEKOLAH.xls"}</definedName>
    <definedName name="___________________________________mas6" localSheetId="5">{"Book1","4.09 FLORA DAN FAUNA.xls","4.22 PERLENGKAPAN SEKOLAH.xls"}</definedName>
    <definedName name="___________________________________mas6" localSheetId="7">{"Book1","4.09 FLORA DAN FAUNA.xls","4.22 PERLENGKAPAN SEKOLAH.xls"}</definedName>
    <definedName name="___________________________________mas6">{"Book1","4.09 FLORA DAN FAUNA.xls","4.22 PERLENGKAPAN SEKOLAH.xls"}</definedName>
    <definedName name="___________________________________mas7" localSheetId="5">{"Book1","4.09 FLORA DAN FAUNA.xls","4.22 PERLENGKAPAN SEKOLAH.xls"}</definedName>
    <definedName name="___________________________________mas7" localSheetId="7">{"Book1","4.09 FLORA DAN FAUNA.xls","4.22 PERLENGKAPAN SEKOLAH.xls"}</definedName>
    <definedName name="___________________________________mas7">{"Book1","4.09 FLORA DAN FAUNA.xls","4.22 PERLENGKAPAN SEKOLAH.xls"}</definedName>
    <definedName name="___________________________________mas8" localSheetId="5">{"Book1","4.09 FLORA DAN FAUNA.xls","4.22 PERLENGKAPAN SEKOLAH.xls"}</definedName>
    <definedName name="___________________________________mas8" localSheetId="7">{"Book1","4.09 FLORA DAN FAUNA.xls","4.22 PERLENGKAPAN SEKOLAH.xls"}</definedName>
    <definedName name="___________________________________mas8">{"Book1","4.09 FLORA DAN FAUNA.xls","4.22 PERLENGKAPAN SEKOLAH.xls"}</definedName>
    <definedName name="___________________________________mas9" localSheetId="5">{"Book1","4.09 FLORA DAN FAUNA.xls","4.22 PERLENGKAPAN SEKOLAH.xls"}</definedName>
    <definedName name="___________________________________mas9" localSheetId="7">{"Book1","4.09 FLORA DAN FAUNA.xls","4.22 PERLENGKAPAN SEKOLAH.xls"}</definedName>
    <definedName name="___________________________________mas9">{"Book1","4.09 FLORA DAN FAUNA.xls","4.22 PERLENGKAPAN SEKOLAH.xls"}</definedName>
    <definedName name="___________________________________me1" localSheetId="5">{"Book1","4.09 FLORA DAN FAUNA.xls","4.22 PERLENGKAPAN SEKOLAH.xls"}</definedName>
    <definedName name="___________________________________me1" localSheetId="7">{"Book1","4.09 FLORA DAN FAUNA.xls","4.22 PERLENGKAPAN SEKOLAH.xls"}</definedName>
    <definedName name="___________________________________me1">{"Book1","4.09 FLORA DAN FAUNA.xls","4.22 PERLENGKAPAN SEKOLAH.xls"}</definedName>
    <definedName name="___________________________________me2" localSheetId="5">{"Book1","4.09 FLORA DAN FAUNA.xls","4.22 PERLENGKAPAN SEKOLAH.xls"}</definedName>
    <definedName name="___________________________________me2" localSheetId="7">{"Book1","4.09 FLORA DAN FAUNA.xls","4.22 PERLENGKAPAN SEKOLAH.xls"}</definedName>
    <definedName name="___________________________________me2">{"Book1","4.09 FLORA DAN FAUNA.xls","4.22 PERLENGKAPAN SEKOLAH.xls"}</definedName>
    <definedName name="___________________________________me3" localSheetId="5">{"Book1","4.09 FLORA DAN FAUNA.xls","4.22 PERLENGKAPAN SEKOLAH.xls"}</definedName>
    <definedName name="___________________________________me3" localSheetId="7">{"Book1","4.09 FLORA DAN FAUNA.xls","4.22 PERLENGKAPAN SEKOLAH.xls"}</definedName>
    <definedName name="___________________________________me3">{"Book1","4.09 FLORA DAN FAUNA.xls","4.22 PERLENGKAPAN SEKOLAH.xls"}</definedName>
    <definedName name="___________________________________me4" localSheetId="5">{"Book1","4.09 FLORA DAN FAUNA.xls","4.22 PERLENGKAPAN SEKOLAH.xls"}</definedName>
    <definedName name="___________________________________me4" localSheetId="7">{"Book1","4.09 FLORA DAN FAUNA.xls","4.22 PERLENGKAPAN SEKOLAH.xls"}</definedName>
    <definedName name="___________________________________me4">{"Book1","4.09 FLORA DAN FAUNA.xls","4.22 PERLENGKAPAN SEKOLAH.xls"}</definedName>
    <definedName name="___________________________________me5" localSheetId="5">{"Book1","4.09 FLORA DAN FAUNA.xls","4.22 PERLENGKAPAN SEKOLAH.xls"}</definedName>
    <definedName name="___________________________________me5" localSheetId="7">{"Book1","4.09 FLORA DAN FAUNA.xls","4.22 PERLENGKAPAN SEKOLAH.xls"}</definedName>
    <definedName name="___________________________________me5">{"Book1","4.09 FLORA DAN FAUNA.xls","4.22 PERLENGKAPAN SEKOLAH.xls"}</definedName>
    <definedName name="___________________________________me9" localSheetId="5">{"Book1","4.09 FLORA DAN FAUNA.xls","4.22 PERLENGKAPAN SEKOLAH.xls"}</definedName>
    <definedName name="___________________________________me9" localSheetId="7">{"Book1","4.09 FLORA DAN FAUNA.xls","4.22 PERLENGKAPAN SEKOLAH.xls"}</definedName>
    <definedName name="___________________________________me9">{"Book1","4.09 FLORA DAN FAUNA.xls","4.22 PERLENGKAPAN SEKOLAH.xls"}</definedName>
    <definedName name="___________________________________mek1" localSheetId="5">{"Book1","4.09 FLORA DAN FAUNA.xls","4.22 PERLENGKAPAN SEKOLAH.xls"}</definedName>
    <definedName name="___________________________________mek1" localSheetId="7">{"Book1","4.09 FLORA DAN FAUNA.xls","4.22 PERLENGKAPAN SEKOLAH.xls"}</definedName>
    <definedName name="___________________________________mek1">{"Book1","4.09 FLORA DAN FAUNA.xls","4.22 PERLENGKAPAN SEKOLAH.xls"}</definedName>
    <definedName name="___________________________________mek2" localSheetId="5">{"Book1","4.09 FLORA DAN FAUNA.xls","4.22 PERLENGKAPAN SEKOLAH.xls"}</definedName>
    <definedName name="___________________________________mek2" localSheetId="7">{"Book1","4.09 FLORA DAN FAUNA.xls","4.22 PERLENGKAPAN SEKOLAH.xls"}</definedName>
    <definedName name="___________________________________mek2">{"Book1","4.09 FLORA DAN FAUNA.xls","4.22 PERLENGKAPAN SEKOLAH.xls"}</definedName>
    <definedName name="___________________________________mek3" localSheetId="5">{"Book1","4.09 FLORA DAN FAUNA.xls","4.22 PERLENGKAPAN SEKOLAH.xls"}</definedName>
    <definedName name="___________________________________mek3" localSheetId="7">{"Book1","4.09 FLORA DAN FAUNA.xls","4.22 PERLENGKAPAN SEKOLAH.xls"}</definedName>
    <definedName name="___________________________________mek3">{"Book1","4.09 FLORA DAN FAUNA.xls","4.22 PERLENGKAPAN SEKOLAH.xls"}</definedName>
    <definedName name="___________________________________mek5" localSheetId="5">{"Book1","4.09 FLORA DAN FAUNA.xls","4.22 PERLENGKAPAN SEKOLAH.xls"}</definedName>
    <definedName name="___________________________________mek5" localSheetId="7">{"Book1","4.09 FLORA DAN FAUNA.xls","4.22 PERLENGKAPAN SEKOLAH.xls"}</definedName>
    <definedName name="___________________________________mek5">{"Book1","4.09 FLORA DAN FAUNA.xls","4.22 PERLENGKAPAN SEKOLAH.xls"}</definedName>
    <definedName name="___________________________________mek87" localSheetId="5">{"Book1","4.09 FLORA DAN FAUNA.xls","4.22 PERLENGKAPAN SEKOLAH.xls"}</definedName>
    <definedName name="___________________________________mek87" localSheetId="7">{"Book1","4.09 FLORA DAN FAUNA.xls","4.22 PERLENGKAPAN SEKOLAH.xls"}</definedName>
    <definedName name="___________________________________mek87">{"Book1","4.09 FLORA DAN FAUNA.xls","4.22 PERLENGKAPAN SEKOLAH.xls"}</definedName>
    <definedName name="___________________________________mek9" localSheetId="5">{"Book1","4.09 FLORA DAN FAUNA.xls","4.22 PERLENGKAPAN SEKOLAH.xls"}</definedName>
    <definedName name="___________________________________mek9" localSheetId="7">{"Book1","4.09 FLORA DAN FAUNA.xls","4.22 PERLENGKAPAN SEKOLAH.xls"}</definedName>
    <definedName name="___________________________________mek9">{"Book1","4.09 FLORA DAN FAUNA.xls","4.22 PERLENGKAPAN SEKOLAH.xls"}</definedName>
    <definedName name="___________________________________meq12" localSheetId="5">{"Book1","4.09 FLORA DAN FAUNA.xls","4.22 PERLENGKAPAN SEKOLAH.xls"}</definedName>
    <definedName name="___________________________________meq12" localSheetId="7">{"Book1","4.09 FLORA DAN FAUNA.xls","4.22 PERLENGKAPAN SEKOLAH.xls"}</definedName>
    <definedName name="___________________________________meq12">{"Book1","4.09 FLORA DAN FAUNA.xls","4.22 PERLENGKAPAN SEKOLAH.xls"}</definedName>
    <definedName name="__________________________________arr3" localSheetId="5">{"Book1","4.09 FLORA DAN FAUNA.xls","4.22 PERLENGKAPAN SEKOLAH.xls"}</definedName>
    <definedName name="__________________________________arr3" localSheetId="7">{"Book1","4.09 FLORA DAN FAUNA.xls","4.22 PERLENGKAPAN SEKOLAH.xls"}</definedName>
    <definedName name="__________________________________arr3">{"Book1","4.09 FLORA DAN FAUNA.xls","4.22 PERLENGKAPAN SEKOLAH.xls"}</definedName>
    <definedName name="__________________________________der4" localSheetId="5">{"Book1","4.09 FLORA DAN FAUNA.xls","4.22 PERLENGKAPAN SEKOLAH.xls"}</definedName>
    <definedName name="__________________________________der4" localSheetId="7">{"Book1","4.09 FLORA DAN FAUNA.xls","4.22 PERLENGKAPAN SEKOLAH.xls"}</definedName>
    <definedName name="__________________________________der4">{"Book1","4.09 FLORA DAN FAUNA.xls","4.22 PERLENGKAPAN SEKOLAH.xls"}</definedName>
    <definedName name="__________________________________doc5" localSheetId="5">{"Book1","4.09 FLORA DAN FAUNA.xls","4.22 PERLENGKAPAN SEKOLAH.xls"}</definedName>
    <definedName name="__________________________________doc5" localSheetId="7">{"Book1","4.09 FLORA DAN FAUNA.xls","4.22 PERLENGKAPAN SEKOLAH.xls"}</definedName>
    <definedName name="__________________________________doc5">{"Book1","4.09 FLORA DAN FAUNA.xls","4.22 PERLENGKAPAN SEKOLAH.xls"}</definedName>
    <definedName name="__________________________________mas1" localSheetId="5">{"Book1","4.09 FLORA DAN FAUNA.xls","4.22 PERLENGKAPAN SEKOLAH.xls"}</definedName>
    <definedName name="__________________________________mas1" localSheetId="7">{"Book1","4.09 FLORA DAN FAUNA.xls","4.22 PERLENGKAPAN SEKOLAH.xls"}</definedName>
    <definedName name="__________________________________mas1">{"Book1","4.09 FLORA DAN FAUNA.xls","4.22 PERLENGKAPAN SEKOLAH.xls"}</definedName>
    <definedName name="__________________________________mas12" localSheetId="5">{"Book1","4.09 FLORA DAN FAUNA.xls","4.22 PERLENGKAPAN SEKOLAH.xls"}</definedName>
    <definedName name="__________________________________mas12" localSheetId="7">{"Book1","4.09 FLORA DAN FAUNA.xls","4.22 PERLENGKAPAN SEKOLAH.xls"}</definedName>
    <definedName name="__________________________________mas12">{"Book1","4.09 FLORA DAN FAUNA.xls","4.22 PERLENGKAPAN SEKOLAH.xls"}</definedName>
    <definedName name="__________________________________mas2" localSheetId="5">{"Book1","4.09 FLORA DAN FAUNA.xls","4.22 PERLENGKAPAN SEKOLAH.xls"}</definedName>
    <definedName name="__________________________________mas2" localSheetId="7">{"Book1","4.09 FLORA DAN FAUNA.xls","4.22 PERLENGKAPAN SEKOLAH.xls"}</definedName>
    <definedName name="__________________________________mas2">{"Book1","4.09 FLORA DAN FAUNA.xls","4.22 PERLENGKAPAN SEKOLAH.xls"}</definedName>
    <definedName name="__________________________________mas4" localSheetId="5">{"Book1","4.09 FLORA DAN FAUNA.xls","4.22 PERLENGKAPAN SEKOLAH.xls"}</definedName>
    <definedName name="__________________________________mas4" localSheetId="7">{"Book1","4.09 FLORA DAN FAUNA.xls","4.22 PERLENGKAPAN SEKOLAH.xls"}</definedName>
    <definedName name="__________________________________mas4">{"Book1","4.09 FLORA DAN FAUNA.xls","4.22 PERLENGKAPAN SEKOLAH.xls"}</definedName>
    <definedName name="__________________________________mas5" localSheetId="5">{"Book1","4.09 FLORA DAN FAUNA.xls","4.22 PERLENGKAPAN SEKOLAH.xls"}</definedName>
    <definedName name="__________________________________mas5" localSheetId="7">{"Book1","4.09 FLORA DAN FAUNA.xls","4.22 PERLENGKAPAN SEKOLAH.xls"}</definedName>
    <definedName name="__________________________________mas5">{"Book1","4.09 FLORA DAN FAUNA.xls","4.22 PERLENGKAPAN SEKOLAH.xls"}</definedName>
    <definedName name="__________________________________mas6" localSheetId="5">{"Book1","4.09 FLORA DAN FAUNA.xls","4.22 PERLENGKAPAN SEKOLAH.xls"}</definedName>
    <definedName name="__________________________________mas6" localSheetId="7">{"Book1","4.09 FLORA DAN FAUNA.xls","4.22 PERLENGKAPAN SEKOLAH.xls"}</definedName>
    <definedName name="__________________________________mas6">{"Book1","4.09 FLORA DAN FAUNA.xls","4.22 PERLENGKAPAN SEKOLAH.xls"}</definedName>
    <definedName name="__________________________________mas7" localSheetId="5">{"Book1","4.09 FLORA DAN FAUNA.xls","4.22 PERLENGKAPAN SEKOLAH.xls"}</definedName>
    <definedName name="__________________________________mas7" localSheetId="7">{"Book1","4.09 FLORA DAN FAUNA.xls","4.22 PERLENGKAPAN SEKOLAH.xls"}</definedName>
    <definedName name="__________________________________mas7">{"Book1","4.09 FLORA DAN FAUNA.xls","4.22 PERLENGKAPAN SEKOLAH.xls"}</definedName>
    <definedName name="__________________________________mas8" localSheetId="5">{"Book1","4.09 FLORA DAN FAUNA.xls","4.22 PERLENGKAPAN SEKOLAH.xls"}</definedName>
    <definedName name="__________________________________mas8" localSheetId="7">{"Book1","4.09 FLORA DAN FAUNA.xls","4.22 PERLENGKAPAN SEKOLAH.xls"}</definedName>
    <definedName name="__________________________________mas8">{"Book1","4.09 FLORA DAN FAUNA.xls","4.22 PERLENGKAPAN SEKOLAH.xls"}</definedName>
    <definedName name="__________________________________mas9" localSheetId="5">{"Book1","4.09 FLORA DAN FAUNA.xls","4.22 PERLENGKAPAN SEKOLAH.xls"}</definedName>
    <definedName name="__________________________________mas9" localSheetId="7">{"Book1","4.09 FLORA DAN FAUNA.xls","4.22 PERLENGKAPAN SEKOLAH.xls"}</definedName>
    <definedName name="__________________________________mas9">{"Book1","4.09 FLORA DAN FAUNA.xls","4.22 PERLENGKAPAN SEKOLAH.xls"}</definedName>
    <definedName name="__________________________________me1" localSheetId="5">{"Book1","4.09 FLORA DAN FAUNA.xls","4.22 PERLENGKAPAN SEKOLAH.xls"}</definedName>
    <definedName name="__________________________________me1" localSheetId="7">{"Book1","4.09 FLORA DAN FAUNA.xls","4.22 PERLENGKAPAN SEKOLAH.xls"}</definedName>
    <definedName name="__________________________________me1">{"Book1","4.09 FLORA DAN FAUNA.xls","4.22 PERLENGKAPAN SEKOLAH.xls"}</definedName>
    <definedName name="__________________________________me2" localSheetId="5">{"Book1","4.09 FLORA DAN FAUNA.xls","4.22 PERLENGKAPAN SEKOLAH.xls"}</definedName>
    <definedName name="__________________________________me2" localSheetId="7">{"Book1","4.09 FLORA DAN FAUNA.xls","4.22 PERLENGKAPAN SEKOLAH.xls"}</definedName>
    <definedName name="__________________________________me2">{"Book1","4.09 FLORA DAN FAUNA.xls","4.22 PERLENGKAPAN SEKOLAH.xls"}</definedName>
    <definedName name="__________________________________me3" localSheetId="5">{"Book1","4.09 FLORA DAN FAUNA.xls","4.22 PERLENGKAPAN SEKOLAH.xls"}</definedName>
    <definedName name="__________________________________me3" localSheetId="7">{"Book1","4.09 FLORA DAN FAUNA.xls","4.22 PERLENGKAPAN SEKOLAH.xls"}</definedName>
    <definedName name="__________________________________me3">{"Book1","4.09 FLORA DAN FAUNA.xls","4.22 PERLENGKAPAN SEKOLAH.xls"}</definedName>
    <definedName name="__________________________________me4" localSheetId="5">{"Book1","4.09 FLORA DAN FAUNA.xls","4.22 PERLENGKAPAN SEKOLAH.xls"}</definedName>
    <definedName name="__________________________________me4" localSheetId="7">{"Book1","4.09 FLORA DAN FAUNA.xls","4.22 PERLENGKAPAN SEKOLAH.xls"}</definedName>
    <definedName name="__________________________________me4">{"Book1","4.09 FLORA DAN FAUNA.xls","4.22 PERLENGKAPAN SEKOLAH.xls"}</definedName>
    <definedName name="__________________________________me5" localSheetId="5">{"Book1","4.09 FLORA DAN FAUNA.xls","4.22 PERLENGKAPAN SEKOLAH.xls"}</definedName>
    <definedName name="__________________________________me5" localSheetId="7">{"Book1","4.09 FLORA DAN FAUNA.xls","4.22 PERLENGKAPAN SEKOLAH.xls"}</definedName>
    <definedName name="__________________________________me5">{"Book1","4.09 FLORA DAN FAUNA.xls","4.22 PERLENGKAPAN SEKOLAH.xls"}</definedName>
    <definedName name="__________________________________me9" localSheetId="5">{"Book1","4.09 FLORA DAN FAUNA.xls","4.22 PERLENGKAPAN SEKOLAH.xls"}</definedName>
    <definedName name="__________________________________me9" localSheetId="7">{"Book1","4.09 FLORA DAN FAUNA.xls","4.22 PERLENGKAPAN SEKOLAH.xls"}</definedName>
    <definedName name="__________________________________me9">{"Book1","4.09 FLORA DAN FAUNA.xls","4.22 PERLENGKAPAN SEKOLAH.xls"}</definedName>
    <definedName name="__________________________________mek1" localSheetId="5">{"Book1","4.09 FLORA DAN FAUNA.xls","4.22 PERLENGKAPAN SEKOLAH.xls"}</definedName>
    <definedName name="__________________________________mek1" localSheetId="7">{"Book1","4.09 FLORA DAN FAUNA.xls","4.22 PERLENGKAPAN SEKOLAH.xls"}</definedName>
    <definedName name="__________________________________mek1">{"Book1","4.09 FLORA DAN FAUNA.xls","4.22 PERLENGKAPAN SEKOLAH.xls"}</definedName>
    <definedName name="__________________________________mek2" localSheetId="5">{"Book1","4.09 FLORA DAN FAUNA.xls","4.22 PERLENGKAPAN SEKOLAH.xls"}</definedName>
    <definedName name="__________________________________mek2" localSheetId="7">{"Book1","4.09 FLORA DAN FAUNA.xls","4.22 PERLENGKAPAN SEKOLAH.xls"}</definedName>
    <definedName name="__________________________________mek2">{"Book1","4.09 FLORA DAN FAUNA.xls","4.22 PERLENGKAPAN SEKOLAH.xls"}</definedName>
    <definedName name="__________________________________mek3" localSheetId="5">{"Book1","4.09 FLORA DAN FAUNA.xls","4.22 PERLENGKAPAN SEKOLAH.xls"}</definedName>
    <definedName name="__________________________________mek3" localSheetId="7">{"Book1","4.09 FLORA DAN FAUNA.xls","4.22 PERLENGKAPAN SEKOLAH.xls"}</definedName>
    <definedName name="__________________________________mek3">{"Book1","4.09 FLORA DAN FAUNA.xls","4.22 PERLENGKAPAN SEKOLAH.xls"}</definedName>
    <definedName name="__________________________________mek5" localSheetId="5">{"Book1","4.09 FLORA DAN FAUNA.xls","4.22 PERLENGKAPAN SEKOLAH.xls"}</definedName>
    <definedName name="__________________________________mek5" localSheetId="7">{"Book1","4.09 FLORA DAN FAUNA.xls","4.22 PERLENGKAPAN SEKOLAH.xls"}</definedName>
    <definedName name="__________________________________mek5">{"Book1","4.09 FLORA DAN FAUNA.xls","4.22 PERLENGKAPAN SEKOLAH.xls"}</definedName>
    <definedName name="__________________________________mek87" localSheetId="5">{"Book1","4.09 FLORA DAN FAUNA.xls","4.22 PERLENGKAPAN SEKOLAH.xls"}</definedName>
    <definedName name="__________________________________mek87" localSheetId="7">{"Book1","4.09 FLORA DAN FAUNA.xls","4.22 PERLENGKAPAN SEKOLAH.xls"}</definedName>
    <definedName name="__________________________________mek87">{"Book1","4.09 FLORA DAN FAUNA.xls","4.22 PERLENGKAPAN SEKOLAH.xls"}</definedName>
    <definedName name="__________________________________mek9" localSheetId="5">{"Book1","4.09 FLORA DAN FAUNA.xls","4.22 PERLENGKAPAN SEKOLAH.xls"}</definedName>
    <definedName name="__________________________________mek9" localSheetId="7">{"Book1","4.09 FLORA DAN FAUNA.xls","4.22 PERLENGKAPAN SEKOLAH.xls"}</definedName>
    <definedName name="__________________________________mek9">{"Book1","4.09 FLORA DAN FAUNA.xls","4.22 PERLENGKAPAN SEKOLAH.xls"}</definedName>
    <definedName name="__________________________________meq12" localSheetId="5">{"Book1","4.09 FLORA DAN FAUNA.xls","4.22 PERLENGKAPAN SEKOLAH.xls"}</definedName>
    <definedName name="__________________________________meq12" localSheetId="7">{"Book1","4.09 FLORA DAN FAUNA.xls","4.22 PERLENGKAPAN SEKOLAH.xls"}</definedName>
    <definedName name="__________________________________meq12">{"Book1","4.09 FLORA DAN FAUNA.xls","4.22 PERLENGKAPAN SEKOLAH.xls"}</definedName>
    <definedName name="_________________________________arr3" localSheetId="5">{"Book1","4.09 FLORA DAN FAUNA.xls","4.22 PERLENGKAPAN SEKOLAH.xls"}</definedName>
    <definedName name="_________________________________arr3" localSheetId="7">{"Book1","4.09 FLORA DAN FAUNA.xls","4.22 PERLENGKAPAN SEKOLAH.xls"}</definedName>
    <definedName name="_________________________________arr3">{"Book1","4.09 FLORA DAN FAUNA.xls","4.22 PERLENGKAPAN SEKOLAH.xls"}</definedName>
    <definedName name="_________________________________der4" localSheetId="5">{"Book1","4.09 FLORA DAN FAUNA.xls","4.22 PERLENGKAPAN SEKOLAH.xls"}</definedName>
    <definedName name="_________________________________der4" localSheetId="7">{"Book1","4.09 FLORA DAN FAUNA.xls","4.22 PERLENGKAPAN SEKOLAH.xls"}</definedName>
    <definedName name="_________________________________der4">{"Book1","4.09 FLORA DAN FAUNA.xls","4.22 PERLENGKAPAN SEKOLAH.xls"}</definedName>
    <definedName name="_________________________________doc5" localSheetId="5">{"Book1","4.09 FLORA DAN FAUNA.xls","4.22 PERLENGKAPAN SEKOLAH.xls"}</definedName>
    <definedName name="_________________________________doc5" localSheetId="7">{"Book1","4.09 FLORA DAN FAUNA.xls","4.22 PERLENGKAPAN SEKOLAH.xls"}</definedName>
    <definedName name="_________________________________doc5">{"Book1","4.09 FLORA DAN FAUNA.xls","4.22 PERLENGKAPAN SEKOLAH.xls"}</definedName>
    <definedName name="_________________________________mas1" localSheetId="5">{"Book1","4.09 FLORA DAN FAUNA.xls","4.22 PERLENGKAPAN SEKOLAH.xls"}</definedName>
    <definedName name="_________________________________mas1" localSheetId="7">{"Book1","4.09 FLORA DAN FAUNA.xls","4.22 PERLENGKAPAN SEKOLAH.xls"}</definedName>
    <definedName name="_________________________________mas1">{"Book1","4.09 FLORA DAN FAUNA.xls","4.22 PERLENGKAPAN SEKOLAH.xls"}</definedName>
    <definedName name="_________________________________mas12" localSheetId="5">{"Book1","4.09 FLORA DAN FAUNA.xls","4.22 PERLENGKAPAN SEKOLAH.xls"}</definedName>
    <definedName name="_________________________________mas12" localSheetId="7">{"Book1","4.09 FLORA DAN FAUNA.xls","4.22 PERLENGKAPAN SEKOLAH.xls"}</definedName>
    <definedName name="_________________________________mas12">{"Book1","4.09 FLORA DAN FAUNA.xls","4.22 PERLENGKAPAN SEKOLAH.xls"}</definedName>
    <definedName name="_________________________________mas2" localSheetId="5">{"Book1","4.09 FLORA DAN FAUNA.xls","4.22 PERLENGKAPAN SEKOLAH.xls"}</definedName>
    <definedName name="_________________________________mas2" localSheetId="7">{"Book1","4.09 FLORA DAN FAUNA.xls","4.22 PERLENGKAPAN SEKOLAH.xls"}</definedName>
    <definedName name="_________________________________mas2">{"Book1","4.09 FLORA DAN FAUNA.xls","4.22 PERLENGKAPAN SEKOLAH.xls"}</definedName>
    <definedName name="_________________________________mas4" localSheetId="5">{"Book1","4.09 FLORA DAN FAUNA.xls","4.22 PERLENGKAPAN SEKOLAH.xls"}</definedName>
    <definedName name="_________________________________mas4" localSheetId="7">{"Book1","4.09 FLORA DAN FAUNA.xls","4.22 PERLENGKAPAN SEKOLAH.xls"}</definedName>
    <definedName name="_________________________________mas4">{"Book1","4.09 FLORA DAN FAUNA.xls","4.22 PERLENGKAPAN SEKOLAH.xls"}</definedName>
    <definedName name="_________________________________mas5" localSheetId="5">{"Book1","4.09 FLORA DAN FAUNA.xls","4.22 PERLENGKAPAN SEKOLAH.xls"}</definedName>
    <definedName name="_________________________________mas5" localSheetId="7">{"Book1","4.09 FLORA DAN FAUNA.xls","4.22 PERLENGKAPAN SEKOLAH.xls"}</definedName>
    <definedName name="_________________________________mas5">{"Book1","4.09 FLORA DAN FAUNA.xls","4.22 PERLENGKAPAN SEKOLAH.xls"}</definedName>
    <definedName name="_________________________________mas6" localSheetId="5">{"Book1","4.09 FLORA DAN FAUNA.xls","4.22 PERLENGKAPAN SEKOLAH.xls"}</definedName>
    <definedName name="_________________________________mas6" localSheetId="7">{"Book1","4.09 FLORA DAN FAUNA.xls","4.22 PERLENGKAPAN SEKOLAH.xls"}</definedName>
    <definedName name="_________________________________mas6">{"Book1","4.09 FLORA DAN FAUNA.xls","4.22 PERLENGKAPAN SEKOLAH.xls"}</definedName>
    <definedName name="_________________________________mas7" localSheetId="5">{"Book1","4.09 FLORA DAN FAUNA.xls","4.22 PERLENGKAPAN SEKOLAH.xls"}</definedName>
    <definedName name="_________________________________mas7" localSheetId="7">{"Book1","4.09 FLORA DAN FAUNA.xls","4.22 PERLENGKAPAN SEKOLAH.xls"}</definedName>
    <definedName name="_________________________________mas7">{"Book1","4.09 FLORA DAN FAUNA.xls","4.22 PERLENGKAPAN SEKOLAH.xls"}</definedName>
    <definedName name="_________________________________mas8" localSheetId="5">{"Book1","4.09 FLORA DAN FAUNA.xls","4.22 PERLENGKAPAN SEKOLAH.xls"}</definedName>
    <definedName name="_________________________________mas8" localSheetId="7">{"Book1","4.09 FLORA DAN FAUNA.xls","4.22 PERLENGKAPAN SEKOLAH.xls"}</definedName>
    <definedName name="_________________________________mas8">{"Book1","4.09 FLORA DAN FAUNA.xls","4.22 PERLENGKAPAN SEKOLAH.xls"}</definedName>
    <definedName name="_________________________________mas9" localSheetId="5">{"Book1","4.09 FLORA DAN FAUNA.xls","4.22 PERLENGKAPAN SEKOLAH.xls"}</definedName>
    <definedName name="_________________________________mas9" localSheetId="7">{"Book1","4.09 FLORA DAN FAUNA.xls","4.22 PERLENGKAPAN SEKOLAH.xls"}</definedName>
    <definedName name="_________________________________mas9">{"Book1","4.09 FLORA DAN FAUNA.xls","4.22 PERLENGKAPAN SEKOLAH.xls"}</definedName>
    <definedName name="_________________________________me1" localSheetId="5">{"Book1","4.09 FLORA DAN FAUNA.xls","4.22 PERLENGKAPAN SEKOLAH.xls"}</definedName>
    <definedName name="_________________________________me1" localSheetId="7">{"Book1","4.09 FLORA DAN FAUNA.xls","4.22 PERLENGKAPAN SEKOLAH.xls"}</definedName>
    <definedName name="_________________________________me1">{"Book1","4.09 FLORA DAN FAUNA.xls","4.22 PERLENGKAPAN SEKOLAH.xls"}</definedName>
    <definedName name="_________________________________me2" localSheetId="5">{"Book1","4.09 FLORA DAN FAUNA.xls","4.22 PERLENGKAPAN SEKOLAH.xls"}</definedName>
    <definedName name="_________________________________me2" localSheetId="7">{"Book1","4.09 FLORA DAN FAUNA.xls","4.22 PERLENGKAPAN SEKOLAH.xls"}</definedName>
    <definedName name="_________________________________me2">{"Book1","4.09 FLORA DAN FAUNA.xls","4.22 PERLENGKAPAN SEKOLAH.xls"}</definedName>
    <definedName name="_________________________________me3" localSheetId="5">{"Book1","4.09 FLORA DAN FAUNA.xls","4.22 PERLENGKAPAN SEKOLAH.xls"}</definedName>
    <definedName name="_________________________________me3" localSheetId="7">{"Book1","4.09 FLORA DAN FAUNA.xls","4.22 PERLENGKAPAN SEKOLAH.xls"}</definedName>
    <definedName name="_________________________________me3">{"Book1","4.09 FLORA DAN FAUNA.xls","4.22 PERLENGKAPAN SEKOLAH.xls"}</definedName>
    <definedName name="_________________________________me4" localSheetId="5">{"Book1","4.09 FLORA DAN FAUNA.xls","4.22 PERLENGKAPAN SEKOLAH.xls"}</definedName>
    <definedName name="_________________________________me4" localSheetId="7">{"Book1","4.09 FLORA DAN FAUNA.xls","4.22 PERLENGKAPAN SEKOLAH.xls"}</definedName>
    <definedName name="_________________________________me4">{"Book1","4.09 FLORA DAN FAUNA.xls","4.22 PERLENGKAPAN SEKOLAH.xls"}</definedName>
    <definedName name="_________________________________me5" localSheetId="5">{"Book1","4.09 FLORA DAN FAUNA.xls","4.22 PERLENGKAPAN SEKOLAH.xls"}</definedName>
    <definedName name="_________________________________me5" localSheetId="7">{"Book1","4.09 FLORA DAN FAUNA.xls","4.22 PERLENGKAPAN SEKOLAH.xls"}</definedName>
    <definedName name="_________________________________me5">{"Book1","4.09 FLORA DAN FAUNA.xls","4.22 PERLENGKAPAN SEKOLAH.xls"}</definedName>
    <definedName name="_________________________________me9" localSheetId="5">{"Book1","4.09 FLORA DAN FAUNA.xls","4.22 PERLENGKAPAN SEKOLAH.xls"}</definedName>
    <definedName name="_________________________________me9" localSheetId="7">{"Book1","4.09 FLORA DAN FAUNA.xls","4.22 PERLENGKAPAN SEKOLAH.xls"}</definedName>
    <definedName name="_________________________________me9">{"Book1","4.09 FLORA DAN FAUNA.xls","4.22 PERLENGKAPAN SEKOLAH.xls"}</definedName>
    <definedName name="_________________________________mek1" localSheetId="5">{"Book1","4.09 FLORA DAN FAUNA.xls","4.22 PERLENGKAPAN SEKOLAH.xls"}</definedName>
    <definedName name="_________________________________mek1" localSheetId="7">{"Book1","4.09 FLORA DAN FAUNA.xls","4.22 PERLENGKAPAN SEKOLAH.xls"}</definedName>
    <definedName name="_________________________________mek1">{"Book1","4.09 FLORA DAN FAUNA.xls","4.22 PERLENGKAPAN SEKOLAH.xls"}</definedName>
    <definedName name="_________________________________mek2" localSheetId="5">{"Book1","4.09 FLORA DAN FAUNA.xls","4.22 PERLENGKAPAN SEKOLAH.xls"}</definedName>
    <definedName name="_________________________________mek2" localSheetId="7">{"Book1","4.09 FLORA DAN FAUNA.xls","4.22 PERLENGKAPAN SEKOLAH.xls"}</definedName>
    <definedName name="_________________________________mek2">{"Book1","4.09 FLORA DAN FAUNA.xls","4.22 PERLENGKAPAN SEKOLAH.xls"}</definedName>
    <definedName name="_________________________________mek3" localSheetId="5">{"Book1","4.09 FLORA DAN FAUNA.xls","4.22 PERLENGKAPAN SEKOLAH.xls"}</definedName>
    <definedName name="_________________________________mek3" localSheetId="7">{"Book1","4.09 FLORA DAN FAUNA.xls","4.22 PERLENGKAPAN SEKOLAH.xls"}</definedName>
    <definedName name="_________________________________mek3">{"Book1","4.09 FLORA DAN FAUNA.xls","4.22 PERLENGKAPAN SEKOLAH.xls"}</definedName>
    <definedName name="_________________________________mek5" localSheetId="5">{"Book1","4.09 FLORA DAN FAUNA.xls","4.22 PERLENGKAPAN SEKOLAH.xls"}</definedName>
    <definedName name="_________________________________mek5" localSheetId="7">{"Book1","4.09 FLORA DAN FAUNA.xls","4.22 PERLENGKAPAN SEKOLAH.xls"}</definedName>
    <definedName name="_________________________________mek5">{"Book1","4.09 FLORA DAN FAUNA.xls","4.22 PERLENGKAPAN SEKOLAH.xls"}</definedName>
    <definedName name="_________________________________mek87" localSheetId="5">{"Book1","4.09 FLORA DAN FAUNA.xls","4.22 PERLENGKAPAN SEKOLAH.xls"}</definedName>
    <definedName name="_________________________________mek87" localSheetId="7">{"Book1","4.09 FLORA DAN FAUNA.xls","4.22 PERLENGKAPAN SEKOLAH.xls"}</definedName>
    <definedName name="_________________________________mek87">{"Book1","4.09 FLORA DAN FAUNA.xls","4.22 PERLENGKAPAN SEKOLAH.xls"}</definedName>
    <definedName name="_________________________________mek9" localSheetId="5">{"Book1","4.09 FLORA DAN FAUNA.xls","4.22 PERLENGKAPAN SEKOLAH.xls"}</definedName>
    <definedName name="_________________________________mek9" localSheetId="7">{"Book1","4.09 FLORA DAN FAUNA.xls","4.22 PERLENGKAPAN SEKOLAH.xls"}</definedName>
    <definedName name="_________________________________mek9">{"Book1","4.09 FLORA DAN FAUNA.xls","4.22 PERLENGKAPAN SEKOLAH.xls"}</definedName>
    <definedName name="_________________________________meq12" localSheetId="5">{"Book1","4.09 FLORA DAN FAUNA.xls","4.22 PERLENGKAPAN SEKOLAH.xls"}</definedName>
    <definedName name="_________________________________meq12" localSheetId="7">{"Book1","4.09 FLORA DAN FAUNA.xls","4.22 PERLENGKAPAN SEKOLAH.xls"}</definedName>
    <definedName name="_________________________________meq12">{"Book1","4.09 FLORA DAN FAUNA.xls","4.22 PERLENGKAPAN SEKOLAH.xls"}</definedName>
    <definedName name="________________________________arr3" localSheetId="5">{"Book1","4.09 FLORA DAN FAUNA.xls","4.22 PERLENGKAPAN SEKOLAH.xls"}</definedName>
    <definedName name="________________________________arr3" localSheetId="7">{"Book1","4.09 FLORA DAN FAUNA.xls","4.22 PERLENGKAPAN SEKOLAH.xls"}</definedName>
    <definedName name="________________________________arr3">{"Book1","4.09 FLORA DAN FAUNA.xls","4.22 PERLENGKAPAN SEKOLAH.xls"}</definedName>
    <definedName name="________________________________der4" localSheetId="5">{"Book1","4.09 FLORA DAN FAUNA.xls","4.22 PERLENGKAPAN SEKOLAH.xls"}</definedName>
    <definedName name="________________________________der4" localSheetId="7">{"Book1","4.09 FLORA DAN FAUNA.xls","4.22 PERLENGKAPAN SEKOLAH.xls"}</definedName>
    <definedName name="________________________________der4">{"Book1","4.09 FLORA DAN FAUNA.xls","4.22 PERLENGKAPAN SEKOLAH.xls"}</definedName>
    <definedName name="________________________________doc5" localSheetId="5">{"Book1","4.09 FLORA DAN FAUNA.xls","4.22 PERLENGKAPAN SEKOLAH.xls"}</definedName>
    <definedName name="________________________________doc5" localSheetId="7">{"Book1","4.09 FLORA DAN FAUNA.xls","4.22 PERLENGKAPAN SEKOLAH.xls"}</definedName>
    <definedName name="________________________________doc5">{"Book1","4.09 FLORA DAN FAUNA.xls","4.22 PERLENGKAPAN SEKOLAH.xls"}</definedName>
    <definedName name="________________________________mas1" localSheetId="5">{"Book1","4.09 FLORA DAN FAUNA.xls","4.22 PERLENGKAPAN SEKOLAH.xls"}</definedName>
    <definedName name="________________________________mas1" localSheetId="7">{"Book1","4.09 FLORA DAN FAUNA.xls","4.22 PERLENGKAPAN SEKOLAH.xls"}</definedName>
    <definedName name="________________________________mas1">{"Book1","4.09 FLORA DAN FAUNA.xls","4.22 PERLENGKAPAN SEKOLAH.xls"}</definedName>
    <definedName name="________________________________mas12" localSheetId="5">{"Book1","4.09 FLORA DAN FAUNA.xls","4.22 PERLENGKAPAN SEKOLAH.xls"}</definedName>
    <definedName name="________________________________mas12" localSheetId="7">{"Book1","4.09 FLORA DAN FAUNA.xls","4.22 PERLENGKAPAN SEKOLAH.xls"}</definedName>
    <definedName name="________________________________mas12">{"Book1","4.09 FLORA DAN FAUNA.xls","4.22 PERLENGKAPAN SEKOLAH.xls"}</definedName>
    <definedName name="________________________________mas2" localSheetId="5">{"Book1","4.09 FLORA DAN FAUNA.xls","4.22 PERLENGKAPAN SEKOLAH.xls"}</definedName>
    <definedName name="________________________________mas2" localSheetId="7">{"Book1","4.09 FLORA DAN FAUNA.xls","4.22 PERLENGKAPAN SEKOLAH.xls"}</definedName>
    <definedName name="________________________________mas2">{"Book1","4.09 FLORA DAN FAUNA.xls","4.22 PERLENGKAPAN SEKOLAH.xls"}</definedName>
    <definedName name="________________________________mas4" localSheetId="5">{"Book1","4.09 FLORA DAN FAUNA.xls","4.22 PERLENGKAPAN SEKOLAH.xls"}</definedName>
    <definedName name="________________________________mas4" localSheetId="7">{"Book1","4.09 FLORA DAN FAUNA.xls","4.22 PERLENGKAPAN SEKOLAH.xls"}</definedName>
    <definedName name="________________________________mas4">{"Book1","4.09 FLORA DAN FAUNA.xls","4.22 PERLENGKAPAN SEKOLAH.xls"}</definedName>
    <definedName name="________________________________mas5" localSheetId="5">{"Book1","4.09 FLORA DAN FAUNA.xls","4.22 PERLENGKAPAN SEKOLAH.xls"}</definedName>
    <definedName name="________________________________mas5" localSheetId="7">{"Book1","4.09 FLORA DAN FAUNA.xls","4.22 PERLENGKAPAN SEKOLAH.xls"}</definedName>
    <definedName name="________________________________mas5">{"Book1","4.09 FLORA DAN FAUNA.xls","4.22 PERLENGKAPAN SEKOLAH.xls"}</definedName>
    <definedName name="________________________________mas6" localSheetId="5">{"Book1","4.09 FLORA DAN FAUNA.xls","4.22 PERLENGKAPAN SEKOLAH.xls"}</definedName>
    <definedName name="________________________________mas6" localSheetId="7">{"Book1","4.09 FLORA DAN FAUNA.xls","4.22 PERLENGKAPAN SEKOLAH.xls"}</definedName>
    <definedName name="________________________________mas6">{"Book1","4.09 FLORA DAN FAUNA.xls","4.22 PERLENGKAPAN SEKOLAH.xls"}</definedName>
    <definedName name="________________________________mas7" localSheetId="5">{"Book1","4.09 FLORA DAN FAUNA.xls","4.22 PERLENGKAPAN SEKOLAH.xls"}</definedName>
    <definedName name="________________________________mas7" localSheetId="7">{"Book1","4.09 FLORA DAN FAUNA.xls","4.22 PERLENGKAPAN SEKOLAH.xls"}</definedName>
    <definedName name="________________________________mas7">{"Book1","4.09 FLORA DAN FAUNA.xls","4.22 PERLENGKAPAN SEKOLAH.xls"}</definedName>
    <definedName name="________________________________mas8" localSheetId="5">{"Book1","4.09 FLORA DAN FAUNA.xls","4.22 PERLENGKAPAN SEKOLAH.xls"}</definedName>
    <definedName name="________________________________mas8" localSheetId="7">{"Book1","4.09 FLORA DAN FAUNA.xls","4.22 PERLENGKAPAN SEKOLAH.xls"}</definedName>
    <definedName name="________________________________mas8">{"Book1","4.09 FLORA DAN FAUNA.xls","4.22 PERLENGKAPAN SEKOLAH.xls"}</definedName>
    <definedName name="________________________________mas9" localSheetId="5">{"Book1","4.09 FLORA DAN FAUNA.xls","4.22 PERLENGKAPAN SEKOLAH.xls"}</definedName>
    <definedName name="________________________________mas9" localSheetId="7">{"Book1","4.09 FLORA DAN FAUNA.xls","4.22 PERLENGKAPAN SEKOLAH.xls"}</definedName>
    <definedName name="________________________________mas9">{"Book1","4.09 FLORA DAN FAUNA.xls","4.22 PERLENGKAPAN SEKOLAH.xls"}</definedName>
    <definedName name="________________________________me1" localSheetId="5">{"Book1","4.09 FLORA DAN FAUNA.xls","4.22 PERLENGKAPAN SEKOLAH.xls"}</definedName>
    <definedName name="________________________________me1" localSheetId="7">{"Book1","4.09 FLORA DAN FAUNA.xls","4.22 PERLENGKAPAN SEKOLAH.xls"}</definedName>
    <definedName name="________________________________me1">{"Book1","4.09 FLORA DAN FAUNA.xls","4.22 PERLENGKAPAN SEKOLAH.xls"}</definedName>
    <definedName name="________________________________me2" localSheetId="5">{"Book1","4.09 FLORA DAN FAUNA.xls","4.22 PERLENGKAPAN SEKOLAH.xls"}</definedName>
    <definedName name="________________________________me2" localSheetId="7">{"Book1","4.09 FLORA DAN FAUNA.xls","4.22 PERLENGKAPAN SEKOLAH.xls"}</definedName>
    <definedName name="________________________________me2">{"Book1","4.09 FLORA DAN FAUNA.xls","4.22 PERLENGKAPAN SEKOLAH.xls"}</definedName>
    <definedName name="________________________________me3" localSheetId="5">{"Book1","4.09 FLORA DAN FAUNA.xls","4.22 PERLENGKAPAN SEKOLAH.xls"}</definedName>
    <definedName name="________________________________me3" localSheetId="7">{"Book1","4.09 FLORA DAN FAUNA.xls","4.22 PERLENGKAPAN SEKOLAH.xls"}</definedName>
    <definedName name="________________________________me3">{"Book1","4.09 FLORA DAN FAUNA.xls","4.22 PERLENGKAPAN SEKOLAH.xls"}</definedName>
    <definedName name="________________________________me4" localSheetId="5">{"Book1","4.09 FLORA DAN FAUNA.xls","4.22 PERLENGKAPAN SEKOLAH.xls"}</definedName>
    <definedName name="________________________________me4" localSheetId="7">{"Book1","4.09 FLORA DAN FAUNA.xls","4.22 PERLENGKAPAN SEKOLAH.xls"}</definedName>
    <definedName name="________________________________me4">{"Book1","4.09 FLORA DAN FAUNA.xls","4.22 PERLENGKAPAN SEKOLAH.xls"}</definedName>
    <definedName name="________________________________me5" localSheetId="5">{"Book1","4.09 FLORA DAN FAUNA.xls","4.22 PERLENGKAPAN SEKOLAH.xls"}</definedName>
    <definedName name="________________________________me5" localSheetId="7">{"Book1","4.09 FLORA DAN FAUNA.xls","4.22 PERLENGKAPAN SEKOLAH.xls"}</definedName>
    <definedName name="________________________________me5">{"Book1","4.09 FLORA DAN FAUNA.xls","4.22 PERLENGKAPAN SEKOLAH.xls"}</definedName>
    <definedName name="________________________________me9" localSheetId="5">{"Book1","4.09 FLORA DAN FAUNA.xls","4.22 PERLENGKAPAN SEKOLAH.xls"}</definedName>
    <definedName name="________________________________me9" localSheetId="7">{"Book1","4.09 FLORA DAN FAUNA.xls","4.22 PERLENGKAPAN SEKOLAH.xls"}</definedName>
    <definedName name="________________________________me9">{"Book1","4.09 FLORA DAN FAUNA.xls","4.22 PERLENGKAPAN SEKOLAH.xls"}</definedName>
    <definedName name="________________________________mek1" localSheetId="5">{"Book1","4.09 FLORA DAN FAUNA.xls","4.22 PERLENGKAPAN SEKOLAH.xls"}</definedName>
    <definedName name="________________________________mek1" localSheetId="7">{"Book1","4.09 FLORA DAN FAUNA.xls","4.22 PERLENGKAPAN SEKOLAH.xls"}</definedName>
    <definedName name="________________________________mek1">{"Book1","4.09 FLORA DAN FAUNA.xls","4.22 PERLENGKAPAN SEKOLAH.xls"}</definedName>
    <definedName name="________________________________mek2" localSheetId="5">{"Book1","4.09 FLORA DAN FAUNA.xls","4.22 PERLENGKAPAN SEKOLAH.xls"}</definedName>
    <definedName name="________________________________mek2" localSheetId="7">{"Book1","4.09 FLORA DAN FAUNA.xls","4.22 PERLENGKAPAN SEKOLAH.xls"}</definedName>
    <definedName name="________________________________mek2">{"Book1","4.09 FLORA DAN FAUNA.xls","4.22 PERLENGKAPAN SEKOLAH.xls"}</definedName>
    <definedName name="________________________________mek3" localSheetId="5">{"Book1","4.09 FLORA DAN FAUNA.xls","4.22 PERLENGKAPAN SEKOLAH.xls"}</definedName>
    <definedName name="________________________________mek3" localSheetId="7">{"Book1","4.09 FLORA DAN FAUNA.xls","4.22 PERLENGKAPAN SEKOLAH.xls"}</definedName>
    <definedName name="________________________________mek3">{"Book1","4.09 FLORA DAN FAUNA.xls","4.22 PERLENGKAPAN SEKOLAH.xls"}</definedName>
    <definedName name="________________________________mek5" localSheetId="5">{"Book1","4.09 FLORA DAN FAUNA.xls","4.22 PERLENGKAPAN SEKOLAH.xls"}</definedName>
    <definedName name="________________________________mek5" localSheetId="7">{"Book1","4.09 FLORA DAN FAUNA.xls","4.22 PERLENGKAPAN SEKOLAH.xls"}</definedName>
    <definedName name="________________________________mek5">{"Book1","4.09 FLORA DAN FAUNA.xls","4.22 PERLENGKAPAN SEKOLAH.xls"}</definedName>
    <definedName name="________________________________mek87" localSheetId="5">{"Book1","4.09 FLORA DAN FAUNA.xls","4.22 PERLENGKAPAN SEKOLAH.xls"}</definedName>
    <definedName name="________________________________mek87" localSheetId="7">{"Book1","4.09 FLORA DAN FAUNA.xls","4.22 PERLENGKAPAN SEKOLAH.xls"}</definedName>
    <definedName name="________________________________mek87">{"Book1","4.09 FLORA DAN FAUNA.xls","4.22 PERLENGKAPAN SEKOLAH.xls"}</definedName>
    <definedName name="________________________________mek9" localSheetId="5">{"Book1","4.09 FLORA DAN FAUNA.xls","4.22 PERLENGKAPAN SEKOLAH.xls"}</definedName>
    <definedName name="________________________________mek9" localSheetId="7">{"Book1","4.09 FLORA DAN FAUNA.xls","4.22 PERLENGKAPAN SEKOLAH.xls"}</definedName>
    <definedName name="________________________________mek9">{"Book1","4.09 FLORA DAN FAUNA.xls","4.22 PERLENGKAPAN SEKOLAH.xls"}</definedName>
    <definedName name="________________________________meq12" localSheetId="5">{"Book1","4.09 FLORA DAN FAUNA.xls","4.22 PERLENGKAPAN SEKOLAH.xls"}</definedName>
    <definedName name="________________________________meq12" localSheetId="7">{"Book1","4.09 FLORA DAN FAUNA.xls","4.22 PERLENGKAPAN SEKOLAH.xls"}</definedName>
    <definedName name="________________________________meq12">{"Book1","4.09 FLORA DAN FAUNA.xls","4.22 PERLENGKAPAN SEKOLAH.xls"}</definedName>
    <definedName name="_______________________________arr3" localSheetId="5">{"Book1","4.09 FLORA DAN FAUNA.xls","4.22 PERLENGKAPAN SEKOLAH.xls"}</definedName>
    <definedName name="_______________________________arr3" localSheetId="7">{"Book1","4.09 FLORA DAN FAUNA.xls","4.22 PERLENGKAPAN SEKOLAH.xls"}</definedName>
    <definedName name="_______________________________arr3">{"Book1","4.09 FLORA DAN FAUNA.xls","4.22 PERLENGKAPAN SEKOLAH.xls"}</definedName>
    <definedName name="_______________________________der4" localSheetId="5">{"Book1","4.09 FLORA DAN FAUNA.xls","4.22 PERLENGKAPAN SEKOLAH.xls"}</definedName>
    <definedName name="_______________________________der4" localSheetId="7">{"Book1","4.09 FLORA DAN FAUNA.xls","4.22 PERLENGKAPAN SEKOLAH.xls"}</definedName>
    <definedName name="_______________________________der4">{"Book1","4.09 FLORA DAN FAUNA.xls","4.22 PERLENGKAPAN SEKOLAH.xls"}</definedName>
    <definedName name="_______________________________doc5" localSheetId="5">{"Book1","4.09 FLORA DAN FAUNA.xls","4.22 PERLENGKAPAN SEKOLAH.xls"}</definedName>
    <definedName name="_______________________________doc5" localSheetId="7">{"Book1","4.09 FLORA DAN FAUNA.xls","4.22 PERLENGKAPAN SEKOLAH.xls"}</definedName>
    <definedName name="_______________________________doc5">{"Book1","4.09 FLORA DAN FAUNA.xls","4.22 PERLENGKAPAN SEKOLAH.xls"}</definedName>
    <definedName name="_______________________________mas1" localSheetId="5">{"Book1","4.09 FLORA DAN FAUNA.xls","4.22 PERLENGKAPAN SEKOLAH.xls"}</definedName>
    <definedName name="_______________________________mas1" localSheetId="7">{"Book1","4.09 FLORA DAN FAUNA.xls","4.22 PERLENGKAPAN SEKOLAH.xls"}</definedName>
    <definedName name="_______________________________mas1">{"Book1","4.09 FLORA DAN FAUNA.xls","4.22 PERLENGKAPAN SEKOLAH.xls"}</definedName>
    <definedName name="_______________________________mas12" localSheetId="5">{"Book1","4.09 FLORA DAN FAUNA.xls","4.22 PERLENGKAPAN SEKOLAH.xls"}</definedName>
    <definedName name="_______________________________mas12" localSheetId="7">{"Book1","4.09 FLORA DAN FAUNA.xls","4.22 PERLENGKAPAN SEKOLAH.xls"}</definedName>
    <definedName name="_______________________________mas12">{"Book1","4.09 FLORA DAN FAUNA.xls","4.22 PERLENGKAPAN SEKOLAH.xls"}</definedName>
    <definedName name="_______________________________mas2" localSheetId="5">{"Book1","4.09 FLORA DAN FAUNA.xls","4.22 PERLENGKAPAN SEKOLAH.xls"}</definedName>
    <definedName name="_______________________________mas2" localSheetId="7">{"Book1","4.09 FLORA DAN FAUNA.xls","4.22 PERLENGKAPAN SEKOLAH.xls"}</definedName>
    <definedName name="_______________________________mas2">{"Book1","4.09 FLORA DAN FAUNA.xls","4.22 PERLENGKAPAN SEKOLAH.xls"}</definedName>
    <definedName name="_______________________________mas4" localSheetId="5">{"Book1","4.09 FLORA DAN FAUNA.xls","4.22 PERLENGKAPAN SEKOLAH.xls"}</definedName>
    <definedName name="_______________________________mas4" localSheetId="7">{"Book1","4.09 FLORA DAN FAUNA.xls","4.22 PERLENGKAPAN SEKOLAH.xls"}</definedName>
    <definedName name="_______________________________mas4">{"Book1","4.09 FLORA DAN FAUNA.xls","4.22 PERLENGKAPAN SEKOLAH.xls"}</definedName>
    <definedName name="_______________________________mas5" localSheetId="5">{"Book1","4.09 FLORA DAN FAUNA.xls","4.22 PERLENGKAPAN SEKOLAH.xls"}</definedName>
    <definedName name="_______________________________mas5" localSheetId="7">{"Book1","4.09 FLORA DAN FAUNA.xls","4.22 PERLENGKAPAN SEKOLAH.xls"}</definedName>
    <definedName name="_______________________________mas5">{"Book1","4.09 FLORA DAN FAUNA.xls","4.22 PERLENGKAPAN SEKOLAH.xls"}</definedName>
    <definedName name="_______________________________mas6" localSheetId="5">{"Book1","4.09 FLORA DAN FAUNA.xls","4.22 PERLENGKAPAN SEKOLAH.xls"}</definedName>
    <definedName name="_______________________________mas6" localSheetId="7">{"Book1","4.09 FLORA DAN FAUNA.xls","4.22 PERLENGKAPAN SEKOLAH.xls"}</definedName>
    <definedName name="_______________________________mas6">{"Book1","4.09 FLORA DAN FAUNA.xls","4.22 PERLENGKAPAN SEKOLAH.xls"}</definedName>
    <definedName name="_______________________________mas7" localSheetId="5">{"Book1","4.09 FLORA DAN FAUNA.xls","4.22 PERLENGKAPAN SEKOLAH.xls"}</definedName>
    <definedName name="_______________________________mas7" localSheetId="7">{"Book1","4.09 FLORA DAN FAUNA.xls","4.22 PERLENGKAPAN SEKOLAH.xls"}</definedName>
    <definedName name="_______________________________mas7">{"Book1","4.09 FLORA DAN FAUNA.xls","4.22 PERLENGKAPAN SEKOLAH.xls"}</definedName>
    <definedName name="_______________________________mas8" localSheetId="5">{"Book1","4.09 FLORA DAN FAUNA.xls","4.22 PERLENGKAPAN SEKOLAH.xls"}</definedName>
    <definedName name="_______________________________mas8" localSheetId="7">{"Book1","4.09 FLORA DAN FAUNA.xls","4.22 PERLENGKAPAN SEKOLAH.xls"}</definedName>
    <definedName name="_______________________________mas8">{"Book1","4.09 FLORA DAN FAUNA.xls","4.22 PERLENGKAPAN SEKOLAH.xls"}</definedName>
    <definedName name="_______________________________mas9" localSheetId="5">{"Book1","4.09 FLORA DAN FAUNA.xls","4.22 PERLENGKAPAN SEKOLAH.xls"}</definedName>
    <definedName name="_______________________________mas9" localSheetId="7">{"Book1","4.09 FLORA DAN FAUNA.xls","4.22 PERLENGKAPAN SEKOLAH.xls"}</definedName>
    <definedName name="_______________________________mas9">{"Book1","4.09 FLORA DAN FAUNA.xls","4.22 PERLENGKAPAN SEKOLAH.xls"}</definedName>
    <definedName name="_______________________________me1" localSheetId="5">{"Book1","4.09 FLORA DAN FAUNA.xls","4.22 PERLENGKAPAN SEKOLAH.xls"}</definedName>
    <definedName name="_______________________________me1" localSheetId="7">{"Book1","4.09 FLORA DAN FAUNA.xls","4.22 PERLENGKAPAN SEKOLAH.xls"}</definedName>
    <definedName name="_______________________________me1">{"Book1","4.09 FLORA DAN FAUNA.xls","4.22 PERLENGKAPAN SEKOLAH.xls"}</definedName>
    <definedName name="_______________________________me2" localSheetId="5">{"Book1","4.09 FLORA DAN FAUNA.xls","4.22 PERLENGKAPAN SEKOLAH.xls"}</definedName>
    <definedName name="_______________________________me2" localSheetId="7">{"Book1","4.09 FLORA DAN FAUNA.xls","4.22 PERLENGKAPAN SEKOLAH.xls"}</definedName>
    <definedName name="_______________________________me2">{"Book1","4.09 FLORA DAN FAUNA.xls","4.22 PERLENGKAPAN SEKOLAH.xls"}</definedName>
    <definedName name="_______________________________me3" localSheetId="5">{"Book1","4.09 FLORA DAN FAUNA.xls","4.22 PERLENGKAPAN SEKOLAH.xls"}</definedName>
    <definedName name="_______________________________me3" localSheetId="7">{"Book1","4.09 FLORA DAN FAUNA.xls","4.22 PERLENGKAPAN SEKOLAH.xls"}</definedName>
    <definedName name="_______________________________me3">{"Book1","4.09 FLORA DAN FAUNA.xls","4.22 PERLENGKAPAN SEKOLAH.xls"}</definedName>
    <definedName name="_______________________________me4" localSheetId="5">{"Book1","4.09 FLORA DAN FAUNA.xls","4.22 PERLENGKAPAN SEKOLAH.xls"}</definedName>
    <definedName name="_______________________________me4" localSheetId="7">{"Book1","4.09 FLORA DAN FAUNA.xls","4.22 PERLENGKAPAN SEKOLAH.xls"}</definedName>
    <definedName name="_______________________________me4">{"Book1","4.09 FLORA DAN FAUNA.xls","4.22 PERLENGKAPAN SEKOLAH.xls"}</definedName>
    <definedName name="_______________________________me5" localSheetId="5">{"Book1","4.09 FLORA DAN FAUNA.xls","4.22 PERLENGKAPAN SEKOLAH.xls"}</definedName>
    <definedName name="_______________________________me5" localSheetId="7">{"Book1","4.09 FLORA DAN FAUNA.xls","4.22 PERLENGKAPAN SEKOLAH.xls"}</definedName>
    <definedName name="_______________________________me5">{"Book1","4.09 FLORA DAN FAUNA.xls","4.22 PERLENGKAPAN SEKOLAH.xls"}</definedName>
    <definedName name="_______________________________me9" localSheetId="5">{"Book1","4.09 FLORA DAN FAUNA.xls","4.22 PERLENGKAPAN SEKOLAH.xls"}</definedName>
    <definedName name="_______________________________me9" localSheetId="7">{"Book1","4.09 FLORA DAN FAUNA.xls","4.22 PERLENGKAPAN SEKOLAH.xls"}</definedName>
    <definedName name="_______________________________me9">{"Book1","4.09 FLORA DAN FAUNA.xls","4.22 PERLENGKAPAN SEKOLAH.xls"}</definedName>
    <definedName name="_______________________________mek1" localSheetId="5">{"Book1","4.09 FLORA DAN FAUNA.xls","4.22 PERLENGKAPAN SEKOLAH.xls"}</definedName>
    <definedName name="_______________________________mek1" localSheetId="7">{"Book1","4.09 FLORA DAN FAUNA.xls","4.22 PERLENGKAPAN SEKOLAH.xls"}</definedName>
    <definedName name="_______________________________mek1">{"Book1","4.09 FLORA DAN FAUNA.xls","4.22 PERLENGKAPAN SEKOLAH.xls"}</definedName>
    <definedName name="_______________________________mek2" localSheetId="5">{"Book1","4.09 FLORA DAN FAUNA.xls","4.22 PERLENGKAPAN SEKOLAH.xls"}</definedName>
    <definedName name="_______________________________mek2" localSheetId="7">{"Book1","4.09 FLORA DAN FAUNA.xls","4.22 PERLENGKAPAN SEKOLAH.xls"}</definedName>
    <definedName name="_______________________________mek2">{"Book1","4.09 FLORA DAN FAUNA.xls","4.22 PERLENGKAPAN SEKOLAH.xls"}</definedName>
    <definedName name="_______________________________mek3" localSheetId="5">{"Book1","4.09 FLORA DAN FAUNA.xls","4.22 PERLENGKAPAN SEKOLAH.xls"}</definedName>
    <definedName name="_______________________________mek3" localSheetId="7">{"Book1","4.09 FLORA DAN FAUNA.xls","4.22 PERLENGKAPAN SEKOLAH.xls"}</definedName>
    <definedName name="_______________________________mek3">{"Book1","4.09 FLORA DAN FAUNA.xls","4.22 PERLENGKAPAN SEKOLAH.xls"}</definedName>
    <definedName name="_______________________________mek5" localSheetId="5">{"Book1","4.09 FLORA DAN FAUNA.xls","4.22 PERLENGKAPAN SEKOLAH.xls"}</definedName>
    <definedName name="_______________________________mek5" localSheetId="7">{"Book1","4.09 FLORA DAN FAUNA.xls","4.22 PERLENGKAPAN SEKOLAH.xls"}</definedName>
    <definedName name="_______________________________mek5">{"Book1","4.09 FLORA DAN FAUNA.xls","4.22 PERLENGKAPAN SEKOLAH.xls"}</definedName>
    <definedName name="_______________________________mek87" localSheetId="5">{"Book1","4.09 FLORA DAN FAUNA.xls","4.22 PERLENGKAPAN SEKOLAH.xls"}</definedName>
    <definedName name="_______________________________mek87" localSheetId="7">{"Book1","4.09 FLORA DAN FAUNA.xls","4.22 PERLENGKAPAN SEKOLAH.xls"}</definedName>
    <definedName name="_______________________________mek87">{"Book1","4.09 FLORA DAN FAUNA.xls","4.22 PERLENGKAPAN SEKOLAH.xls"}</definedName>
    <definedName name="_______________________________mek9" localSheetId="5">{"Book1","4.09 FLORA DAN FAUNA.xls","4.22 PERLENGKAPAN SEKOLAH.xls"}</definedName>
    <definedName name="_______________________________mek9" localSheetId="7">{"Book1","4.09 FLORA DAN FAUNA.xls","4.22 PERLENGKAPAN SEKOLAH.xls"}</definedName>
    <definedName name="_______________________________mek9">{"Book1","4.09 FLORA DAN FAUNA.xls","4.22 PERLENGKAPAN SEKOLAH.xls"}</definedName>
    <definedName name="_______________________________meq12" localSheetId="5">{"Book1","4.09 FLORA DAN FAUNA.xls","4.22 PERLENGKAPAN SEKOLAH.xls"}</definedName>
    <definedName name="_______________________________meq12" localSheetId="7">{"Book1","4.09 FLORA DAN FAUNA.xls","4.22 PERLENGKAPAN SEKOLAH.xls"}</definedName>
    <definedName name="_______________________________meq12">{"Book1","4.09 FLORA DAN FAUNA.xls","4.22 PERLENGKAPAN SEKOLAH.xls"}</definedName>
    <definedName name="______________________________arr3" localSheetId="5">{"Book1","4.09 FLORA DAN FAUNA.xls","4.22 PERLENGKAPAN SEKOLAH.xls"}</definedName>
    <definedName name="______________________________arr3" localSheetId="7">{"Book1","4.09 FLORA DAN FAUNA.xls","4.22 PERLENGKAPAN SEKOLAH.xls"}</definedName>
    <definedName name="______________________________arr3">{"Book1","4.09 FLORA DAN FAUNA.xls","4.22 PERLENGKAPAN SEKOLAH.xls"}</definedName>
    <definedName name="______________________________der4" localSheetId="5">{"Book1","4.09 FLORA DAN FAUNA.xls","4.22 PERLENGKAPAN SEKOLAH.xls"}</definedName>
    <definedName name="______________________________der4" localSheetId="7">{"Book1","4.09 FLORA DAN FAUNA.xls","4.22 PERLENGKAPAN SEKOLAH.xls"}</definedName>
    <definedName name="______________________________der4">{"Book1","4.09 FLORA DAN FAUNA.xls","4.22 PERLENGKAPAN SEKOLAH.xls"}</definedName>
    <definedName name="______________________________doc5" localSheetId="5">{"Book1","4.09 FLORA DAN FAUNA.xls","4.22 PERLENGKAPAN SEKOLAH.xls"}</definedName>
    <definedName name="______________________________doc5" localSheetId="7">{"Book1","4.09 FLORA DAN FAUNA.xls","4.22 PERLENGKAPAN SEKOLAH.xls"}</definedName>
    <definedName name="______________________________doc5">{"Book1","4.09 FLORA DAN FAUNA.xls","4.22 PERLENGKAPAN SEKOLAH.xls"}</definedName>
    <definedName name="______________________________mas1" localSheetId="5">{"Book1","4.09 FLORA DAN FAUNA.xls","4.22 PERLENGKAPAN SEKOLAH.xls"}</definedName>
    <definedName name="______________________________mas1" localSheetId="7">{"Book1","4.09 FLORA DAN FAUNA.xls","4.22 PERLENGKAPAN SEKOLAH.xls"}</definedName>
    <definedName name="______________________________mas1">{"Book1","4.09 FLORA DAN FAUNA.xls","4.22 PERLENGKAPAN SEKOLAH.xls"}</definedName>
    <definedName name="______________________________mas12" localSheetId="5">{"Book1","4.09 FLORA DAN FAUNA.xls","4.22 PERLENGKAPAN SEKOLAH.xls"}</definedName>
    <definedName name="______________________________mas12" localSheetId="7">{"Book1","4.09 FLORA DAN FAUNA.xls","4.22 PERLENGKAPAN SEKOLAH.xls"}</definedName>
    <definedName name="______________________________mas12">{"Book1","4.09 FLORA DAN FAUNA.xls","4.22 PERLENGKAPAN SEKOLAH.xls"}</definedName>
    <definedName name="______________________________mas2" localSheetId="5">{"Book1","4.09 FLORA DAN FAUNA.xls","4.22 PERLENGKAPAN SEKOLAH.xls"}</definedName>
    <definedName name="______________________________mas2" localSheetId="7">{"Book1","4.09 FLORA DAN FAUNA.xls","4.22 PERLENGKAPAN SEKOLAH.xls"}</definedName>
    <definedName name="______________________________mas2">{"Book1","4.09 FLORA DAN FAUNA.xls","4.22 PERLENGKAPAN SEKOLAH.xls"}</definedName>
    <definedName name="______________________________mas4" localSheetId="5">{"Book1","4.09 FLORA DAN FAUNA.xls","4.22 PERLENGKAPAN SEKOLAH.xls"}</definedName>
    <definedName name="______________________________mas4" localSheetId="7">{"Book1","4.09 FLORA DAN FAUNA.xls","4.22 PERLENGKAPAN SEKOLAH.xls"}</definedName>
    <definedName name="______________________________mas4">{"Book1","4.09 FLORA DAN FAUNA.xls","4.22 PERLENGKAPAN SEKOLAH.xls"}</definedName>
    <definedName name="______________________________mas5" localSheetId="5">{"Book1","4.09 FLORA DAN FAUNA.xls","4.22 PERLENGKAPAN SEKOLAH.xls"}</definedName>
    <definedName name="______________________________mas5" localSheetId="7">{"Book1","4.09 FLORA DAN FAUNA.xls","4.22 PERLENGKAPAN SEKOLAH.xls"}</definedName>
    <definedName name="______________________________mas5">{"Book1","4.09 FLORA DAN FAUNA.xls","4.22 PERLENGKAPAN SEKOLAH.xls"}</definedName>
    <definedName name="______________________________mas6" localSheetId="5">{"Book1","4.09 FLORA DAN FAUNA.xls","4.22 PERLENGKAPAN SEKOLAH.xls"}</definedName>
    <definedName name="______________________________mas6" localSheetId="7">{"Book1","4.09 FLORA DAN FAUNA.xls","4.22 PERLENGKAPAN SEKOLAH.xls"}</definedName>
    <definedName name="______________________________mas6">{"Book1","4.09 FLORA DAN FAUNA.xls","4.22 PERLENGKAPAN SEKOLAH.xls"}</definedName>
    <definedName name="______________________________mas7" localSheetId="5">{"Book1","4.09 FLORA DAN FAUNA.xls","4.22 PERLENGKAPAN SEKOLAH.xls"}</definedName>
    <definedName name="______________________________mas7" localSheetId="7">{"Book1","4.09 FLORA DAN FAUNA.xls","4.22 PERLENGKAPAN SEKOLAH.xls"}</definedName>
    <definedName name="______________________________mas7">{"Book1","4.09 FLORA DAN FAUNA.xls","4.22 PERLENGKAPAN SEKOLAH.xls"}</definedName>
    <definedName name="______________________________mas8" localSheetId="5">{"Book1","4.09 FLORA DAN FAUNA.xls","4.22 PERLENGKAPAN SEKOLAH.xls"}</definedName>
    <definedName name="______________________________mas8" localSheetId="7">{"Book1","4.09 FLORA DAN FAUNA.xls","4.22 PERLENGKAPAN SEKOLAH.xls"}</definedName>
    <definedName name="______________________________mas8">{"Book1","4.09 FLORA DAN FAUNA.xls","4.22 PERLENGKAPAN SEKOLAH.xls"}</definedName>
    <definedName name="______________________________mas9" localSheetId="5">{"Book1","4.09 FLORA DAN FAUNA.xls","4.22 PERLENGKAPAN SEKOLAH.xls"}</definedName>
    <definedName name="______________________________mas9" localSheetId="7">{"Book1","4.09 FLORA DAN FAUNA.xls","4.22 PERLENGKAPAN SEKOLAH.xls"}</definedName>
    <definedName name="______________________________mas9">{"Book1","4.09 FLORA DAN FAUNA.xls","4.22 PERLENGKAPAN SEKOLAH.xls"}</definedName>
    <definedName name="______________________________me1" localSheetId="5">{"Book1","4.09 FLORA DAN FAUNA.xls","4.22 PERLENGKAPAN SEKOLAH.xls"}</definedName>
    <definedName name="______________________________me1" localSheetId="7">{"Book1","4.09 FLORA DAN FAUNA.xls","4.22 PERLENGKAPAN SEKOLAH.xls"}</definedName>
    <definedName name="______________________________me1">{"Book1","4.09 FLORA DAN FAUNA.xls","4.22 PERLENGKAPAN SEKOLAH.xls"}</definedName>
    <definedName name="______________________________me2" localSheetId="5">{"Book1","4.09 FLORA DAN FAUNA.xls","4.22 PERLENGKAPAN SEKOLAH.xls"}</definedName>
    <definedName name="______________________________me2" localSheetId="7">{"Book1","4.09 FLORA DAN FAUNA.xls","4.22 PERLENGKAPAN SEKOLAH.xls"}</definedName>
    <definedName name="______________________________me2">{"Book1","4.09 FLORA DAN FAUNA.xls","4.22 PERLENGKAPAN SEKOLAH.xls"}</definedName>
    <definedName name="______________________________me3" localSheetId="5">{"Book1","4.09 FLORA DAN FAUNA.xls","4.22 PERLENGKAPAN SEKOLAH.xls"}</definedName>
    <definedName name="______________________________me3" localSheetId="7">{"Book1","4.09 FLORA DAN FAUNA.xls","4.22 PERLENGKAPAN SEKOLAH.xls"}</definedName>
    <definedName name="______________________________me3">{"Book1","4.09 FLORA DAN FAUNA.xls","4.22 PERLENGKAPAN SEKOLAH.xls"}</definedName>
    <definedName name="______________________________me4" localSheetId="5">{"Book1","4.09 FLORA DAN FAUNA.xls","4.22 PERLENGKAPAN SEKOLAH.xls"}</definedName>
    <definedName name="______________________________me4" localSheetId="7">{"Book1","4.09 FLORA DAN FAUNA.xls","4.22 PERLENGKAPAN SEKOLAH.xls"}</definedName>
    <definedName name="______________________________me4">{"Book1","4.09 FLORA DAN FAUNA.xls","4.22 PERLENGKAPAN SEKOLAH.xls"}</definedName>
    <definedName name="______________________________me5" localSheetId="5">{"Book1","4.09 FLORA DAN FAUNA.xls","4.22 PERLENGKAPAN SEKOLAH.xls"}</definedName>
    <definedName name="______________________________me5" localSheetId="7">{"Book1","4.09 FLORA DAN FAUNA.xls","4.22 PERLENGKAPAN SEKOLAH.xls"}</definedName>
    <definedName name="______________________________me5">{"Book1","4.09 FLORA DAN FAUNA.xls","4.22 PERLENGKAPAN SEKOLAH.xls"}</definedName>
    <definedName name="______________________________me9" localSheetId="5">{"Book1","4.09 FLORA DAN FAUNA.xls","4.22 PERLENGKAPAN SEKOLAH.xls"}</definedName>
    <definedName name="______________________________me9" localSheetId="7">{"Book1","4.09 FLORA DAN FAUNA.xls","4.22 PERLENGKAPAN SEKOLAH.xls"}</definedName>
    <definedName name="______________________________me9">{"Book1","4.09 FLORA DAN FAUNA.xls","4.22 PERLENGKAPAN SEKOLAH.xls"}</definedName>
    <definedName name="______________________________mek1" localSheetId="5">{"Book1","4.09 FLORA DAN FAUNA.xls","4.22 PERLENGKAPAN SEKOLAH.xls"}</definedName>
    <definedName name="______________________________mek1" localSheetId="7">{"Book1","4.09 FLORA DAN FAUNA.xls","4.22 PERLENGKAPAN SEKOLAH.xls"}</definedName>
    <definedName name="______________________________mek1">{"Book1","4.09 FLORA DAN FAUNA.xls","4.22 PERLENGKAPAN SEKOLAH.xls"}</definedName>
    <definedName name="______________________________mek2" localSheetId="5">{"Book1","4.09 FLORA DAN FAUNA.xls","4.22 PERLENGKAPAN SEKOLAH.xls"}</definedName>
    <definedName name="______________________________mek2" localSheetId="7">{"Book1","4.09 FLORA DAN FAUNA.xls","4.22 PERLENGKAPAN SEKOLAH.xls"}</definedName>
    <definedName name="______________________________mek2">{"Book1","4.09 FLORA DAN FAUNA.xls","4.22 PERLENGKAPAN SEKOLAH.xls"}</definedName>
    <definedName name="______________________________mek3" localSheetId="5">{"Book1","4.09 FLORA DAN FAUNA.xls","4.22 PERLENGKAPAN SEKOLAH.xls"}</definedName>
    <definedName name="______________________________mek3" localSheetId="7">{"Book1","4.09 FLORA DAN FAUNA.xls","4.22 PERLENGKAPAN SEKOLAH.xls"}</definedName>
    <definedName name="______________________________mek3">{"Book1","4.09 FLORA DAN FAUNA.xls","4.22 PERLENGKAPAN SEKOLAH.xls"}</definedName>
    <definedName name="______________________________mek5" localSheetId="5">{"Book1","4.09 FLORA DAN FAUNA.xls","4.22 PERLENGKAPAN SEKOLAH.xls"}</definedName>
    <definedName name="______________________________mek5" localSheetId="7">{"Book1","4.09 FLORA DAN FAUNA.xls","4.22 PERLENGKAPAN SEKOLAH.xls"}</definedName>
    <definedName name="______________________________mek5">{"Book1","4.09 FLORA DAN FAUNA.xls","4.22 PERLENGKAPAN SEKOLAH.xls"}</definedName>
    <definedName name="______________________________mek87" localSheetId="5">{"Book1","4.09 FLORA DAN FAUNA.xls","4.22 PERLENGKAPAN SEKOLAH.xls"}</definedName>
    <definedName name="______________________________mek87" localSheetId="7">{"Book1","4.09 FLORA DAN FAUNA.xls","4.22 PERLENGKAPAN SEKOLAH.xls"}</definedName>
    <definedName name="______________________________mek87">{"Book1","4.09 FLORA DAN FAUNA.xls","4.22 PERLENGKAPAN SEKOLAH.xls"}</definedName>
    <definedName name="______________________________mek9" localSheetId="5">{"Book1","4.09 FLORA DAN FAUNA.xls","4.22 PERLENGKAPAN SEKOLAH.xls"}</definedName>
    <definedName name="______________________________mek9" localSheetId="7">{"Book1","4.09 FLORA DAN FAUNA.xls","4.22 PERLENGKAPAN SEKOLAH.xls"}</definedName>
    <definedName name="______________________________mek9">{"Book1","4.09 FLORA DAN FAUNA.xls","4.22 PERLENGKAPAN SEKOLAH.xls"}</definedName>
    <definedName name="______________________________meq12" localSheetId="5">{"Book1","4.09 FLORA DAN FAUNA.xls","4.22 PERLENGKAPAN SEKOLAH.xls"}</definedName>
    <definedName name="______________________________meq12" localSheetId="7">{"Book1","4.09 FLORA DAN FAUNA.xls","4.22 PERLENGKAPAN SEKOLAH.xls"}</definedName>
    <definedName name="______________________________meq12">{"Book1","4.09 FLORA DAN FAUNA.xls","4.22 PERLENGKAPAN SEKOLAH.xls"}</definedName>
    <definedName name="_____________________________arr3" localSheetId="5">{"Book1","4.09 FLORA DAN FAUNA.xls","4.22 PERLENGKAPAN SEKOLAH.xls"}</definedName>
    <definedName name="_____________________________arr3" localSheetId="7">{"Book1","4.09 FLORA DAN FAUNA.xls","4.22 PERLENGKAPAN SEKOLAH.xls"}</definedName>
    <definedName name="_____________________________arr3">{"Book1","4.09 FLORA DAN FAUNA.xls","4.22 PERLENGKAPAN SEKOLAH.xls"}</definedName>
    <definedName name="_____________________________der4" localSheetId="5">{"Book1","4.09 FLORA DAN FAUNA.xls","4.22 PERLENGKAPAN SEKOLAH.xls"}</definedName>
    <definedName name="_____________________________der4" localSheetId="7">{"Book1","4.09 FLORA DAN FAUNA.xls","4.22 PERLENGKAPAN SEKOLAH.xls"}</definedName>
    <definedName name="_____________________________der4">{"Book1","4.09 FLORA DAN FAUNA.xls","4.22 PERLENGKAPAN SEKOLAH.xls"}</definedName>
    <definedName name="_____________________________doc5" localSheetId="5">{"Book1","4.09 FLORA DAN FAUNA.xls","4.22 PERLENGKAPAN SEKOLAH.xls"}</definedName>
    <definedName name="_____________________________doc5" localSheetId="7">{"Book1","4.09 FLORA DAN FAUNA.xls","4.22 PERLENGKAPAN SEKOLAH.xls"}</definedName>
    <definedName name="_____________________________doc5">{"Book1","4.09 FLORA DAN FAUNA.xls","4.22 PERLENGKAPAN SEKOLAH.xls"}</definedName>
    <definedName name="_____________________________mas1" localSheetId="5">{"Book1","4.09 FLORA DAN FAUNA.xls","4.22 PERLENGKAPAN SEKOLAH.xls"}</definedName>
    <definedName name="_____________________________mas1" localSheetId="7">{"Book1","4.09 FLORA DAN FAUNA.xls","4.22 PERLENGKAPAN SEKOLAH.xls"}</definedName>
    <definedName name="_____________________________mas1">{"Book1","4.09 FLORA DAN FAUNA.xls","4.22 PERLENGKAPAN SEKOLAH.xls"}</definedName>
    <definedName name="_____________________________mas12" localSheetId="5">{"Book1","4.09 FLORA DAN FAUNA.xls","4.22 PERLENGKAPAN SEKOLAH.xls"}</definedName>
    <definedName name="_____________________________mas12" localSheetId="7">{"Book1","4.09 FLORA DAN FAUNA.xls","4.22 PERLENGKAPAN SEKOLAH.xls"}</definedName>
    <definedName name="_____________________________mas12">{"Book1","4.09 FLORA DAN FAUNA.xls","4.22 PERLENGKAPAN SEKOLAH.xls"}</definedName>
    <definedName name="_____________________________mas2" localSheetId="5">{"Book1","4.09 FLORA DAN FAUNA.xls","4.22 PERLENGKAPAN SEKOLAH.xls"}</definedName>
    <definedName name="_____________________________mas2" localSheetId="7">{"Book1","4.09 FLORA DAN FAUNA.xls","4.22 PERLENGKAPAN SEKOLAH.xls"}</definedName>
    <definedName name="_____________________________mas2">{"Book1","4.09 FLORA DAN FAUNA.xls","4.22 PERLENGKAPAN SEKOLAH.xls"}</definedName>
    <definedName name="_____________________________mas4" localSheetId="5">{"Book1","4.09 FLORA DAN FAUNA.xls","4.22 PERLENGKAPAN SEKOLAH.xls"}</definedName>
    <definedName name="_____________________________mas4" localSheetId="7">{"Book1","4.09 FLORA DAN FAUNA.xls","4.22 PERLENGKAPAN SEKOLAH.xls"}</definedName>
    <definedName name="_____________________________mas4">{"Book1","4.09 FLORA DAN FAUNA.xls","4.22 PERLENGKAPAN SEKOLAH.xls"}</definedName>
    <definedName name="_____________________________mas5" localSheetId="5">{"Book1","4.09 FLORA DAN FAUNA.xls","4.22 PERLENGKAPAN SEKOLAH.xls"}</definedName>
    <definedName name="_____________________________mas5" localSheetId="7">{"Book1","4.09 FLORA DAN FAUNA.xls","4.22 PERLENGKAPAN SEKOLAH.xls"}</definedName>
    <definedName name="_____________________________mas5">{"Book1","4.09 FLORA DAN FAUNA.xls","4.22 PERLENGKAPAN SEKOLAH.xls"}</definedName>
    <definedName name="_____________________________mas6" localSheetId="5">{"Book1","4.09 FLORA DAN FAUNA.xls","4.22 PERLENGKAPAN SEKOLAH.xls"}</definedName>
    <definedName name="_____________________________mas6" localSheetId="7">{"Book1","4.09 FLORA DAN FAUNA.xls","4.22 PERLENGKAPAN SEKOLAH.xls"}</definedName>
    <definedName name="_____________________________mas6">{"Book1","4.09 FLORA DAN FAUNA.xls","4.22 PERLENGKAPAN SEKOLAH.xls"}</definedName>
    <definedName name="_____________________________mas7" localSheetId="5">{"Book1","4.09 FLORA DAN FAUNA.xls","4.22 PERLENGKAPAN SEKOLAH.xls"}</definedName>
    <definedName name="_____________________________mas7" localSheetId="7">{"Book1","4.09 FLORA DAN FAUNA.xls","4.22 PERLENGKAPAN SEKOLAH.xls"}</definedName>
    <definedName name="_____________________________mas7">{"Book1","4.09 FLORA DAN FAUNA.xls","4.22 PERLENGKAPAN SEKOLAH.xls"}</definedName>
    <definedName name="_____________________________mas8" localSheetId="5">{"Book1","4.09 FLORA DAN FAUNA.xls","4.22 PERLENGKAPAN SEKOLAH.xls"}</definedName>
    <definedName name="_____________________________mas8" localSheetId="7">{"Book1","4.09 FLORA DAN FAUNA.xls","4.22 PERLENGKAPAN SEKOLAH.xls"}</definedName>
    <definedName name="_____________________________mas8">{"Book1","4.09 FLORA DAN FAUNA.xls","4.22 PERLENGKAPAN SEKOLAH.xls"}</definedName>
    <definedName name="_____________________________mas9" localSheetId="5">{"Book1","4.09 FLORA DAN FAUNA.xls","4.22 PERLENGKAPAN SEKOLAH.xls"}</definedName>
    <definedName name="_____________________________mas9" localSheetId="7">{"Book1","4.09 FLORA DAN FAUNA.xls","4.22 PERLENGKAPAN SEKOLAH.xls"}</definedName>
    <definedName name="_____________________________mas9">{"Book1","4.09 FLORA DAN FAUNA.xls","4.22 PERLENGKAPAN SEKOLAH.xls"}</definedName>
    <definedName name="_____________________________me1" localSheetId="5">{"Book1","4.09 FLORA DAN FAUNA.xls","4.22 PERLENGKAPAN SEKOLAH.xls"}</definedName>
    <definedName name="_____________________________me1" localSheetId="7">{"Book1","4.09 FLORA DAN FAUNA.xls","4.22 PERLENGKAPAN SEKOLAH.xls"}</definedName>
    <definedName name="_____________________________me1">{"Book1","4.09 FLORA DAN FAUNA.xls","4.22 PERLENGKAPAN SEKOLAH.xls"}</definedName>
    <definedName name="_____________________________me2" localSheetId="5">{"Book1","4.09 FLORA DAN FAUNA.xls","4.22 PERLENGKAPAN SEKOLAH.xls"}</definedName>
    <definedName name="_____________________________me2" localSheetId="7">{"Book1","4.09 FLORA DAN FAUNA.xls","4.22 PERLENGKAPAN SEKOLAH.xls"}</definedName>
    <definedName name="_____________________________me2">{"Book1","4.09 FLORA DAN FAUNA.xls","4.22 PERLENGKAPAN SEKOLAH.xls"}</definedName>
    <definedName name="_____________________________me3" localSheetId="5">{"Book1","4.09 FLORA DAN FAUNA.xls","4.22 PERLENGKAPAN SEKOLAH.xls"}</definedName>
    <definedName name="_____________________________me3" localSheetId="7">{"Book1","4.09 FLORA DAN FAUNA.xls","4.22 PERLENGKAPAN SEKOLAH.xls"}</definedName>
    <definedName name="_____________________________me3">{"Book1","4.09 FLORA DAN FAUNA.xls","4.22 PERLENGKAPAN SEKOLAH.xls"}</definedName>
    <definedName name="_____________________________me4" localSheetId="5">{"Book1","4.09 FLORA DAN FAUNA.xls","4.22 PERLENGKAPAN SEKOLAH.xls"}</definedName>
    <definedName name="_____________________________me4" localSheetId="7">{"Book1","4.09 FLORA DAN FAUNA.xls","4.22 PERLENGKAPAN SEKOLAH.xls"}</definedName>
    <definedName name="_____________________________me4">{"Book1","4.09 FLORA DAN FAUNA.xls","4.22 PERLENGKAPAN SEKOLAH.xls"}</definedName>
    <definedName name="_____________________________me5" localSheetId="5">{"Book1","4.09 FLORA DAN FAUNA.xls","4.22 PERLENGKAPAN SEKOLAH.xls"}</definedName>
    <definedName name="_____________________________me5" localSheetId="7">{"Book1","4.09 FLORA DAN FAUNA.xls","4.22 PERLENGKAPAN SEKOLAH.xls"}</definedName>
    <definedName name="_____________________________me5">{"Book1","4.09 FLORA DAN FAUNA.xls","4.22 PERLENGKAPAN SEKOLAH.xls"}</definedName>
    <definedName name="_____________________________me9" localSheetId="5">{"Book1","4.09 FLORA DAN FAUNA.xls","4.22 PERLENGKAPAN SEKOLAH.xls"}</definedName>
    <definedName name="_____________________________me9" localSheetId="7">{"Book1","4.09 FLORA DAN FAUNA.xls","4.22 PERLENGKAPAN SEKOLAH.xls"}</definedName>
    <definedName name="_____________________________me9">{"Book1","4.09 FLORA DAN FAUNA.xls","4.22 PERLENGKAPAN SEKOLAH.xls"}</definedName>
    <definedName name="_____________________________mek1" localSheetId="5">{"Book1","4.09 FLORA DAN FAUNA.xls","4.22 PERLENGKAPAN SEKOLAH.xls"}</definedName>
    <definedName name="_____________________________mek1" localSheetId="7">{"Book1","4.09 FLORA DAN FAUNA.xls","4.22 PERLENGKAPAN SEKOLAH.xls"}</definedName>
    <definedName name="_____________________________mek1">{"Book1","4.09 FLORA DAN FAUNA.xls","4.22 PERLENGKAPAN SEKOLAH.xls"}</definedName>
    <definedName name="_____________________________mek2" localSheetId="5">{"Book1","4.09 FLORA DAN FAUNA.xls","4.22 PERLENGKAPAN SEKOLAH.xls"}</definedName>
    <definedName name="_____________________________mek2" localSheetId="7">{"Book1","4.09 FLORA DAN FAUNA.xls","4.22 PERLENGKAPAN SEKOLAH.xls"}</definedName>
    <definedName name="_____________________________mek2">{"Book1","4.09 FLORA DAN FAUNA.xls","4.22 PERLENGKAPAN SEKOLAH.xls"}</definedName>
    <definedName name="_____________________________mek3" localSheetId="5">{"Book1","4.09 FLORA DAN FAUNA.xls","4.22 PERLENGKAPAN SEKOLAH.xls"}</definedName>
    <definedName name="_____________________________mek3" localSheetId="7">{"Book1","4.09 FLORA DAN FAUNA.xls","4.22 PERLENGKAPAN SEKOLAH.xls"}</definedName>
    <definedName name="_____________________________mek3">{"Book1","4.09 FLORA DAN FAUNA.xls","4.22 PERLENGKAPAN SEKOLAH.xls"}</definedName>
    <definedName name="_____________________________mek5" localSheetId="5">{"Book1","4.09 FLORA DAN FAUNA.xls","4.22 PERLENGKAPAN SEKOLAH.xls"}</definedName>
    <definedName name="_____________________________mek5" localSheetId="7">{"Book1","4.09 FLORA DAN FAUNA.xls","4.22 PERLENGKAPAN SEKOLAH.xls"}</definedName>
    <definedName name="_____________________________mek5">{"Book1","4.09 FLORA DAN FAUNA.xls","4.22 PERLENGKAPAN SEKOLAH.xls"}</definedName>
    <definedName name="_____________________________mek87" localSheetId="5">{"Book1","4.09 FLORA DAN FAUNA.xls","4.22 PERLENGKAPAN SEKOLAH.xls"}</definedName>
    <definedName name="_____________________________mek87" localSheetId="7">{"Book1","4.09 FLORA DAN FAUNA.xls","4.22 PERLENGKAPAN SEKOLAH.xls"}</definedName>
    <definedName name="_____________________________mek87">{"Book1","4.09 FLORA DAN FAUNA.xls","4.22 PERLENGKAPAN SEKOLAH.xls"}</definedName>
    <definedName name="_____________________________mek9" localSheetId="5">{"Book1","4.09 FLORA DAN FAUNA.xls","4.22 PERLENGKAPAN SEKOLAH.xls"}</definedName>
    <definedName name="_____________________________mek9" localSheetId="7">{"Book1","4.09 FLORA DAN FAUNA.xls","4.22 PERLENGKAPAN SEKOLAH.xls"}</definedName>
    <definedName name="_____________________________mek9">{"Book1","4.09 FLORA DAN FAUNA.xls","4.22 PERLENGKAPAN SEKOLAH.xls"}</definedName>
    <definedName name="_____________________________meq12" localSheetId="5">{"Book1","4.09 FLORA DAN FAUNA.xls","4.22 PERLENGKAPAN SEKOLAH.xls"}</definedName>
    <definedName name="_____________________________meq12" localSheetId="7">{"Book1","4.09 FLORA DAN FAUNA.xls","4.22 PERLENGKAPAN SEKOLAH.xls"}</definedName>
    <definedName name="_____________________________meq12">{"Book1","4.09 FLORA DAN FAUNA.xls","4.22 PERLENGKAPAN SEKOLAH.xls"}</definedName>
    <definedName name="____________________________arr3" localSheetId="5">{"Book1","4.09 FLORA DAN FAUNA.xls","4.22 PERLENGKAPAN SEKOLAH.xls"}</definedName>
    <definedName name="____________________________arr3" localSheetId="7">{"Book1","4.09 FLORA DAN FAUNA.xls","4.22 PERLENGKAPAN SEKOLAH.xls"}</definedName>
    <definedName name="____________________________arr3">{"Book1","4.09 FLORA DAN FAUNA.xls","4.22 PERLENGKAPAN SEKOLAH.xls"}</definedName>
    <definedName name="____________________________der4" localSheetId="5">{"Book1","4.09 FLORA DAN FAUNA.xls","4.22 PERLENGKAPAN SEKOLAH.xls"}</definedName>
    <definedName name="____________________________der4" localSheetId="7">{"Book1","4.09 FLORA DAN FAUNA.xls","4.22 PERLENGKAPAN SEKOLAH.xls"}</definedName>
    <definedName name="____________________________der4">{"Book1","4.09 FLORA DAN FAUNA.xls","4.22 PERLENGKAPAN SEKOLAH.xls"}</definedName>
    <definedName name="____________________________doc5" localSheetId="5">{"Book1","4.09 FLORA DAN FAUNA.xls","4.22 PERLENGKAPAN SEKOLAH.xls"}</definedName>
    <definedName name="____________________________doc5" localSheetId="7">{"Book1","4.09 FLORA DAN FAUNA.xls","4.22 PERLENGKAPAN SEKOLAH.xls"}</definedName>
    <definedName name="____________________________doc5">{"Book1","4.09 FLORA DAN FAUNA.xls","4.22 PERLENGKAPAN SEKOLAH.xls"}</definedName>
    <definedName name="____________________________mas1" localSheetId="5">{"Book1","4.09 FLORA DAN FAUNA.xls","4.22 PERLENGKAPAN SEKOLAH.xls"}</definedName>
    <definedName name="____________________________mas1" localSheetId="7">{"Book1","4.09 FLORA DAN FAUNA.xls","4.22 PERLENGKAPAN SEKOLAH.xls"}</definedName>
    <definedName name="____________________________mas1">{"Book1","4.09 FLORA DAN FAUNA.xls","4.22 PERLENGKAPAN SEKOLAH.xls"}</definedName>
    <definedName name="____________________________mas12" localSheetId="5">{"Book1","4.09 FLORA DAN FAUNA.xls","4.22 PERLENGKAPAN SEKOLAH.xls"}</definedName>
    <definedName name="____________________________mas12" localSheetId="7">{"Book1","4.09 FLORA DAN FAUNA.xls","4.22 PERLENGKAPAN SEKOLAH.xls"}</definedName>
    <definedName name="____________________________mas12">{"Book1","4.09 FLORA DAN FAUNA.xls","4.22 PERLENGKAPAN SEKOLAH.xls"}</definedName>
    <definedName name="____________________________mas2" localSheetId="5">{"Book1","4.09 FLORA DAN FAUNA.xls","4.22 PERLENGKAPAN SEKOLAH.xls"}</definedName>
    <definedName name="____________________________mas2" localSheetId="7">{"Book1","4.09 FLORA DAN FAUNA.xls","4.22 PERLENGKAPAN SEKOLAH.xls"}</definedName>
    <definedName name="____________________________mas2">{"Book1","4.09 FLORA DAN FAUNA.xls","4.22 PERLENGKAPAN SEKOLAH.xls"}</definedName>
    <definedName name="____________________________mas4" localSheetId="5">{"Book1","4.09 FLORA DAN FAUNA.xls","4.22 PERLENGKAPAN SEKOLAH.xls"}</definedName>
    <definedName name="____________________________mas4" localSheetId="7">{"Book1","4.09 FLORA DAN FAUNA.xls","4.22 PERLENGKAPAN SEKOLAH.xls"}</definedName>
    <definedName name="____________________________mas4">{"Book1","4.09 FLORA DAN FAUNA.xls","4.22 PERLENGKAPAN SEKOLAH.xls"}</definedName>
    <definedName name="____________________________mas5" localSheetId="5">{"Book1","4.09 FLORA DAN FAUNA.xls","4.22 PERLENGKAPAN SEKOLAH.xls"}</definedName>
    <definedName name="____________________________mas5" localSheetId="7">{"Book1","4.09 FLORA DAN FAUNA.xls","4.22 PERLENGKAPAN SEKOLAH.xls"}</definedName>
    <definedName name="____________________________mas5">{"Book1","4.09 FLORA DAN FAUNA.xls","4.22 PERLENGKAPAN SEKOLAH.xls"}</definedName>
    <definedName name="____________________________mas6" localSheetId="5">{"Book1","4.09 FLORA DAN FAUNA.xls","4.22 PERLENGKAPAN SEKOLAH.xls"}</definedName>
    <definedName name="____________________________mas6" localSheetId="7">{"Book1","4.09 FLORA DAN FAUNA.xls","4.22 PERLENGKAPAN SEKOLAH.xls"}</definedName>
    <definedName name="____________________________mas6">{"Book1","4.09 FLORA DAN FAUNA.xls","4.22 PERLENGKAPAN SEKOLAH.xls"}</definedName>
    <definedName name="____________________________mas7" localSheetId="5">{"Book1","4.09 FLORA DAN FAUNA.xls","4.22 PERLENGKAPAN SEKOLAH.xls"}</definedName>
    <definedName name="____________________________mas7" localSheetId="7">{"Book1","4.09 FLORA DAN FAUNA.xls","4.22 PERLENGKAPAN SEKOLAH.xls"}</definedName>
    <definedName name="____________________________mas7">{"Book1","4.09 FLORA DAN FAUNA.xls","4.22 PERLENGKAPAN SEKOLAH.xls"}</definedName>
    <definedName name="____________________________mas8" localSheetId="5">{"Book1","4.09 FLORA DAN FAUNA.xls","4.22 PERLENGKAPAN SEKOLAH.xls"}</definedName>
    <definedName name="____________________________mas8" localSheetId="7">{"Book1","4.09 FLORA DAN FAUNA.xls","4.22 PERLENGKAPAN SEKOLAH.xls"}</definedName>
    <definedName name="____________________________mas8">{"Book1","4.09 FLORA DAN FAUNA.xls","4.22 PERLENGKAPAN SEKOLAH.xls"}</definedName>
    <definedName name="____________________________mas9" localSheetId="5">{"Book1","4.09 FLORA DAN FAUNA.xls","4.22 PERLENGKAPAN SEKOLAH.xls"}</definedName>
    <definedName name="____________________________mas9" localSheetId="7">{"Book1","4.09 FLORA DAN FAUNA.xls","4.22 PERLENGKAPAN SEKOLAH.xls"}</definedName>
    <definedName name="____________________________mas9">{"Book1","4.09 FLORA DAN FAUNA.xls","4.22 PERLENGKAPAN SEKOLAH.xls"}</definedName>
    <definedName name="____________________________me1" localSheetId="5">{"Book1","4.09 FLORA DAN FAUNA.xls","4.22 PERLENGKAPAN SEKOLAH.xls"}</definedName>
    <definedName name="____________________________me1" localSheetId="7">{"Book1","4.09 FLORA DAN FAUNA.xls","4.22 PERLENGKAPAN SEKOLAH.xls"}</definedName>
    <definedName name="____________________________me1">{"Book1","4.09 FLORA DAN FAUNA.xls","4.22 PERLENGKAPAN SEKOLAH.xls"}</definedName>
    <definedName name="____________________________me2" localSheetId="5">{"Book1","4.09 FLORA DAN FAUNA.xls","4.22 PERLENGKAPAN SEKOLAH.xls"}</definedName>
    <definedName name="____________________________me2" localSheetId="7">{"Book1","4.09 FLORA DAN FAUNA.xls","4.22 PERLENGKAPAN SEKOLAH.xls"}</definedName>
    <definedName name="____________________________me2">{"Book1","4.09 FLORA DAN FAUNA.xls","4.22 PERLENGKAPAN SEKOLAH.xls"}</definedName>
    <definedName name="____________________________me3" localSheetId="5">{"Book1","4.09 FLORA DAN FAUNA.xls","4.22 PERLENGKAPAN SEKOLAH.xls"}</definedName>
    <definedName name="____________________________me3" localSheetId="7">{"Book1","4.09 FLORA DAN FAUNA.xls","4.22 PERLENGKAPAN SEKOLAH.xls"}</definedName>
    <definedName name="____________________________me3">{"Book1","4.09 FLORA DAN FAUNA.xls","4.22 PERLENGKAPAN SEKOLAH.xls"}</definedName>
    <definedName name="____________________________me4" localSheetId="5">{"Book1","4.09 FLORA DAN FAUNA.xls","4.22 PERLENGKAPAN SEKOLAH.xls"}</definedName>
    <definedName name="____________________________me4" localSheetId="7">{"Book1","4.09 FLORA DAN FAUNA.xls","4.22 PERLENGKAPAN SEKOLAH.xls"}</definedName>
    <definedName name="____________________________me4">{"Book1","4.09 FLORA DAN FAUNA.xls","4.22 PERLENGKAPAN SEKOLAH.xls"}</definedName>
    <definedName name="____________________________me5" localSheetId="5">{"Book1","4.09 FLORA DAN FAUNA.xls","4.22 PERLENGKAPAN SEKOLAH.xls"}</definedName>
    <definedName name="____________________________me5" localSheetId="7">{"Book1","4.09 FLORA DAN FAUNA.xls","4.22 PERLENGKAPAN SEKOLAH.xls"}</definedName>
    <definedName name="____________________________me5">{"Book1","4.09 FLORA DAN FAUNA.xls","4.22 PERLENGKAPAN SEKOLAH.xls"}</definedName>
    <definedName name="____________________________me9" localSheetId="5">{"Book1","4.09 FLORA DAN FAUNA.xls","4.22 PERLENGKAPAN SEKOLAH.xls"}</definedName>
    <definedName name="____________________________me9" localSheetId="7">{"Book1","4.09 FLORA DAN FAUNA.xls","4.22 PERLENGKAPAN SEKOLAH.xls"}</definedName>
    <definedName name="____________________________me9">{"Book1","4.09 FLORA DAN FAUNA.xls","4.22 PERLENGKAPAN SEKOLAH.xls"}</definedName>
    <definedName name="____________________________mek1" localSheetId="5">{"Book1","4.09 FLORA DAN FAUNA.xls","4.22 PERLENGKAPAN SEKOLAH.xls"}</definedName>
    <definedName name="____________________________mek1" localSheetId="7">{"Book1","4.09 FLORA DAN FAUNA.xls","4.22 PERLENGKAPAN SEKOLAH.xls"}</definedName>
    <definedName name="____________________________mek1">{"Book1","4.09 FLORA DAN FAUNA.xls","4.22 PERLENGKAPAN SEKOLAH.xls"}</definedName>
    <definedName name="____________________________mek2" localSheetId="5">{"Book1","4.09 FLORA DAN FAUNA.xls","4.22 PERLENGKAPAN SEKOLAH.xls"}</definedName>
    <definedName name="____________________________mek2" localSheetId="7">{"Book1","4.09 FLORA DAN FAUNA.xls","4.22 PERLENGKAPAN SEKOLAH.xls"}</definedName>
    <definedName name="____________________________mek2">{"Book1","4.09 FLORA DAN FAUNA.xls","4.22 PERLENGKAPAN SEKOLAH.xls"}</definedName>
    <definedName name="____________________________mek3" localSheetId="5">{"Book1","4.09 FLORA DAN FAUNA.xls","4.22 PERLENGKAPAN SEKOLAH.xls"}</definedName>
    <definedName name="____________________________mek3" localSheetId="7">{"Book1","4.09 FLORA DAN FAUNA.xls","4.22 PERLENGKAPAN SEKOLAH.xls"}</definedName>
    <definedName name="____________________________mek3">{"Book1","4.09 FLORA DAN FAUNA.xls","4.22 PERLENGKAPAN SEKOLAH.xls"}</definedName>
    <definedName name="____________________________mek5" localSheetId="5">{"Book1","4.09 FLORA DAN FAUNA.xls","4.22 PERLENGKAPAN SEKOLAH.xls"}</definedName>
    <definedName name="____________________________mek5" localSheetId="7">{"Book1","4.09 FLORA DAN FAUNA.xls","4.22 PERLENGKAPAN SEKOLAH.xls"}</definedName>
    <definedName name="____________________________mek5">{"Book1","4.09 FLORA DAN FAUNA.xls","4.22 PERLENGKAPAN SEKOLAH.xls"}</definedName>
    <definedName name="____________________________mek87" localSheetId="5">{"Book1","4.09 FLORA DAN FAUNA.xls","4.22 PERLENGKAPAN SEKOLAH.xls"}</definedName>
    <definedName name="____________________________mek87" localSheetId="7">{"Book1","4.09 FLORA DAN FAUNA.xls","4.22 PERLENGKAPAN SEKOLAH.xls"}</definedName>
    <definedName name="____________________________mek87">{"Book1","4.09 FLORA DAN FAUNA.xls","4.22 PERLENGKAPAN SEKOLAH.xls"}</definedName>
    <definedName name="____________________________mek9" localSheetId="5">{"Book1","4.09 FLORA DAN FAUNA.xls","4.22 PERLENGKAPAN SEKOLAH.xls"}</definedName>
    <definedName name="____________________________mek9" localSheetId="7">{"Book1","4.09 FLORA DAN FAUNA.xls","4.22 PERLENGKAPAN SEKOLAH.xls"}</definedName>
    <definedName name="____________________________mek9">{"Book1","4.09 FLORA DAN FAUNA.xls","4.22 PERLENGKAPAN SEKOLAH.xls"}</definedName>
    <definedName name="____________________________meq12" localSheetId="5">{"Book1","4.09 FLORA DAN FAUNA.xls","4.22 PERLENGKAPAN SEKOLAH.xls"}</definedName>
    <definedName name="____________________________meq12" localSheetId="7">{"Book1","4.09 FLORA DAN FAUNA.xls","4.22 PERLENGKAPAN SEKOLAH.xls"}</definedName>
    <definedName name="____________________________meq12">{"Book1","4.09 FLORA DAN FAUNA.xls","4.22 PERLENGKAPAN SEKOLAH.xls"}</definedName>
    <definedName name="___________________________arr3" localSheetId="5">{"Book1","4.09 FLORA DAN FAUNA.xls","4.22 PERLENGKAPAN SEKOLAH.xls"}</definedName>
    <definedName name="___________________________arr3" localSheetId="7">{"Book1","4.09 FLORA DAN FAUNA.xls","4.22 PERLENGKAPAN SEKOLAH.xls"}</definedName>
    <definedName name="___________________________arr3">{"Book1","4.09 FLORA DAN FAUNA.xls","4.22 PERLENGKAPAN SEKOLAH.xls"}</definedName>
    <definedName name="___________________________der4" localSheetId="5">{"Book1","4.09 FLORA DAN FAUNA.xls","4.22 PERLENGKAPAN SEKOLAH.xls"}</definedName>
    <definedName name="___________________________der4" localSheetId="7">{"Book1","4.09 FLORA DAN FAUNA.xls","4.22 PERLENGKAPAN SEKOLAH.xls"}</definedName>
    <definedName name="___________________________der4">{"Book1","4.09 FLORA DAN FAUNA.xls","4.22 PERLENGKAPAN SEKOLAH.xls"}</definedName>
    <definedName name="___________________________doc5" localSheetId="5">{"Book1","4.09 FLORA DAN FAUNA.xls","4.22 PERLENGKAPAN SEKOLAH.xls"}</definedName>
    <definedName name="___________________________doc5" localSheetId="7">{"Book1","4.09 FLORA DAN FAUNA.xls","4.22 PERLENGKAPAN SEKOLAH.xls"}</definedName>
    <definedName name="___________________________doc5">{"Book1","4.09 FLORA DAN FAUNA.xls","4.22 PERLENGKAPAN SEKOLAH.xls"}</definedName>
    <definedName name="___________________________mas1" localSheetId="5">{"Book1","4.09 FLORA DAN FAUNA.xls","4.22 PERLENGKAPAN SEKOLAH.xls"}</definedName>
    <definedName name="___________________________mas1" localSheetId="7">{"Book1","4.09 FLORA DAN FAUNA.xls","4.22 PERLENGKAPAN SEKOLAH.xls"}</definedName>
    <definedName name="___________________________mas1">{"Book1","4.09 FLORA DAN FAUNA.xls","4.22 PERLENGKAPAN SEKOLAH.xls"}</definedName>
    <definedName name="___________________________mas12" localSheetId="5">{"Book1","4.09 FLORA DAN FAUNA.xls","4.22 PERLENGKAPAN SEKOLAH.xls"}</definedName>
    <definedName name="___________________________mas12" localSheetId="7">{"Book1","4.09 FLORA DAN FAUNA.xls","4.22 PERLENGKAPAN SEKOLAH.xls"}</definedName>
    <definedName name="___________________________mas12">{"Book1","4.09 FLORA DAN FAUNA.xls","4.22 PERLENGKAPAN SEKOLAH.xls"}</definedName>
    <definedName name="___________________________mas2" localSheetId="5">{"Book1","4.09 FLORA DAN FAUNA.xls","4.22 PERLENGKAPAN SEKOLAH.xls"}</definedName>
    <definedName name="___________________________mas2" localSheetId="7">{"Book1","4.09 FLORA DAN FAUNA.xls","4.22 PERLENGKAPAN SEKOLAH.xls"}</definedName>
    <definedName name="___________________________mas2">{"Book1","4.09 FLORA DAN FAUNA.xls","4.22 PERLENGKAPAN SEKOLAH.xls"}</definedName>
    <definedName name="___________________________mas4" localSheetId="5">{"Book1","4.09 FLORA DAN FAUNA.xls","4.22 PERLENGKAPAN SEKOLAH.xls"}</definedName>
    <definedName name="___________________________mas4" localSheetId="7">{"Book1","4.09 FLORA DAN FAUNA.xls","4.22 PERLENGKAPAN SEKOLAH.xls"}</definedName>
    <definedName name="___________________________mas4">{"Book1","4.09 FLORA DAN FAUNA.xls","4.22 PERLENGKAPAN SEKOLAH.xls"}</definedName>
    <definedName name="___________________________mas5" localSheetId="5">{"Book1","4.09 FLORA DAN FAUNA.xls","4.22 PERLENGKAPAN SEKOLAH.xls"}</definedName>
    <definedName name="___________________________mas5" localSheetId="7">{"Book1","4.09 FLORA DAN FAUNA.xls","4.22 PERLENGKAPAN SEKOLAH.xls"}</definedName>
    <definedName name="___________________________mas5">{"Book1","4.09 FLORA DAN FAUNA.xls","4.22 PERLENGKAPAN SEKOLAH.xls"}</definedName>
    <definedName name="___________________________mas6" localSheetId="5">{"Book1","4.09 FLORA DAN FAUNA.xls","4.22 PERLENGKAPAN SEKOLAH.xls"}</definedName>
    <definedName name="___________________________mas6" localSheetId="7">{"Book1","4.09 FLORA DAN FAUNA.xls","4.22 PERLENGKAPAN SEKOLAH.xls"}</definedName>
    <definedName name="___________________________mas6">{"Book1","4.09 FLORA DAN FAUNA.xls","4.22 PERLENGKAPAN SEKOLAH.xls"}</definedName>
    <definedName name="___________________________mas7" localSheetId="5">{"Book1","4.09 FLORA DAN FAUNA.xls","4.22 PERLENGKAPAN SEKOLAH.xls"}</definedName>
    <definedName name="___________________________mas7" localSheetId="7">{"Book1","4.09 FLORA DAN FAUNA.xls","4.22 PERLENGKAPAN SEKOLAH.xls"}</definedName>
    <definedName name="___________________________mas7">{"Book1","4.09 FLORA DAN FAUNA.xls","4.22 PERLENGKAPAN SEKOLAH.xls"}</definedName>
    <definedName name="___________________________mas8" localSheetId="5">{"Book1","4.09 FLORA DAN FAUNA.xls","4.22 PERLENGKAPAN SEKOLAH.xls"}</definedName>
    <definedName name="___________________________mas8" localSheetId="7">{"Book1","4.09 FLORA DAN FAUNA.xls","4.22 PERLENGKAPAN SEKOLAH.xls"}</definedName>
    <definedName name="___________________________mas8">{"Book1","4.09 FLORA DAN FAUNA.xls","4.22 PERLENGKAPAN SEKOLAH.xls"}</definedName>
    <definedName name="___________________________mas9" localSheetId="5">{"Book1","4.09 FLORA DAN FAUNA.xls","4.22 PERLENGKAPAN SEKOLAH.xls"}</definedName>
    <definedName name="___________________________mas9" localSheetId="7">{"Book1","4.09 FLORA DAN FAUNA.xls","4.22 PERLENGKAPAN SEKOLAH.xls"}</definedName>
    <definedName name="___________________________mas9">{"Book1","4.09 FLORA DAN FAUNA.xls","4.22 PERLENGKAPAN SEKOLAH.xls"}</definedName>
    <definedName name="___________________________me1" localSheetId="5">{"Book1","4.09 FLORA DAN FAUNA.xls","4.22 PERLENGKAPAN SEKOLAH.xls"}</definedName>
    <definedName name="___________________________me1" localSheetId="7">{"Book1","4.09 FLORA DAN FAUNA.xls","4.22 PERLENGKAPAN SEKOLAH.xls"}</definedName>
    <definedName name="___________________________me1">{"Book1","4.09 FLORA DAN FAUNA.xls","4.22 PERLENGKAPAN SEKOLAH.xls"}</definedName>
    <definedName name="___________________________me2" localSheetId="5">{"Book1","4.09 FLORA DAN FAUNA.xls","4.22 PERLENGKAPAN SEKOLAH.xls"}</definedName>
    <definedName name="___________________________me2" localSheetId="7">{"Book1","4.09 FLORA DAN FAUNA.xls","4.22 PERLENGKAPAN SEKOLAH.xls"}</definedName>
    <definedName name="___________________________me2">{"Book1","4.09 FLORA DAN FAUNA.xls","4.22 PERLENGKAPAN SEKOLAH.xls"}</definedName>
    <definedName name="___________________________me3" localSheetId="5">{"Book1","4.09 FLORA DAN FAUNA.xls","4.22 PERLENGKAPAN SEKOLAH.xls"}</definedName>
    <definedName name="___________________________me3" localSheetId="7">{"Book1","4.09 FLORA DAN FAUNA.xls","4.22 PERLENGKAPAN SEKOLAH.xls"}</definedName>
    <definedName name="___________________________me3">{"Book1","4.09 FLORA DAN FAUNA.xls","4.22 PERLENGKAPAN SEKOLAH.xls"}</definedName>
    <definedName name="___________________________me4" localSheetId="5">{"Book1","4.09 FLORA DAN FAUNA.xls","4.22 PERLENGKAPAN SEKOLAH.xls"}</definedName>
    <definedName name="___________________________me4" localSheetId="7">{"Book1","4.09 FLORA DAN FAUNA.xls","4.22 PERLENGKAPAN SEKOLAH.xls"}</definedName>
    <definedName name="___________________________me4">{"Book1","4.09 FLORA DAN FAUNA.xls","4.22 PERLENGKAPAN SEKOLAH.xls"}</definedName>
    <definedName name="___________________________me5" localSheetId="5">{"Book1","4.09 FLORA DAN FAUNA.xls","4.22 PERLENGKAPAN SEKOLAH.xls"}</definedName>
    <definedName name="___________________________me5" localSheetId="7">{"Book1","4.09 FLORA DAN FAUNA.xls","4.22 PERLENGKAPAN SEKOLAH.xls"}</definedName>
    <definedName name="___________________________me5">{"Book1","4.09 FLORA DAN FAUNA.xls","4.22 PERLENGKAPAN SEKOLAH.xls"}</definedName>
    <definedName name="___________________________me9" localSheetId="5">{"Book1","4.09 FLORA DAN FAUNA.xls","4.22 PERLENGKAPAN SEKOLAH.xls"}</definedName>
    <definedName name="___________________________me9" localSheetId="7">{"Book1","4.09 FLORA DAN FAUNA.xls","4.22 PERLENGKAPAN SEKOLAH.xls"}</definedName>
    <definedName name="___________________________me9">{"Book1","4.09 FLORA DAN FAUNA.xls","4.22 PERLENGKAPAN SEKOLAH.xls"}</definedName>
    <definedName name="___________________________mek1" localSheetId="5">{"Book1","4.09 FLORA DAN FAUNA.xls","4.22 PERLENGKAPAN SEKOLAH.xls"}</definedName>
    <definedName name="___________________________mek1" localSheetId="7">{"Book1","4.09 FLORA DAN FAUNA.xls","4.22 PERLENGKAPAN SEKOLAH.xls"}</definedName>
    <definedName name="___________________________mek1">{"Book1","4.09 FLORA DAN FAUNA.xls","4.22 PERLENGKAPAN SEKOLAH.xls"}</definedName>
    <definedName name="___________________________mek2" localSheetId="5">{"Book1","4.09 FLORA DAN FAUNA.xls","4.22 PERLENGKAPAN SEKOLAH.xls"}</definedName>
    <definedName name="___________________________mek2" localSheetId="7">{"Book1","4.09 FLORA DAN FAUNA.xls","4.22 PERLENGKAPAN SEKOLAH.xls"}</definedName>
    <definedName name="___________________________mek2">{"Book1","4.09 FLORA DAN FAUNA.xls","4.22 PERLENGKAPAN SEKOLAH.xls"}</definedName>
    <definedName name="___________________________mek3" localSheetId="5">{"Book1","4.09 FLORA DAN FAUNA.xls","4.22 PERLENGKAPAN SEKOLAH.xls"}</definedName>
    <definedName name="___________________________mek3" localSheetId="7">{"Book1","4.09 FLORA DAN FAUNA.xls","4.22 PERLENGKAPAN SEKOLAH.xls"}</definedName>
    <definedName name="___________________________mek3">{"Book1","4.09 FLORA DAN FAUNA.xls","4.22 PERLENGKAPAN SEKOLAH.xls"}</definedName>
    <definedName name="___________________________mek5" localSheetId="5">{"Book1","4.09 FLORA DAN FAUNA.xls","4.22 PERLENGKAPAN SEKOLAH.xls"}</definedName>
    <definedName name="___________________________mek5" localSheetId="7">{"Book1","4.09 FLORA DAN FAUNA.xls","4.22 PERLENGKAPAN SEKOLAH.xls"}</definedName>
    <definedName name="___________________________mek5">{"Book1","4.09 FLORA DAN FAUNA.xls","4.22 PERLENGKAPAN SEKOLAH.xls"}</definedName>
    <definedName name="___________________________mek87" localSheetId="5">{"Book1","4.09 FLORA DAN FAUNA.xls","4.22 PERLENGKAPAN SEKOLAH.xls"}</definedName>
    <definedName name="___________________________mek87" localSheetId="7">{"Book1","4.09 FLORA DAN FAUNA.xls","4.22 PERLENGKAPAN SEKOLAH.xls"}</definedName>
    <definedName name="___________________________mek87">{"Book1","4.09 FLORA DAN FAUNA.xls","4.22 PERLENGKAPAN SEKOLAH.xls"}</definedName>
    <definedName name="___________________________mek9" localSheetId="5">{"Book1","4.09 FLORA DAN FAUNA.xls","4.22 PERLENGKAPAN SEKOLAH.xls"}</definedName>
    <definedName name="___________________________mek9" localSheetId="7">{"Book1","4.09 FLORA DAN FAUNA.xls","4.22 PERLENGKAPAN SEKOLAH.xls"}</definedName>
    <definedName name="___________________________mek9">{"Book1","4.09 FLORA DAN FAUNA.xls","4.22 PERLENGKAPAN SEKOLAH.xls"}</definedName>
    <definedName name="___________________________meq12" localSheetId="5">{"Book1","4.09 FLORA DAN FAUNA.xls","4.22 PERLENGKAPAN SEKOLAH.xls"}</definedName>
    <definedName name="___________________________meq12" localSheetId="7">{"Book1","4.09 FLORA DAN FAUNA.xls","4.22 PERLENGKAPAN SEKOLAH.xls"}</definedName>
    <definedName name="___________________________meq12">{"Book1","4.09 FLORA DAN FAUNA.xls","4.22 PERLENGKAPAN SEKOLAH.xls"}</definedName>
    <definedName name="__________________________arr3" localSheetId="5">{"Book1","4.09 FLORA DAN FAUNA.xls","4.22 PERLENGKAPAN SEKOLAH.xls"}</definedName>
    <definedName name="__________________________arr3" localSheetId="7">{"Book1","4.09 FLORA DAN FAUNA.xls","4.22 PERLENGKAPAN SEKOLAH.xls"}</definedName>
    <definedName name="__________________________arr3">{"Book1","4.09 FLORA DAN FAUNA.xls","4.22 PERLENGKAPAN SEKOLAH.xls"}</definedName>
    <definedName name="__________________________der4" localSheetId="5">{"Book1","4.09 FLORA DAN FAUNA.xls","4.22 PERLENGKAPAN SEKOLAH.xls"}</definedName>
    <definedName name="__________________________der4" localSheetId="7">{"Book1","4.09 FLORA DAN FAUNA.xls","4.22 PERLENGKAPAN SEKOLAH.xls"}</definedName>
    <definedName name="__________________________der4">{"Book1","4.09 FLORA DAN FAUNA.xls","4.22 PERLENGKAPAN SEKOLAH.xls"}</definedName>
    <definedName name="__________________________doc5" localSheetId="5">{"Book1","4.09 FLORA DAN FAUNA.xls","4.22 PERLENGKAPAN SEKOLAH.xls"}</definedName>
    <definedName name="__________________________doc5" localSheetId="7">{"Book1","4.09 FLORA DAN FAUNA.xls","4.22 PERLENGKAPAN SEKOLAH.xls"}</definedName>
    <definedName name="__________________________doc5">{"Book1","4.09 FLORA DAN FAUNA.xls","4.22 PERLENGKAPAN SEKOLAH.xls"}</definedName>
    <definedName name="__________________________mas1" localSheetId="5">{"Book1","4.09 FLORA DAN FAUNA.xls","4.22 PERLENGKAPAN SEKOLAH.xls"}</definedName>
    <definedName name="__________________________mas1" localSheetId="7">{"Book1","4.09 FLORA DAN FAUNA.xls","4.22 PERLENGKAPAN SEKOLAH.xls"}</definedName>
    <definedName name="__________________________mas1">{"Book1","4.09 FLORA DAN FAUNA.xls","4.22 PERLENGKAPAN SEKOLAH.xls"}</definedName>
    <definedName name="__________________________mas12" localSheetId="5">{"Book1","4.09 FLORA DAN FAUNA.xls","4.22 PERLENGKAPAN SEKOLAH.xls"}</definedName>
    <definedName name="__________________________mas12" localSheetId="7">{"Book1","4.09 FLORA DAN FAUNA.xls","4.22 PERLENGKAPAN SEKOLAH.xls"}</definedName>
    <definedName name="__________________________mas12">{"Book1","4.09 FLORA DAN FAUNA.xls","4.22 PERLENGKAPAN SEKOLAH.xls"}</definedName>
    <definedName name="__________________________mas2" localSheetId="5">{"Book1","4.09 FLORA DAN FAUNA.xls","4.22 PERLENGKAPAN SEKOLAH.xls"}</definedName>
    <definedName name="__________________________mas2" localSheetId="7">{"Book1","4.09 FLORA DAN FAUNA.xls","4.22 PERLENGKAPAN SEKOLAH.xls"}</definedName>
    <definedName name="__________________________mas2">{"Book1","4.09 FLORA DAN FAUNA.xls","4.22 PERLENGKAPAN SEKOLAH.xls"}</definedName>
    <definedName name="__________________________mas4" localSheetId="5">{"Book1","4.09 FLORA DAN FAUNA.xls","4.22 PERLENGKAPAN SEKOLAH.xls"}</definedName>
    <definedName name="__________________________mas4" localSheetId="7">{"Book1","4.09 FLORA DAN FAUNA.xls","4.22 PERLENGKAPAN SEKOLAH.xls"}</definedName>
    <definedName name="__________________________mas4">{"Book1","4.09 FLORA DAN FAUNA.xls","4.22 PERLENGKAPAN SEKOLAH.xls"}</definedName>
    <definedName name="__________________________mas5" localSheetId="5">{"Book1","4.09 FLORA DAN FAUNA.xls","4.22 PERLENGKAPAN SEKOLAH.xls"}</definedName>
    <definedName name="__________________________mas5" localSheetId="7">{"Book1","4.09 FLORA DAN FAUNA.xls","4.22 PERLENGKAPAN SEKOLAH.xls"}</definedName>
    <definedName name="__________________________mas5">{"Book1","4.09 FLORA DAN FAUNA.xls","4.22 PERLENGKAPAN SEKOLAH.xls"}</definedName>
    <definedName name="__________________________mas6" localSheetId="5">{"Book1","4.09 FLORA DAN FAUNA.xls","4.22 PERLENGKAPAN SEKOLAH.xls"}</definedName>
    <definedName name="__________________________mas6" localSheetId="7">{"Book1","4.09 FLORA DAN FAUNA.xls","4.22 PERLENGKAPAN SEKOLAH.xls"}</definedName>
    <definedName name="__________________________mas6">{"Book1","4.09 FLORA DAN FAUNA.xls","4.22 PERLENGKAPAN SEKOLAH.xls"}</definedName>
    <definedName name="__________________________mas7" localSheetId="5">{"Book1","4.09 FLORA DAN FAUNA.xls","4.22 PERLENGKAPAN SEKOLAH.xls"}</definedName>
    <definedName name="__________________________mas7" localSheetId="7">{"Book1","4.09 FLORA DAN FAUNA.xls","4.22 PERLENGKAPAN SEKOLAH.xls"}</definedName>
    <definedName name="__________________________mas7">{"Book1","4.09 FLORA DAN FAUNA.xls","4.22 PERLENGKAPAN SEKOLAH.xls"}</definedName>
    <definedName name="__________________________mas8" localSheetId="5">{"Book1","4.09 FLORA DAN FAUNA.xls","4.22 PERLENGKAPAN SEKOLAH.xls"}</definedName>
    <definedName name="__________________________mas8" localSheetId="7">{"Book1","4.09 FLORA DAN FAUNA.xls","4.22 PERLENGKAPAN SEKOLAH.xls"}</definedName>
    <definedName name="__________________________mas8">{"Book1","4.09 FLORA DAN FAUNA.xls","4.22 PERLENGKAPAN SEKOLAH.xls"}</definedName>
    <definedName name="__________________________mas9" localSheetId="5">{"Book1","4.09 FLORA DAN FAUNA.xls","4.22 PERLENGKAPAN SEKOLAH.xls"}</definedName>
    <definedName name="__________________________mas9" localSheetId="7">{"Book1","4.09 FLORA DAN FAUNA.xls","4.22 PERLENGKAPAN SEKOLAH.xls"}</definedName>
    <definedName name="__________________________mas9">{"Book1","4.09 FLORA DAN FAUNA.xls","4.22 PERLENGKAPAN SEKOLAH.xls"}</definedName>
    <definedName name="__________________________me1" localSheetId="5">{"Book1","4.09 FLORA DAN FAUNA.xls","4.22 PERLENGKAPAN SEKOLAH.xls"}</definedName>
    <definedName name="__________________________me1" localSheetId="7">{"Book1","4.09 FLORA DAN FAUNA.xls","4.22 PERLENGKAPAN SEKOLAH.xls"}</definedName>
    <definedName name="__________________________me1">{"Book1","4.09 FLORA DAN FAUNA.xls","4.22 PERLENGKAPAN SEKOLAH.xls"}</definedName>
    <definedName name="__________________________me2" localSheetId="5">{"Book1","4.09 FLORA DAN FAUNA.xls","4.22 PERLENGKAPAN SEKOLAH.xls"}</definedName>
    <definedName name="__________________________me2" localSheetId="7">{"Book1","4.09 FLORA DAN FAUNA.xls","4.22 PERLENGKAPAN SEKOLAH.xls"}</definedName>
    <definedName name="__________________________me2">{"Book1","4.09 FLORA DAN FAUNA.xls","4.22 PERLENGKAPAN SEKOLAH.xls"}</definedName>
    <definedName name="__________________________me3" localSheetId="5">{"Book1","4.09 FLORA DAN FAUNA.xls","4.22 PERLENGKAPAN SEKOLAH.xls"}</definedName>
    <definedName name="__________________________me3" localSheetId="7">{"Book1","4.09 FLORA DAN FAUNA.xls","4.22 PERLENGKAPAN SEKOLAH.xls"}</definedName>
    <definedName name="__________________________me3">{"Book1","4.09 FLORA DAN FAUNA.xls","4.22 PERLENGKAPAN SEKOLAH.xls"}</definedName>
    <definedName name="__________________________me4" localSheetId="5">{"Book1","4.09 FLORA DAN FAUNA.xls","4.22 PERLENGKAPAN SEKOLAH.xls"}</definedName>
    <definedName name="__________________________me4" localSheetId="7">{"Book1","4.09 FLORA DAN FAUNA.xls","4.22 PERLENGKAPAN SEKOLAH.xls"}</definedName>
    <definedName name="__________________________me4">{"Book1","4.09 FLORA DAN FAUNA.xls","4.22 PERLENGKAPAN SEKOLAH.xls"}</definedName>
    <definedName name="__________________________me5" localSheetId="5">{"Book1","4.09 FLORA DAN FAUNA.xls","4.22 PERLENGKAPAN SEKOLAH.xls"}</definedName>
    <definedName name="__________________________me5" localSheetId="7">{"Book1","4.09 FLORA DAN FAUNA.xls","4.22 PERLENGKAPAN SEKOLAH.xls"}</definedName>
    <definedName name="__________________________me5">{"Book1","4.09 FLORA DAN FAUNA.xls","4.22 PERLENGKAPAN SEKOLAH.xls"}</definedName>
    <definedName name="__________________________me9" localSheetId="5">{"Book1","4.09 FLORA DAN FAUNA.xls","4.22 PERLENGKAPAN SEKOLAH.xls"}</definedName>
    <definedName name="__________________________me9" localSheetId="7">{"Book1","4.09 FLORA DAN FAUNA.xls","4.22 PERLENGKAPAN SEKOLAH.xls"}</definedName>
    <definedName name="__________________________me9">{"Book1","4.09 FLORA DAN FAUNA.xls","4.22 PERLENGKAPAN SEKOLAH.xls"}</definedName>
    <definedName name="__________________________mek1" localSheetId="5">{"Book1","4.09 FLORA DAN FAUNA.xls","4.22 PERLENGKAPAN SEKOLAH.xls"}</definedName>
    <definedName name="__________________________mek1" localSheetId="7">{"Book1","4.09 FLORA DAN FAUNA.xls","4.22 PERLENGKAPAN SEKOLAH.xls"}</definedName>
    <definedName name="__________________________mek1">{"Book1","4.09 FLORA DAN FAUNA.xls","4.22 PERLENGKAPAN SEKOLAH.xls"}</definedName>
    <definedName name="__________________________mek2" localSheetId="5">{"Book1","4.09 FLORA DAN FAUNA.xls","4.22 PERLENGKAPAN SEKOLAH.xls"}</definedName>
    <definedName name="__________________________mek2" localSheetId="7">{"Book1","4.09 FLORA DAN FAUNA.xls","4.22 PERLENGKAPAN SEKOLAH.xls"}</definedName>
    <definedName name="__________________________mek2">{"Book1","4.09 FLORA DAN FAUNA.xls","4.22 PERLENGKAPAN SEKOLAH.xls"}</definedName>
    <definedName name="__________________________mek3" localSheetId="5">{"Book1","4.09 FLORA DAN FAUNA.xls","4.22 PERLENGKAPAN SEKOLAH.xls"}</definedName>
    <definedName name="__________________________mek3" localSheetId="7">{"Book1","4.09 FLORA DAN FAUNA.xls","4.22 PERLENGKAPAN SEKOLAH.xls"}</definedName>
    <definedName name="__________________________mek3">{"Book1","4.09 FLORA DAN FAUNA.xls","4.22 PERLENGKAPAN SEKOLAH.xls"}</definedName>
    <definedName name="__________________________mek5" localSheetId="5">{"Book1","4.09 FLORA DAN FAUNA.xls","4.22 PERLENGKAPAN SEKOLAH.xls"}</definedName>
    <definedName name="__________________________mek5" localSheetId="7">{"Book1","4.09 FLORA DAN FAUNA.xls","4.22 PERLENGKAPAN SEKOLAH.xls"}</definedName>
    <definedName name="__________________________mek5">{"Book1","4.09 FLORA DAN FAUNA.xls","4.22 PERLENGKAPAN SEKOLAH.xls"}</definedName>
    <definedName name="__________________________mek87" localSheetId="5">{"Book1","4.09 FLORA DAN FAUNA.xls","4.22 PERLENGKAPAN SEKOLAH.xls"}</definedName>
    <definedName name="__________________________mek87" localSheetId="7">{"Book1","4.09 FLORA DAN FAUNA.xls","4.22 PERLENGKAPAN SEKOLAH.xls"}</definedName>
    <definedName name="__________________________mek87">{"Book1","4.09 FLORA DAN FAUNA.xls","4.22 PERLENGKAPAN SEKOLAH.xls"}</definedName>
    <definedName name="__________________________mek9" localSheetId="5">{"Book1","4.09 FLORA DAN FAUNA.xls","4.22 PERLENGKAPAN SEKOLAH.xls"}</definedName>
    <definedName name="__________________________mek9" localSheetId="7">{"Book1","4.09 FLORA DAN FAUNA.xls","4.22 PERLENGKAPAN SEKOLAH.xls"}</definedName>
    <definedName name="__________________________mek9">{"Book1","4.09 FLORA DAN FAUNA.xls","4.22 PERLENGKAPAN SEKOLAH.xls"}</definedName>
    <definedName name="__________________________meq12" localSheetId="5">{"Book1","4.09 FLORA DAN FAUNA.xls","4.22 PERLENGKAPAN SEKOLAH.xls"}</definedName>
    <definedName name="__________________________meq12" localSheetId="7">{"Book1","4.09 FLORA DAN FAUNA.xls","4.22 PERLENGKAPAN SEKOLAH.xls"}</definedName>
    <definedName name="__________________________meq12">{"Book1","4.09 FLORA DAN FAUNA.xls","4.22 PERLENGKAPAN SEKOLAH.xls"}</definedName>
    <definedName name="_________________________arr3" localSheetId="5">{"Book1","4.09 FLORA DAN FAUNA.xls","4.22 PERLENGKAPAN SEKOLAH.xls"}</definedName>
    <definedName name="_________________________arr3" localSheetId="7">{"Book1","4.09 FLORA DAN FAUNA.xls","4.22 PERLENGKAPAN SEKOLAH.xls"}</definedName>
    <definedName name="_________________________arr3">{"Book1","4.09 FLORA DAN FAUNA.xls","4.22 PERLENGKAPAN SEKOLAH.xls"}</definedName>
    <definedName name="_________________________der4" localSheetId="5">{"Book1","4.09 FLORA DAN FAUNA.xls","4.22 PERLENGKAPAN SEKOLAH.xls"}</definedName>
    <definedName name="_________________________der4" localSheetId="7">{"Book1","4.09 FLORA DAN FAUNA.xls","4.22 PERLENGKAPAN SEKOLAH.xls"}</definedName>
    <definedName name="_________________________der4">{"Book1","4.09 FLORA DAN FAUNA.xls","4.22 PERLENGKAPAN SEKOLAH.xls"}</definedName>
    <definedName name="_________________________doc5" localSheetId="5">{"Book1","4.09 FLORA DAN FAUNA.xls","4.22 PERLENGKAPAN SEKOLAH.xls"}</definedName>
    <definedName name="_________________________doc5" localSheetId="7">{"Book1","4.09 FLORA DAN FAUNA.xls","4.22 PERLENGKAPAN SEKOLAH.xls"}</definedName>
    <definedName name="_________________________doc5">{"Book1","4.09 FLORA DAN FAUNA.xls","4.22 PERLENGKAPAN SEKOLAH.xls"}</definedName>
    <definedName name="_________________________mas1" localSheetId="5">{"Book1","4.09 FLORA DAN FAUNA.xls","4.22 PERLENGKAPAN SEKOLAH.xls"}</definedName>
    <definedName name="_________________________mas1" localSheetId="7">{"Book1","4.09 FLORA DAN FAUNA.xls","4.22 PERLENGKAPAN SEKOLAH.xls"}</definedName>
    <definedName name="_________________________mas1">{"Book1","4.09 FLORA DAN FAUNA.xls","4.22 PERLENGKAPAN SEKOLAH.xls"}</definedName>
    <definedName name="_________________________mas12" localSheetId="5">{"Book1","4.09 FLORA DAN FAUNA.xls","4.22 PERLENGKAPAN SEKOLAH.xls"}</definedName>
    <definedName name="_________________________mas12" localSheetId="7">{"Book1","4.09 FLORA DAN FAUNA.xls","4.22 PERLENGKAPAN SEKOLAH.xls"}</definedName>
    <definedName name="_________________________mas12">{"Book1","4.09 FLORA DAN FAUNA.xls","4.22 PERLENGKAPAN SEKOLAH.xls"}</definedName>
    <definedName name="_________________________mas2" localSheetId="5">{"Book1","4.09 FLORA DAN FAUNA.xls","4.22 PERLENGKAPAN SEKOLAH.xls"}</definedName>
    <definedName name="_________________________mas2" localSheetId="7">{"Book1","4.09 FLORA DAN FAUNA.xls","4.22 PERLENGKAPAN SEKOLAH.xls"}</definedName>
    <definedName name="_________________________mas2">{"Book1","4.09 FLORA DAN FAUNA.xls","4.22 PERLENGKAPAN SEKOLAH.xls"}</definedName>
    <definedName name="_________________________mas4" localSheetId="5">{"Book1","4.09 FLORA DAN FAUNA.xls","4.22 PERLENGKAPAN SEKOLAH.xls"}</definedName>
    <definedName name="_________________________mas4" localSheetId="7">{"Book1","4.09 FLORA DAN FAUNA.xls","4.22 PERLENGKAPAN SEKOLAH.xls"}</definedName>
    <definedName name="_________________________mas4">{"Book1","4.09 FLORA DAN FAUNA.xls","4.22 PERLENGKAPAN SEKOLAH.xls"}</definedName>
    <definedName name="_________________________mas5" localSheetId="5">{"Book1","4.09 FLORA DAN FAUNA.xls","4.22 PERLENGKAPAN SEKOLAH.xls"}</definedName>
    <definedName name="_________________________mas5" localSheetId="7">{"Book1","4.09 FLORA DAN FAUNA.xls","4.22 PERLENGKAPAN SEKOLAH.xls"}</definedName>
    <definedName name="_________________________mas5">{"Book1","4.09 FLORA DAN FAUNA.xls","4.22 PERLENGKAPAN SEKOLAH.xls"}</definedName>
    <definedName name="_________________________mas6" localSheetId="5">{"Book1","4.09 FLORA DAN FAUNA.xls","4.22 PERLENGKAPAN SEKOLAH.xls"}</definedName>
    <definedName name="_________________________mas6" localSheetId="7">{"Book1","4.09 FLORA DAN FAUNA.xls","4.22 PERLENGKAPAN SEKOLAH.xls"}</definedName>
    <definedName name="_________________________mas6">{"Book1","4.09 FLORA DAN FAUNA.xls","4.22 PERLENGKAPAN SEKOLAH.xls"}</definedName>
    <definedName name="_________________________mas7" localSheetId="5">{"Book1","4.09 FLORA DAN FAUNA.xls","4.22 PERLENGKAPAN SEKOLAH.xls"}</definedName>
    <definedName name="_________________________mas7" localSheetId="7">{"Book1","4.09 FLORA DAN FAUNA.xls","4.22 PERLENGKAPAN SEKOLAH.xls"}</definedName>
    <definedName name="_________________________mas7">{"Book1","4.09 FLORA DAN FAUNA.xls","4.22 PERLENGKAPAN SEKOLAH.xls"}</definedName>
    <definedName name="_________________________mas8" localSheetId="5">{"Book1","4.09 FLORA DAN FAUNA.xls","4.22 PERLENGKAPAN SEKOLAH.xls"}</definedName>
    <definedName name="_________________________mas8" localSheetId="7">{"Book1","4.09 FLORA DAN FAUNA.xls","4.22 PERLENGKAPAN SEKOLAH.xls"}</definedName>
    <definedName name="_________________________mas8">{"Book1","4.09 FLORA DAN FAUNA.xls","4.22 PERLENGKAPAN SEKOLAH.xls"}</definedName>
    <definedName name="_________________________mas9" localSheetId="5">{"Book1","4.09 FLORA DAN FAUNA.xls","4.22 PERLENGKAPAN SEKOLAH.xls"}</definedName>
    <definedName name="_________________________mas9" localSheetId="7">{"Book1","4.09 FLORA DAN FAUNA.xls","4.22 PERLENGKAPAN SEKOLAH.xls"}</definedName>
    <definedName name="_________________________mas9">{"Book1","4.09 FLORA DAN FAUNA.xls","4.22 PERLENGKAPAN SEKOLAH.xls"}</definedName>
    <definedName name="_________________________me1" localSheetId="5">{"Book1","4.09 FLORA DAN FAUNA.xls","4.22 PERLENGKAPAN SEKOLAH.xls"}</definedName>
    <definedName name="_________________________me1" localSheetId="7">{"Book1","4.09 FLORA DAN FAUNA.xls","4.22 PERLENGKAPAN SEKOLAH.xls"}</definedName>
    <definedName name="_________________________me1">{"Book1","4.09 FLORA DAN FAUNA.xls","4.22 PERLENGKAPAN SEKOLAH.xls"}</definedName>
    <definedName name="_________________________me2" localSheetId="5">{"Book1","4.09 FLORA DAN FAUNA.xls","4.22 PERLENGKAPAN SEKOLAH.xls"}</definedName>
    <definedName name="_________________________me2" localSheetId="7">{"Book1","4.09 FLORA DAN FAUNA.xls","4.22 PERLENGKAPAN SEKOLAH.xls"}</definedName>
    <definedName name="_________________________me2">{"Book1","4.09 FLORA DAN FAUNA.xls","4.22 PERLENGKAPAN SEKOLAH.xls"}</definedName>
    <definedName name="_________________________me3" localSheetId="5">{"Book1","4.09 FLORA DAN FAUNA.xls","4.22 PERLENGKAPAN SEKOLAH.xls"}</definedName>
    <definedName name="_________________________me3" localSheetId="7">{"Book1","4.09 FLORA DAN FAUNA.xls","4.22 PERLENGKAPAN SEKOLAH.xls"}</definedName>
    <definedName name="_________________________me3">{"Book1","4.09 FLORA DAN FAUNA.xls","4.22 PERLENGKAPAN SEKOLAH.xls"}</definedName>
    <definedName name="_________________________me4" localSheetId="5">{"Book1","4.09 FLORA DAN FAUNA.xls","4.22 PERLENGKAPAN SEKOLAH.xls"}</definedName>
    <definedName name="_________________________me4" localSheetId="7">{"Book1","4.09 FLORA DAN FAUNA.xls","4.22 PERLENGKAPAN SEKOLAH.xls"}</definedName>
    <definedName name="_________________________me4">{"Book1","4.09 FLORA DAN FAUNA.xls","4.22 PERLENGKAPAN SEKOLAH.xls"}</definedName>
    <definedName name="_________________________me5" localSheetId="5">{"Book1","4.09 FLORA DAN FAUNA.xls","4.22 PERLENGKAPAN SEKOLAH.xls"}</definedName>
    <definedName name="_________________________me5" localSheetId="7">{"Book1","4.09 FLORA DAN FAUNA.xls","4.22 PERLENGKAPAN SEKOLAH.xls"}</definedName>
    <definedName name="_________________________me5">{"Book1","4.09 FLORA DAN FAUNA.xls","4.22 PERLENGKAPAN SEKOLAH.xls"}</definedName>
    <definedName name="_________________________me9" localSheetId="5">{"Book1","4.09 FLORA DAN FAUNA.xls","4.22 PERLENGKAPAN SEKOLAH.xls"}</definedName>
    <definedName name="_________________________me9" localSheetId="7">{"Book1","4.09 FLORA DAN FAUNA.xls","4.22 PERLENGKAPAN SEKOLAH.xls"}</definedName>
    <definedName name="_________________________me9">{"Book1","4.09 FLORA DAN FAUNA.xls","4.22 PERLENGKAPAN SEKOLAH.xls"}</definedName>
    <definedName name="_________________________mek1" localSheetId="5">{"Book1","4.09 FLORA DAN FAUNA.xls","4.22 PERLENGKAPAN SEKOLAH.xls"}</definedName>
    <definedName name="_________________________mek1" localSheetId="7">{"Book1","4.09 FLORA DAN FAUNA.xls","4.22 PERLENGKAPAN SEKOLAH.xls"}</definedName>
    <definedName name="_________________________mek1">{"Book1","4.09 FLORA DAN FAUNA.xls","4.22 PERLENGKAPAN SEKOLAH.xls"}</definedName>
    <definedName name="_________________________mek2" localSheetId="5">{"Book1","4.09 FLORA DAN FAUNA.xls","4.22 PERLENGKAPAN SEKOLAH.xls"}</definedName>
    <definedName name="_________________________mek2" localSheetId="7">{"Book1","4.09 FLORA DAN FAUNA.xls","4.22 PERLENGKAPAN SEKOLAH.xls"}</definedName>
    <definedName name="_________________________mek2">{"Book1","4.09 FLORA DAN FAUNA.xls","4.22 PERLENGKAPAN SEKOLAH.xls"}</definedName>
    <definedName name="_________________________mek3" localSheetId="5">{"Book1","4.09 FLORA DAN FAUNA.xls","4.22 PERLENGKAPAN SEKOLAH.xls"}</definedName>
    <definedName name="_________________________mek3" localSheetId="7">{"Book1","4.09 FLORA DAN FAUNA.xls","4.22 PERLENGKAPAN SEKOLAH.xls"}</definedName>
    <definedName name="_________________________mek3">{"Book1","4.09 FLORA DAN FAUNA.xls","4.22 PERLENGKAPAN SEKOLAH.xls"}</definedName>
    <definedName name="_________________________mek5" localSheetId="5">{"Book1","4.09 FLORA DAN FAUNA.xls","4.22 PERLENGKAPAN SEKOLAH.xls"}</definedName>
    <definedName name="_________________________mek5" localSheetId="7">{"Book1","4.09 FLORA DAN FAUNA.xls","4.22 PERLENGKAPAN SEKOLAH.xls"}</definedName>
    <definedName name="_________________________mek5">{"Book1","4.09 FLORA DAN FAUNA.xls","4.22 PERLENGKAPAN SEKOLAH.xls"}</definedName>
    <definedName name="_________________________mek87" localSheetId="5">{"Book1","4.09 FLORA DAN FAUNA.xls","4.22 PERLENGKAPAN SEKOLAH.xls"}</definedName>
    <definedName name="_________________________mek87" localSheetId="7">{"Book1","4.09 FLORA DAN FAUNA.xls","4.22 PERLENGKAPAN SEKOLAH.xls"}</definedName>
    <definedName name="_________________________mek87">{"Book1","4.09 FLORA DAN FAUNA.xls","4.22 PERLENGKAPAN SEKOLAH.xls"}</definedName>
    <definedName name="_________________________mek9" localSheetId="5">{"Book1","4.09 FLORA DAN FAUNA.xls","4.22 PERLENGKAPAN SEKOLAH.xls"}</definedName>
    <definedName name="_________________________mek9" localSheetId="7">{"Book1","4.09 FLORA DAN FAUNA.xls","4.22 PERLENGKAPAN SEKOLAH.xls"}</definedName>
    <definedName name="_________________________mek9">{"Book1","4.09 FLORA DAN FAUNA.xls","4.22 PERLENGKAPAN SEKOLAH.xls"}</definedName>
    <definedName name="_________________________meq12" localSheetId="5">{"Book1","4.09 FLORA DAN FAUNA.xls","4.22 PERLENGKAPAN SEKOLAH.xls"}</definedName>
    <definedName name="_________________________meq12" localSheetId="7">{"Book1","4.09 FLORA DAN FAUNA.xls","4.22 PERLENGKAPAN SEKOLAH.xls"}</definedName>
    <definedName name="_________________________meq12">{"Book1","4.09 FLORA DAN FAUNA.xls","4.22 PERLENGKAPAN SEKOLAH.xls"}</definedName>
    <definedName name="________________________arr3" localSheetId="5">{"Book1","4.09 FLORA DAN FAUNA.xls","4.22 PERLENGKAPAN SEKOLAH.xls"}</definedName>
    <definedName name="________________________arr3" localSheetId="7">{"Book1","4.09 FLORA DAN FAUNA.xls","4.22 PERLENGKAPAN SEKOLAH.xls"}</definedName>
    <definedName name="________________________arr3">{"Book1","4.09 FLORA DAN FAUNA.xls","4.22 PERLENGKAPAN SEKOLAH.xls"}</definedName>
    <definedName name="________________________der4" localSheetId="5">{"Book1","4.09 FLORA DAN FAUNA.xls","4.22 PERLENGKAPAN SEKOLAH.xls"}</definedName>
    <definedName name="________________________der4" localSheetId="7">{"Book1","4.09 FLORA DAN FAUNA.xls","4.22 PERLENGKAPAN SEKOLAH.xls"}</definedName>
    <definedName name="________________________der4">{"Book1","4.09 FLORA DAN FAUNA.xls","4.22 PERLENGKAPAN SEKOLAH.xls"}</definedName>
    <definedName name="________________________doc5" localSheetId="5">{"Book1","4.09 FLORA DAN FAUNA.xls","4.22 PERLENGKAPAN SEKOLAH.xls"}</definedName>
    <definedName name="________________________doc5" localSheetId="7">{"Book1","4.09 FLORA DAN FAUNA.xls","4.22 PERLENGKAPAN SEKOLAH.xls"}</definedName>
    <definedName name="________________________doc5">{"Book1","4.09 FLORA DAN FAUNA.xls","4.22 PERLENGKAPAN SEKOLAH.xls"}</definedName>
    <definedName name="________________________mas1" localSheetId="5">{"Book1","4.09 FLORA DAN FAUNA.xls","4.22 PERLENGKAPAN SEKOLAH.xls"}</definedName>
    <definedName name="________________________mas1" localSheetId="7">{"Book1","4.09 FLORA DAN FAUNA.xls","4.22 PERLENGKAPAN SEKOLAH.xls"}</definedName>
    <definedName name="________________________mas1">{"Book1","4.09 FLORA DAN FAUNA.xls","4.22 PERLENGKAPAN SEKOLAH.xls"}</definedName>
    <definedName name="________________________mas12" localSheetId="5">{"Book1","4.09 FLORA DAN FAUNA.xls","4.22 PERLENGKAPAN SEKOLAH.xls"}</definedName>
    <definedName name="________________________mas12" localSheetId="7">{"Book1","4.09 FLORA DAN FAUNA.xls","4.22 PERLENGKAPAN SEKOLAH.xls"}</definedName>
    <definedName name="________________________mas12">{"Book1","4.09 FLORA DAN FAUNA.xls","4.22 PERLENGKAPAN SEKOLAH.xls"}</definedName>
    <definedName name="________________________mas2" localSheetId="5">{"Book1","4.09 FLORA DAN FAUNA.xls","4.22 PERLENGKAPAN SEKOLAH.xls"}</definedName>
    <definedName name="________________________mas2" localSheetId="7">{"Book1","4.09 FLORA DAN FAUNA.xls","4.22 PERLENGKAPAN SEKOLAH.xls"}</definedName>
    <definedName name="________________________mas2">{"Book1","4.09 FLORA DAN FAUNA.xls","4.22 PERLENGKAPAN SEKOLAH.xls"}</definedName>
    <definedName name="________________________mas4" localSheetId="5">{"Book1","4.09 FLORA DAN FAUNA.xls","4.22 PERLENGKAPAN SEKOLAH.xls"}</definedName>
    <definedName name="________________________mas4" localSheetId="7">{"Book1","4.09 FLORA DAN FAUNA.xls","4.22 PERLENGKAPAN SEKOLAH.xls"}</definedName>
    <definedName name="________________________mas4">{"Book1","4.09 FLORA DAN FAUNA.xls","4.22 PERLENGKAPAN SEKOLAH.xls"}</definedName>
    <definedName name="________________________mas5" localSheetId="5">{"Book1","4.09 FLORA DAN FAUNA.xls","4.22 PERLENGKAPAN SEKOLAH.xls"}</definedName>
    <definedName name="________________________mas5" localSheetId="7">{"Book1","4.09 FLORA DAN FAUNA.xls","4.22 PERLENGKAPAN SEKOLAH.xls"}</definedName>
    <definedName name="________________________mas5">{"Book1","4.09 FLORA DAN FAUNA.xls","4.22 PERLENGKAPAN SEKOLAH.xls"}</definedName>
    <definedName name="________________________mas6" localSheetId="5">{"Book1","4.09 FLORA DAN FAUNA.xls","4.22 PERLENGKAPAN SEKOLAH.xls"}</definedName>
    <definedName name="________________________mas6" localSheetId="7">{"Book1","4.09 FLORA DAN FAUNA.xls","4.22 PERLENGKAPAN SEKOLAH.xls"}</definedName>
    <definedName name="________________________mas6">{"Book1","4.09 FLORA DAN FAUNA.xls","4.22 PERLENGKAPAN SEKOLAH.xls"}</definedName>
    <definedName name="________________________mas7" localSheetId="5">{"Book1","4.09 FLORA DAN FAUNA.xls","4.22 PERLENGKAPAN SEKOLAH.xls"}</definedName>
    <definedName name="________________________mas7" localSheetId="7">{"Book1","4.09 FLORA DAN FAUNA.xls","4.22 PERLENGKAPAN SEKOLAH.xls"}</definedName>
    <definedName name="________________________mas7">{"Book1","4.09 FLORA DAN FAUNA.xls","4.22 PERLENGKAPAN SEKOLAH.xls"}</definedName>
    <definedName name="________________________mas8" localSheetId="5">{"Book1","4.09 FLORA DAN FAUNA.xls","4.22 PERLENGKAPAN SEKOLAH.xls"}</definedName>
    <definedName name="________________________mas8" localSheetId="7">{"Book1","4.09 FLORA DAN FAUNA.xls","4.22 PERLENGKAPAN SEKOLAH.xls"}</definedName>
    <definedName name="________________________mas8">{"Book1","4.09 FLORA DAN FAUNA.xls","4.22 PERLENGKAPAN SEKOLAH.xls"}</definedName>
    <definedName name="________________________mas9" localSheetId="5">{"Book1","4.09 FLORA DAN FAUNA.xls","4.22 PERLENGKAPAN SEKOLAH.xls"}</definedName>
    <definedName name="________________________mas9" localSheetId="7">{"Book1","4.09 FLORA DAN FAUNA.xls","4.22 PERLENGKAPAN SEKOLAH.xls"}</definedName>
    <definedName name="________________________mas9">{"Book1","4.09 FLORA DAN FAUNA.xls","4.22 PERLENGKAPAN SEKOLAH.xls"}</definedName>
    <definedName name="________________________me1" localSheetId="5">{"Book1","4.09 FLORA DAN FAUNA.xls","4.22 PERLENGKAPAN SEKOLAH.xls"}</definedName>
    <definedName name="________________________me1" localSheetId="7">{"Book1","4.09 FLORA DAN FAUNA.xls","4.22 PERLENGKAPAN SEKOLAH.xls"}</definedName>
    <definedName name="________________________me1">{"Book1","4.09 FLORA DAN FAUNA.xls","4.22 PERLENGKAPAN SEKOLAH.xls"}</definedName>
    <definedName name="________________________me2" localSheetId="5">{"Book1","4.09 FLORA DAN FAUNA.xls","4.22 PERLENGKAPAN SEKOLAH.xls"}</definedName>
    <definedName name="________________________me2" localSheetId="7">{"Book1","4.09 FLORA DAN FAUNA.xls","4.22 PERLENGKAPAN SEKOLAH.xls"}</definedName>
    <definedName name="________________________me2">{"Book1","4.09 FLORA DAN FAUNA.xls","4.22 PERLENGKAPAN SEKOLAH.xls"}</definedName>
    <definedName name="________________________me3" localSheetId="5">{"Book1","4.09 FLORA DAN FAUNA.xls","4.22 PERLENGKAPAN SEKOLAH.xls"}</definedName>
    <definedName name="________________________me3" localSheetId="7">{"Book1","4.09 FLORA DAN FAUNA.xls","4.22 PERLENGKAPAN SEKOLAH.xls"}</definedName>
    <definedName name="________________________me3">{"Book1","4.09 FLORA DAN FAUNA.xls","4.22 PERLENGKAPAN SEKOLAH.xls"}</definedName>
    <definedName name="________________________me4" localSheetId="5">{"Book1","4.09 FLORA DAN FAUNA.xls","4.22 PERLENGKAPAN SEKOLAH.xls"}</definedName>
    <definedName name="________________________me4" localSheetId="7">{"Book1","4.09 FLORA DAN FAUNA.xls","4.22 PERLENGKAPAN SEKOLAH.xls"}</definedName>
    <definedName name="________________________me4">{"Book1","4.09 FLORA DAN FAUNA.xls","4.22 PERLENGKAPAN SEKOLAH.xls"}</definedName>
    <definedName name="________________________me5" localSheetId="5">{"Book1","4.09 FLORA DAN FAUNA.xls","4.22 PERLENGKAPAN SEKOLAH.xls"}</definedName>
    <definedName name="________________________me5" localSheetId="7">{"Book1","4.09 FLORA DAN FAUNA.xls","4.22 PERLENGKAPAN SEKOLAH.xls"}</definedName>
    <definedName name="________________________me5">{"Book1","4.09 FLORA DAN FAUNA.xls","4.22 PERLENGKAPAN SEKOLAH.xls"}</definedName>
    <definedName name="________________________me9" localSheetId="5">{"Book1","4.09 FLORA DAN FAUNA.xls","4.22 PERLENGKAPAN SEKOLAH.xls"}</definedName>
    <definedName name="________________________me9" localSheetId="7">{"Book1","4.09 FLORA DAN FAUNA.xls","4.22 PERLENGKAPAN SEKOLAH.xls"}</definedName>
    <definedName name="________________________me9">{"Book1","4.09 FLORA DAN FAUNA.xls","4.22 PERLENGKAPAN SEKOLAH.xls"}</definedName>
    <definedName name="________________________mek1" localSheetId="5">{"Book1","4.09 FLORA DAN FAUNA.xls","4.22 PERLENGKAPAN SEKOLAH.xls"}</definedName>
    <definedName name="________________________mek1" localSheetId="7">{"Book1","4.09 FLORA DAN FAUNA.xls","4.22 PERLENGKAPAN SEKOLAH.xls"}</definedName>
    <definedName name="________________________mek1">{"Book1","4.09 FLORA DAN FAUNA.xls","4.22 PERLENGKAPAN SEKOLAH.xls"}</definedName>
    <definedName name="________________________mek2" localSheetId="5">{"Book1","4.09 FLORA DAN FAUNA.xls","4.22 PERLENGKAPAN SEKOLAH.xls"}</definedName>
    <definedName name="________________________mek2" localSheetId="7">{"Book1","4.09 FLORA DAN FAUNA.xls","4.22 PERLENGKAPAN SEKOLAH.xls"}</definedName>
    <definedName name="________________________mek2">{"Book1","4.09 FLORA DAN FAUNA.xls","4.22 PERLENGKAPAN SEKOLAH.xls"}</definedName>
    <definedName name="________________________mek3" localSheetId="5">{"Book1","4.09 FLORA DAN FAUNA.xls","4.22 PERLENGKAPAN SEKOLAH.xls"}</definedName>
    <definedName name="________________________mek3" localSheetId="7">{"Book1","4.09 FLORA DAN FAUNA.xls","4.22 PERLENGKAPAN SEKOLAH.xls"}</definedName>
    <definedName name="________________________mek3">{"Book1","4.09 FLORA DAN FAUNA.xls","4.22 PERLENGKAPAN SEKOLAH.xls"}</definedName>
    <definedName name="________________________mek5" localSheetId="5">{"Book1","4.09 FLORA DAN FAUNA.xls","4.22 PERLENGKAPAN SEKOLAH.xls"}</definedName>
    <definedName name="________________________mek5" localSheetId="7">{"Book1","4.09 FLORA DAN FAUNA.xls","4.22 PERLENGKAPAN SEKOLAH.xls"}</definedName>
    <definedName name="________________________mek5">{"Book1","4.09 FLORA DAN FAUNA.xls","4.22 PERLENGKAPAN SEKOLAH.xls"}</definedName>
    <definedName name="________________________mek87" localSheetId="5">{"Book1","4.09 FLORA DAN FAUNA.xls","4.22 PERLENGKAPAN SEKOLAH.xls"}</definedName>
    <definedName name="________________________mek87" localSheetId="7">{"Book1","4.09 FLORA DAN FAUNA.xls","4.22 PERLENGKAPAN SEKOLAH.xls"}</definedName>
    <definedName name="________________________mek87">{"Book1","4.09 FLORA DAN FAUNA.xls","4.22 PERLENGKAPAN SEKOLAH.xls"}</definedName>
    <definedName name="________________________mek9" localSheetId="5">{"Book1","4.09 FLORA DAN FAUNA.xls","4.22 PERLENGKAPAN SEKOLAH.xls"}</definedName>
    <definedName name="________________________mek9" localSheetId="7">{"Book1","4.09 FLORA DAN FAUNA.xls","4.22 PERLENGKAPAN SEKOLAH.xls"}</definedName>
    <definedName name="________________________mek9">{"Book1","4.09 FLORA DAN FAUNA.xls","4.22 PERLENGKAPAN SEKOLAH.xls"}</definedName>
    <definedName name="________________________meq12" localSheetId="5">{"Book1","4.09 FLORA DAN FAUNA.xls","4.22 PERLENGKAPAN SEKOLAH.xls"}</definedName>
    <definedName name="________________________meq12" localSheetId="7">{"Book1","4.09 FLORA DAN FAUNA.xls","4.22 PERLENGKAPAN SEKOLAH.xls"}</definedName>
    <definedName name="________________________meq12">{"Book1","4.09 FLORA DAN FAUNA.xls","4.22 PERLENGKAPAN SEKOLAH.xls"}</definedName>
    <definedName name="_______________________arr3" localSheetId="5">{"Book1","4.09 FLORA DAN FAUNA.xls","4.22 PERLENGKAPAN SEKOLAH.xls"}</definedName>
    <definedName name="_______________________arr3" localSheetId="7">{"Book1","4.09 FLORA DAN FAUNA.xls","4.22 PERLENGKAPAN SEKOLAH.xls"}</definedName>
    <definedName name="_______________________arr3">{"Book1","4.09 FLORA DAN FAUNA.xls","4.22 PERLENGKAPAN SEKOLAH.xls"}</definedName>
    <definedName name="_______________________der4" localSheetId="5">{"Book1","4.09 FLORA DAN FAUNA.xls","4.22 PERLENGKAPAN SEKOLAH.xls"}</definedName>
    <definedName name="_______________________der4" localSheetId="7">{"Book1","4.09 FLORA DAN FAUNA.xls","4.22 PERLENGKAPAN SEKOLAH.xls"}</definedName>
    <definedName name="_______________________der4">{"Book1","4.09 FLORA DAN FAUNA.xls","4.22 PERLENGKAPAN SEKOLAH.xls"}</definedName>
    <definedName name="_______________________doc5" localSheetId="5">{"Book1","4.09 FLORA DAN FAUNA.xls","4.22 PERLENGKAPAN SEKOLAH.xls"}</definedName>
    <definedName name="_______________________doc5" localSheetId="7">{"Book1","4.09 FLORA DAN FAUNA.xls","4.22 PERLENGKAPAN SEKOLAH.xls"}</definedName>
    <definedName name="_______________________doc5">{"Book1","4.09 FLORA DAN FAUNA.xls","4.22 PERLENGKAPAN SEKOLAH.xls"}</definedName>
    <definedName name="_______________________mas1" localSheetId="5">{"Book1","4.09 FLORA DAN FAUNA.xls","4.22 PERLENGKAPAN SEKOLAH.xls"}</definedName>
    <definedName name="_______________________mas1" localSheetId="7">{"Book1","4.09 FLORA DAN FAUNA.xls","4.22 PERLENGKAPAN SEKOLAH.xls"}</definedName>
    <definedName name="_______________________mas1">{"Book1","4.09 FLORA DAN FAUNA.xls","4.22 PERLENGKAPAN SEKOLAH.xls"}</definedName>
    <definedName name="_______________________mas12" localSheetId="5">{"Book1","4.09 FLORA DAN FAUNA.xls","4.22 PERLENGKAPAN SEKOLAH.xls"}</definedName>
    <definedName name="_______________________mas12" localSheetId="7">{"Book1","4.09 FLORA DAN FAUNA.xls","4.22 PERLENGKAPAN SEKOLAH.xls"}</definedName>
    <definedName name="_______________________mas12">{"Book1","4.09 FLORA DAN FAUNA.xls","4.22 PERLENGKAPAN SEKOLAH.xls"}</definedName>
    <definedName name="_______________________mas2" localSheetId="5">{"Book1","4.09 FLORA DAN FAUNA.xls","4.22 PERLENGKAPAN SEKOLAH.xls"}</definedName>
    <definedName name="_______________________mas2" localSheetId="7">{"Book1","4.09 FLORA DAN FAUNA.xls","4.22 PERLENGKAPAN SEKOLAH.xls"}</definedName>
    <definedName name="_______________________mas2">{"Book1","4.09 FLORA DAN FAUNA.xls","4.22 PERLENGKAPAN SEKOLAH.xls"}</definedName>
    <definedName name="_______________________mas4" localSheetId="5">{"Book1","4.09 FLORA DAN FAUNA.xls","4.22 PERLENGKAPAN SEKOLAH.xls"}</definedName>
    <definedName name="_______________________mas4" localSheetId="7">{"Book1","4.09 FLORA DAN FAUNA.xls","4.22 PERLENGKAPAN SEKOLAH.xls"}</definedName>
    <definedName name="_______________________mas4">{"Book1","4.09 FLORA DAN FAUNA.xls","4.22 PERLENGKAPAN SEKOLAH.xls"}</definedName>
    <definedName name="_______________________mas5" localSheetId="5">{"Book1","4.09 FLORA DAN FAUNA.xls","4.22 PERLENGKAPAN SEKOLAH.xls"}</definedName>
    <definedName name="_______________________mas5" localSheetId="7">{"Book1","4.09 FLORA DAN FAUNA.xls","4.22 PERLENGKAPAN SEKOLAH.xls"}</definedName>
    <definedName name="_______________________mas5">{"Book1","4.09 FLORA DAN FAUNA.xls","4.22 PERLENGKAPAN SEKOLAH.xls"}</definedName>
    <definedName name="_______________________mas6" localSheetId="5">{"Book1","4.09 FLORA DAN FAUNA.xls","4.22 PERLENGKAPAN SEKOLAH.xls"}</definedName>
    <definedName name="_______________________mas6" localSheetId="7">{"Book1","4.09 FLORA DAN FAUNA.xls","4.22 PERLENGKAPAN SEKOLAH.xls"}</definedName>
    <definedName name="_______________________mas6">{"Book1","4.09 FLORA DAN FAUNA.xls","4.22 PERLENGKAPAN SEKOLAH.xls"}</definedName>
    <definedName name="_______________________mas7" localSheetId="5">{"Book1","4.09 FLORA DAN FAUNA.xls","4.22 PERLENGKAPAN SEKOLAH.xls"}</definedName>
    <definedName name="_______________________mas7" localSheetId="7">{"Book1","4.09 FLORA DAN FAUNA.xls","4.22 PERLENGKAPAN SEKOLAH.xls"}</definedName>
    <definedName name="_______________________mas7">{"Book1","4.09 FLORA DAN FAUNA.xls","4.22 PERLENGKAPAN SEKOLAH.xls"}</definedName>
    <definedName name="_______________________mas8" localSheetId="5">{"Book1","4.09 FLORA DAN FAUNA.xls","4.22 PERLENGKAPAN SEKOLAH.xls"}</definedName>
    <definedName name="_______________________mas8" localSheetId="7">{"Book1","4.09 FLORA DAN FAUNA.xls","4.22 PERLENGKAPAN SEKOLAH.xls"}</definedName>
    <definedName name="_______________________mas8">{"Book1","4.09 FLORA DAN FAUNA.xls","4.22 PERLENGKAPAN SEKOLAH.xls"}</definedName>
    <definedName name="_______________________mas9" localSheetId="5">{"Book1","4.09 FLORA DAN FAUNA.xls","4.22 PERLENGKAPAN SEKOLAH.xls"}</definedName>
    <definedName name="_______________________mas9" localSheetId="7">{"Book1","4.09 FLORA DAN FAUNA.xls","4.22 PERLENGKAPAN SEKOLAH.xls"}</definedName>
    <definedName name="_______________________mas9">{"Book1","4.09 FLORA DAN FAUNA.xls","4.22 PERLENGKAPAN SEKOLAH.xls"}</definedName>
    <definedName name="_______________________ME04" localSheetId="1">#REF!</definedName>
    <definedName name="_______________________ME04" localSheetId="2">#REF!</definedName>
    <definedName name="_______________________ME04">#REF!</definedName>
    <definedName name="_______________________me1" localSheetId="5">{"Book1","4.09 FLORA DAN FAUNA.xls","4.22 PERLENGKAPAN SEKOLAH.xls"}</definedName>
    <definedName name="_______________________me1" localSheetId="7">{"Book1","4.09 FLORA DAN FAUNA.xls","4.22 PERLENGKAPAN SEKOLAH.xls"}</definedName>
    <definedName name="_______________________me1">{"Book1","4.09 FLORA DAN FAUNA.xls","4.22 PERLENGKAPAN SEKOLAH.xls"}</definedName>
    <definedName name="_______________________me2" localSheetId="5">{"Book1","4.09 FLORA DAN FAUNA.xls","4.22 PERLENGKAPAN SEKOLAH.xls"}</definedName>
    <definedName name="_______________________me2" localSheetId="7">{"Book1","4.09 FLORA DAN FAUNA.xls","4.22 PERLENGKAPAN SEKOLAH.xls"}</definedName>
    <definedName name="_______________________me2">{"Book1","4.09 FLORA DAN FAUNA.xls","4.22 PERLENGKAPAN SEKOLAH.xls"}</definedName>
    <definedName name="_______________________me3" localSheetId="5">{"Book1","4.09 FLORA DAN FAUNA.xls","4.22 PERLENGKAPAN SEKOLAH.xls"}</definedName>
    <definedName name="_______________________me3" localSheetId="7">{"Book1","4.09 FLORA DAN FAUNA.xls","4.22 PERLENGKAPAN SEKOLAH.xls"}</definedName>
    <definedName name="_______________________me3">{"Book1","4.09 FLORA DAN FAUNA.xls","4.22 PERLENGKAPAN SEKOLAH.xls"}</definedName>
    <definedName name="_______________________me4" localSheetId="5">{"Book1","4.09 FLORA DAN FAUNA.xls","4.22 PERLENGKAPAN SEKOLAH.xls"}</definedName>
    <definedName name="_______________________me4" localSheetId="7">{"Book1","4.09 FLORA DAN FAUNA.xls","4.22 PERLENGKAPAN SEKOLAH.xls"}</definedName>
    <definedName name="_______________________me4">{"Book1","4.09 FLORA DAN FAUNA.xls","4.22 PERLENGKAPAN SEKOLAH.xls"}</definedName>
    <definedName name="_______________________me5" localSheetId="5">{"Book1","4.09 FLORA DAN FAUNA.xls","4.22 PERLENGKAPAN SEKOLAH.xls"}</definedName>
    <definedName name="_______________________me5" localSheetId="7">{"Book1","4.09 FLORA DAN FAUNA.xls","4.22 PERLENGKAPAN SEKOLAH.xls"}</definedName>
    <definedName name="_______________________me5">{"Book1","4.09 FLORA DAN FAUNA.xls","4.22 PERLENGKAPAN SEKOLAH.xls"}</definedName>
    <definedName name="_______________________me9" localSheetId="5">{"Book1","4.09 FLORA DAN FAUNA.xls","4.22 PERLENGKAPAN SEKOLAH.xls"}</definedName>
    <definedName name="_______________________me9" localSheetId="7">{"Book1","4.09 FLORA DAN FAUNA.xls","4.22 PERLENGKAPAN SEKOLAH.xls"}</definedName>
    <definedName name="_______________________me9">{"Book1","4.09 FLORA DAN FAUNA.xls","4.22 PERLENGKAPAN SEKOLAH.xls"}</definedName>
    <definedName name="_______________________mek1" localSheetId="5">{"Book1","4.09 FLORA DAN FAUNA.xls","4.22 PERLENGKAPAN SEKOLAH.xls"}</definedName>
    <definedName name="_______________________mek1" localSheetId="7">{"Book1","4.09 FLORA DAN FAUNA.xls","4.22 PERLENGKAPAN SEKOLAH.xls"}</definedName>
    <definedName name="_______________________mek1">{"Book1","4.09 FLORA DAN FAUNA.xls","4.22 PERLENGKAPAN SEKOLAH.xls"}</definedName>
    <definedName name="_______________________mek2" localSheetId="5">{"Book1","4.09 FLORA DAN FAUNA.xls","4.22 PERLENGKAPAN SEKOLAH.xls"}</definedName>
    <definedName name="_______________________mek2" localSheetId="7">{"Book1","4.09 FLORA DAN FAUNA.xls","4.22 PERLENGKAPAN SEKOLAH.xls"}</definedName>
    <definedName name="_______________________mek2">{"Book1","4.09 FLORA DAN FAUNA.xls","4.22 PERLENGKAPAN SEKOLAH.xls"}</definedName>
    <definedName name="_______________________mek3" localSheetId="5">{"Book1","4.09 FLORA DAN FAUNA.xls","4.22 PERLENGKAPAN SEKOLAH.xls"}</definedName>
    <definedName name="_______________________mek3" localSheetId="7">{"Book1","4.09 FLORA DAN FAUNA.xls","4.22 PERLENGKAPAN SEKOLAH.xls"}</definedName>
    <definedName name="_______________________mek3">{"Book1","4.09 FLORA DAN FAUNA.xls","4.22 PERLENGKAPAN SEKOLAH.xls"}</definedName>
    <definedName name="_______________________mek5" localSheetId="5">{"Book1","4.09 FLORA DAN FAUNA.xls","4.22 PERLENGKAPAN SEKOLAH.xls"}</definedName>
    <definedName name="_______________________mek5" localSheetId="7">{"Book1","4.09 FLORA DAN FAUNA.xls","4.22 PERLENGKAPAN SEKOLAH.xls"}</definedName>
    <definedName name="_______________________mek5">{"Book1","4.09 FLORA DAN FAUNA.xls","4.22 PERLENGKAPAN SEKOLAH.xls"}</definedName>
    <definedName name="_______________________mek87" localSheetId="5">{"Book1","4.09 FLORA DAN FAUNA.xls","4.22 PERLENGKAPAN SEKOLAH.xls"}</definedName>
    <definedName name="_______________________mek87" localSheetId="7">{"Book1","4.09 FLORA DAN FAUNA.xls","4.22 PERLENGKAPAN SEKOLAH.xls"}</definedName>
    <definedName name="_______________________mek87">{"Book1","4.09 FLORA DAN FAUNA.xls","4.22 PERLENGKAPAN SEKOLAH.xls"}</definedName>
    <definedName name="_______________________mek9" localSheetId="5">{"Book1","4.09 FLORA DAN FAUNA.xls","4.22 PERLENGKAPAN SEKOLAH.xls"}</definedName>
    <definedName name="_______________________mek9" localSheetId="7">{"Book1","4.09 FLORA DAN FAUNA.xls","4.22 PERLENGKAPAN SEKOLAH.xls"}</definedName>
    <definedName name="_______________________mek9">{"Book1","4.09 FLORA DAN FAUNA.xls","4.22 PERLENGKAPAN SEKOLAH.xls"}</definedName>
    <definedName name="_______________________meq12" localSheetId="5">{"Book1","4.09 FLORA DAN FAUNA.xls","4.22 PERLENGKAPAN SEKOLAH.xls"}</definedName>
    <definedName name="_______________________meq12" localSheetId="7">{"Book1","4.09 FLORA DAN FAUNA.xls","4.22 PERLENGKAPAN SEKOLAH.xls"}</definedName>
    <definedName name="_______________________meq12">{"Book1","4.09 FLORA DAN FAUNA.xls","4.22 PERLENGKAPAN SEKOLAH.xls"}</definedName>
    <definedName name="______________________arr3" localSheetId="5">{"Book1","4.09 FLORA DAN FAUNA.xls","4.22 PERLENGKAPAN SEKOLAH.xls"}</definedName>
    <definedName name="______________________arr3" localSheetId="7">{"Book1","4.09 FLORA DAN FAUNA.xls","4.22 PERLENGKAPAN SEKOLAH.xls"}</definedName>
    <definedName name="______________________arr3">{"Book1","4.09 FLORA DAN FAUNA.xls","4.22 PERLENGKAPAN SEKOLAH.xls"}</definedName>
    <definedName name="______________________der4" localSheetId="5">{"Book1","4.09 FLORA DAN FAUNA.xls","4.22 PERLENGKAPAN SEKOLAH.xls"}</definedName>
    <definedName name="______________________der4" localSheetId="7">{"Book1","4.09 FLORA DAN FAUNA.xls","4.22 PERLENGKAPAN SEKOLAH.xls"}</definedName>
    <definedName name="______________________der4">{"Book1","4.09 FLORA DAN FAUNA.xls","4.22 PERLENGKAPAN SEKOLAH.xls"}</definedName>
    <definedName name="______________________doc5" localSheetId="5">{"Book1","4.09 FLORA DAN FAUNA.xls","4.22 PERLENGKAPAN SEKOLAH.xls"}</definedName>
    <definedName name="______________________doc5" localSheetId="7">{"Book1","4.09 FLORA DAN FAUNA.xls","4.22 PERLENGKAPAN SEKOLAH.xls"}</definedName>
    <definedName name="______________________doc5">{"Book1","4.09 FLORA DAN FAUNA.xls","4.22 PERLENGKAPAN SEKOLAH.xls"}</definedName>
    <definedName name="______________________HAL1" localSheetId="1">#REF!</definedName>
    <definedName name="______________________HAL1" localSheetId="2">#REF!</definedName>
    <definedName name="______________________HAL1">#REF!</definedName>
    <definedName name="______________________HAL2" localSheetId="1">#REF!</definedName>
    <definedName name="______________________HAL2" localSheetId="2">#REF!</definedName>
    <definedName name="______________________HAL2">#REF!</definedName>
    <definedName name="______________________HAL3" localSheetId="1">#REF!</definedName>
    <definedName name="______________________HAL3" localSheetId="2">#REF!</definedName>
    <definedName name="______________________HAL3">#REF!</definedName>
    <definedName name="______________________HAL4" localSheetId="1">#REF!</definedName>
    <definedName name="______________________HAL4" localSheetId="2">#REF!</definedName>
    <definedName name="______________________HAL4">#REF!</definedName>
    <definedName name="______________________HAL5" localSheetId="1">#REF!</definedName>
    <definedName name="______________________HAL5" localSheetId="2">#REF!</definedName>
    <definedName name="______________________HAL5">#REF!</definedName>
    <definedName name="______________________HAL6" localSheetId="1">#REF!</definedName>
    <definedName name="______________________HAL6" localSheetId="2">#REF!</definedName>
    <definedName name="______________________HAL6">#REF!</definedName>
    <definedName name="______________________HAL7" localSheetId="1">#REF!</definedName>
    <definedName name="______________________HAL7" localSheetId="2">#REF!</definedName>
    <definedName name="______________________HAL7">#REF!</definedName>
    <definedName name="______________________HAL8" localSheetId="1">#REF!</definedName>
    <definedName name="______________________HAL8" localSheetId="2">#REF!</definedName>
    <definedName name="______________________HAL8">#REF!</definedName>
    <definedName name="______________________lok2">[10]data!$B$15</definedName>
    <definedName name="______________________mas1" localSheetId="5">{"Book1","4.09 FLORA DAN FAUNA.xls","4.22 PERLENGKAPAN SEKOLAH.xls"}</definedName>
    <definedName name="______________________mas1" localSheetId="7">{"Book1","4.09 FLORA DAN FAUNA.xls","4.22 PERLENGKAPAN SEKOLAH.xls"}</definedName>
    <definedName name="______________________mas1">{"Book1","4.09 FLORA DAN FAUNA.xls","4.22 PERLENGKAPAN SEKOLAH.xls"}</definedName>
    <definedName name="______________________mas12" localSheetId="5">{"Book1","4.09 FLORA DAN FAUNA.xls","4.22 PERLENGKAPAN SEKOLAH.xls"}</definedName>
    <definedName name="______________________mas12" localSheetId="7">{"Book1","4.09 FLORA DAN FAUNA.xls","4.22 PERLENGKAPAN SEKOLAH.xls"}</definedName>
    <definedName name="______________________mas12">{"Book1","4.09 FLORA DAN FAUNA.xls","4.22 PERLENGKAPAN SEKOLAH.xls"}</definedName>
    <definedName name="______________________mas2" localSheetId="5">{"Book1","4.09 FLORA DAN FAUNA.xls","4.22 PERLENGKAPAN SEKOLAH.xls"}</definedName>
    <definedName name="______________________mas2" localSheetId="7">{"Book1","4.09 FLORA DAN FAUNA.xls","4.22 PERLENGKAPAN SEKOLAH.xls"}</definedName>
    <definedName name="______________________mas2">{"Book1","4.09 FLORA DAN FAUNA.xls","4.22 PERLENGKAPAN SEKOLAH.xls"}</definedName>
    <definedName name="______________________mas4" localSheetId="5">{"Book1","4.09 FLORA DAN FAUNA.xls","4.22 PERLENGKAPAN SEKOLAH.xls"}</definedName>
    <definedName name="______________________mas4" localSheetId="7">{"Book1","4.09 FLORA DAN FAUNA.xls","4.22 PERLENGKAPAN SEKOLAH.xls"}</definedName>
    <definedName name="______________________mas4">{"Book1","4.09 FLORA DAN FAUNA.xls","4.22 PERLENGKAPAN SEKOLAH.xls"}</definedName>
    <definedName name="______________________mas5" localSheetId="5">{"Book1","4.09 FLORA DAN FAUNA.xls","4.22 PERLENGKAPAN SEKOLAH.xls"}</definedName>
    <definedName name="______________________mas5" localSheetId="7">{"Book1","4.09 FLORA DAN FAUNA.xls","4.22 PERLENGKAPAN SEKOLAH.xls"}</definedName>
    <definedName name="______________________mas5">{"Book1","4.09 FLORA DAN FAUNA.xls","4.22 PERLENGKAPAN SEKOLAH.xls"}</definedName>
    <definedName name="______________________mas6" localSheetId="5">{"Book1","4.09 FLORA DAN FAUNA.xls","4.22 PERLENGKAPAN SEKOLAH.xls"}</definedName>
    <definedName name="______________________mas6" localSheetId="7">{"Book1","4.09 FLORA DAN FAUNA.xls","4.22 PERLENGKAPAN SEKOLAH.xls"}</definedName>
    <definedName name="______________________mas6">{"Book1","4.09 FLORA DAN FAUNA.xls","4.22 PERLENGKAPAN SEKOLAH.xls"}</definedName>
    <definedName name="______________________mas7" localSheetId="5">{"Book1","4.09 FLORA DAN FAUNA.xls","4.22 PERLENGKAPAN SEKOLAH.xls"}</definedName>
    <definedName name="______________________mas7" localSheetId="7">{"Book1","4.09 FLORA DAN FAUNA.xls","4.22 PERLENGKAPAN SEKOLAH.xls"}</definedName>
    <definedName name="______________________mas7">{"Book1","4.09 FLORA DAN FAUNA.xls","4.22 PERLENGKAPAN SEKOLAH.xls"}</definedName>
    <definedName name="______________________mas8" localSheetId="5">{"Book1","4.09 FLORA DAN FAUNA.xls","4.22 PERLENGKAPAN SEKOLAH.xls"}</definedName>
    <definedName name="______________________mas8" localSheetId="7">{"Book1","4.09 FLORA DAN FAUNA.xls","4.22 PERLENGKAPAN SEKOLAH.xls"}</definedName>
    <definedName name="______________________mas8">{"Book1","4.09 FLORA DAN FAUNA.xls","4.22 PERLENGKAPAN SEKOLAH.xls"}</definedName>
    <definedName name="______________________mas9" localSheetId="5">{"Book1","4.09 FLORA DAN FAUNA.xls","4.22 PERLENGKAPAN SEKOLAH.xls"}</definedName>
    <definedName name="______________________mas9" localSheetId="7">{"Book1","4.09 FLORA DAN FAUNA.xls","4.22 PERLENGKAPAN SEKOLAH.xls"}</definedName>
    <definedName name="______________________mas9">{"Book1","4.09 FLORA DAN FAUNA.xls","4.22 PERLENGKAPAN SEKOLAH.xls"}</definedName>
    <definedName name="______________________ME04" localSheetId="1">#REF!</definedName>
    <definedName name="______________________ME04" localSheetId="2">#REF!</definedName>
    <definedName name="______________________ME04">#REF!</definedName>
    <definedName name="______________________me1" localSheetId="5">{"Book1","4.09 FLORA DAN FAUNA.xls","4.22 PERLENGKAPAN SEKOLAH.xls"}</definedName>
    <definedName name="______________________me1" localSheetId="7">{"Book1","4.09 FLORA DAN FAUNA.xls","4.22 PERLENGKAPAN SEKOLAH.xls"}</definedName>
    <definedName name="______________________me1">{"Book1","4.09 FLORA DAN FAUNA.xls","4.22 PERLENGKAPAN SEKOLAH.xls"}</definedName>
    <definedName name="______________________me2" localSheetId="5">{"Book1","4.09 FLORA DAN FAUNA.xls","4.22 PERLENGKAPAN SEKOLAH.xls"}</definedName>
    <definedName name="______________________me2" localSheetId="7">{"Book1","4.09 FLORA DAN FAUNA.xls","4.22 PERLENGKAPAN SEKOLAH.xls"}</definedName>
    <definedName name="______________________me2">{"Book1","4.09 FLORA DAN FAUNA.xls","4.22 PERLENGKAPAN SEKOLAH.xls"}</definedName>
    <definedName name="______________________me3" localSheetId="5">{"Book1","4.09 FLORA DAN FAUNA.xls","4.22 PERLENGKAPAN SEKOLAH.xls"}</definedName>
    <definedName name="______________________me3" localSheetId="7">{"Book1","4.09 FLORA DAN FAUNA.xls","4.22 PERLENGKAPAN SEKOLAH.xls"}</definedName>
    <definedName name="______________________me3">{"Book1","4.09 FLORA DAN FAUNA.xls","4.22 PERLENGKAPAN SEKOLAH.xls"}</definedName>
    <definedName name="______________________me4" localSheetId="5">{"Book1","4.09 FLORA DAN FAUNA.xls","4.22 PERLENGKAPAN SEKOLAH.xls"}</definedName>
    <definedName name="______________________me4" localSheetId="7">{"Book1","4.09 FLORA DAN FAUNA.xls","4.22 PERLENGKAPAN SEKOLAH.xls"}</definedName>
    <definedName name="______________________me4">{"Book1","4.09 FLORA DAN FAUNA.xls","4.22 PERLENGKAPAN SEKOLAH.xls"}</definedName>
    <definedName name="______________________me5" localSheetId="5">{"Book1","4.09 FLORA DAN FAUNA.xls","4.22 PERLENGKAPAN SEKOLAH.xls"}</definedName>
    <definedName name="______________________me5" localSheetId="7">{"Book1","4.09 FLORA DAN FAUNA.xls","4.22 PERLENGKAPAN SEKOLAH.xls"}</definedName>
    <definedName name="______________________me5">{"Book1","4.09 FLORA DAN FAUNA.xls","4.22 PERLENGKAPAN SEKOLAH.xls"}</definedName>
    <definedName name="______________________me9" localSheetId="5">{"Book1","4.09 FLORA DAN FAUNA.xls","4.22 PERLENGKAPAN SEKOLAH.xls"}</definedName>
    <definedName name="______________________me9" localSheetId="7">{"Book1","4.09 FLORA DAN FAUNA.xls","4.22 PERLENGKAPAN SEKOLAH.xls"}</definedName>
    <definedName name="______________________me9">{"Book1","4.09 FLORA DAN FAUNA.xls","4.22 PERLENGKAPAN SEKOLAH.xls"}</definedName>
    <definedName name="______________________mek1" localSheetId="5">{"Book1","4.09 FLORA DAN FAUNA.xls","4.22 PERLENGKAPAN SEKOLAH.xls"}</definedName>
    <definedName name="______________________mek1" localSheetId="7">{"Book1","4.09 FLORA DAN FAUNA.xls","4.22 PERLENGKAPAN SEKOLAH.xls"}</definedName>
    <definedName name="______________________mek1">{"Book1","4.09 FLORA DAN FAUNA.xls","4.22 PERLENGKAPAN SEKOLAH.xls"}</definedName>
    <definedName name="______________________mek2" localSheetId="5">{"Book1","4.09 FLORA DAN FAUNA.xls","4.22 PERLENGKAPAN SEKOLAH.xls"}</definedName>
    <definedName name="______________________mek2" localSheetId="7">{"Book1","4.09 FLORA DAN FAUNA.xls","4.22 PERLENGKAPAN SEKOLAH.xls"}</definedName>
    <definedName name="______________________mek2">{"Book1","4.09 FLORA DAN FAUNA.xls","4.22 PERLENGKAPAN SEKOLAH.xls"}</definedName>
    <definedName name="______________________mek3" localSheetId="5">{"Book1","4.09 FLORA DAN FAUNA.xls","4.22 PERLENGKAPAN SEKOLAH.xls"}</definedName>
    <definedName name="______________________mek3" localSheetId="7">{"Book1","4.09 FLORA DAN FAUNA.xls","4.22 PERLENGKAPAN SEKOLAH.xls"}</definedName>
    <definedName name="______________________mek3">{"Book1","4.09 FLORA DAN FAUNA.xls","4.22 PERLENGKAPAN SEKOLAH.xls"}</definedName>
    <definedName name="______________________mek5" localSheetId="5">{"Book1","4.09 FLORA DAN FAUNA.xls","4.22 PERLENGKAPAN SEKOLAH.xls"}</definedName>
    <definedName name="______________________mek5" localSheetId="7">{"Book1","4.09 FLORA DAN FAUNA.xls","4.22 PERLENGKAPAN SEKOLAH.xls"}</definedName>
    <definedName name="______________________mek5">{"Book1","4.09 FLORA DAN FAUNA.xls","4.22 PERLENGKAPAN SEKOLAH.xls"}</definedName>
    <definedName name="______________________mek87" localSheetId="5">{"Book1","4.09 FLORA DAN FAUNA.xls","4.22 PERLENGKAPAN SEKOLAH.xls"}</definedName>
    <definedName name="______________________mek87" localSheetId="7">{"Book1","4.09 FLORA DAN FAUNA.xls","4.22 PERLENGKAPAN SEKOLAH.xls"}</definedName>
    <definedName name="______________________mek87">{"Book1","4.09 FLORA DAN FAUNA.xls","4.22 PERLENGKAPAN SEKOLAH.xls"}</definedName>
    <definedName name="______________________mek9" localSheetId="5">{"Book1","4.09 FLORA DAN FAUNA.xls","4.22 PERLENGKAPAN SEKOLAH.xls"}</definedName>
    <definedName name="______________________mek9" localSheetId="7">{"Book1","4.09 FLORA DAN FAUNA.xls","4.22 PERLENGKAPAN SEKOLAH.xls"}</definedName>
    <definedName name="______________________mek9">{"Book1","4.09 FLORA DAN FAUNA.xls","4.22 PERLENGKAPAN SEKOLAH.xls"}</definedName>
    <definedName name="______________________meq12" localSheetId="5">{"Book1","4.09 FLORA DAN FAUNA.xls","4.22 PERLENGKAPAN SEKOLAH.xls"}</definedName>
    <definedName name="______________________meq12" localSheetId="7">{"Book1","4.09 FLORA DAN FAUNA.xls","4.22 PERLENGKAPAN SEKOLAH.xls"}</definedName>
    <definedName name="______________________meq12">{"Book1","4.09 FLORA DAN FAUNA.xls","4.22 PERLENGKAPAN SEKOLAH.xls"}</definedName>
    <definedName name="______________________nip1">[11]Input!#REF!</definedName>
    <definedName name="______________________nip2">[11]Input!#REF!</definedName>
    <definedName name="______________________pak1">[12]Data!$B$12</definedName>
    <definedName name="______________________Pak2">[13]data!#REF!</definedName>
    <definedName name="______________________pak3">[13]data!#REF!</definedName>
    <definedName name="______________________pak4">[13]data!#REF!</definedName>
    <definedName name="______________________pak5">[13]data!#REF!</definedName>
    <definedName name="______________________pak6">[13]data!#REF!</definedName>
    <definedName name="______________________pek1">[14]Data!$B$9</definedName>
    <definedName name="______________________pek2" localSheetId="1">#REF!</definedName>
    <definedName name="______________________pek2" localSheetId="2">#REF!</definedName>
    <definedName name="______________________pek2">#REF!</definedName>
    <definedName name="______________________pjg1">[12]Data!$B$14</definedName>
    <definedName name="______________________pjg2">[12]Data!$B$15</definedName>
    <definedName name="_____________________arr3" localSheetId="5">{"Book1","4.09 FLORA DAN FAUNA.xls","4.22 PERLENGKAPAN SEKOLAH.xls"}</definedName>
    <definedName name="_____________________arr3" localSheetId="7">{"Book1","4.09 FLORA DAN FAUNA.xls","4.22 PERLENGKAPAN SEKOLAH.xls"}</definedName>
    <definedName name="_____________________arr3">{"Book1","4.09 FLORA DAN FAUNA.xls","4.22 PERLENGKAPAN SEKOLAH.xls"}</definedName>
    <definedName name="_____________________der4" localSheetId="5">{"Book1","4.09 FLORA DAN FAUNA.xls","4.22 PERLENGKAPAN SEKOLAH.xls"}</definedName>
    <definedName name="_____________________der4" localSheetId="7">{"Book1","4.09 FLORA DAN FAUNA.xls","4.22 PERLENGKAPAN SEKOLAH.xls"}</definedName>
    <definedName name="_____________________der4">{"Book1","4.09 FLORA DAN FAUNA.xls","4.22 PERLENGKAPAN SEKOLAH.xls"}</definedName>
    <definedName name="_____________________DIV10">'[15]Kuantitas &amp; Harga'!$G$393</definedName>
    <definedName name="_____________________DIV3">'[15]Kuantitas &amp; Harga'!$G$80</definedName>
    <definedName name="_____________________DIV5">'[15]Kuantitas &amp; Harga'!$G$115</definedName>
    <definedName name="_____________________doc5" localSheetId="5">{"Book1","4.09 FLORA DAN FAUNA.xls","4.22 PERLENGKAPAN SEKOLAH.xls"}</definedName>
    <definedName name="_____________________doc5" localSheetId="7">{"Book1","4.09 FLORA DAN FAUNA.xls","4.22 PERLENGKAPAN SEKOLAH.xls"}</definedName>
    <definedName name="_____________________doc5">{"Book1","4.09 FLORA DAN FAUNA.xls","4.22 PERLENGKAPAN SEKOLAH.xls"}</definedName>
    <definedName name="_____________________HAL1" localSheetId="1">#REF!</definedName>
    <definedName name="_____________________HAL1" localSheetId="2">#REF!</definedName>
    <definedName name="_____________________HAL1">#REF!</definedName>
    <definedName name="_____________________HAL10" localSheetId="1">#REF!</definedName>
    <definedName name="_____________________HAL10" localSheetId="2">#REF!</definedName>
    <definedName name="_____________________HAL10">#REF!</definedName>
    <definedName name="_____________________HAL11" localSheetId="1">#REF!</definedName>
    <definedName name="_____________________HAL11" localSheetId="2">#REF!</definedName>
    <definedName name="_____________________HAL11">#REF!</definedName>
    <definedName name="_____________________HAL12" localSheetId="1">#REF!</definedName>
    <definedName name="_____________________HAL12" localSheetId="2">#REF!</definedName>
    <definedName name="_____________________HAL12">#REF!</definedName>
    <definedName name="_____________________HAL13" localSheetId="1">#REF!</definedName>
    <definedName name="_____________________HAL13" localSheetId="2">#REF!</definedName>
    <definedName name="_____________________HAL13">#REF!</definedName>
    <definedName name="_____________________HAL14" localSheetId="1">#REF!</definedName>
    <definedName name="_____________________HAL14" localSheetId="2">#REF!</definedName>
    <definedName name="_____________________HAL14">#REF!</definedName>
    <definedName name="_____________________HAL15" localSheetId="1">#REF!</definedName>
    <definedName name="_____________________HAL15" localSheetId="2">#REF!</definedName>
    <definedName name="_____________________HAL15">#REF!</definedName>
    <definedName name="_____________________HAL16" localSheetId="1">#REF!</definedName>
    <definedName name="_____________________HAL16" localSheetId="2">#REF!</definedName>
    <definedName name="_____________________HAL16">#REF!</definedName>
    <definedName name="_____________________HAL17" localSheetId="1">#REF!</definedName>
    <definedName name="_____________________HAL17" localSheetId="2">#REF!</definedName>
    <definedName name="_____________________HAL17">#REF!</definedName>
    <definedName name="_____________________HAL18" localSheetId="1">#REF!</definedName>
    <definedName name="_____________________HAL18" localSheetId="2">#REF!</definedName>
    <definedName name="_____________________HAL18">#REF!</definedName>
    <definedName name="_____________________HAL19" localSheetId="1">#REF!</definedName>
    <definedName name="_____________________HAL19" localSheetId="2">#REF!</definedName>
    <definedName name="_____________________HAL19">#REF!</definedName>
    <definedName name="_____________________HAL2" localSheetId="1">#REF!</definedName>
    <definedName name="_____________________HAL2" localSheetId="2">#REF!</definedName>
    <definedName name="_____________________HAL2">#REF!</definedName>
    <definedName name="_____________________HAL20" localSheetId="1">#REF!</definedName>
    <definedName name="_____________________HAL20" localSheetId="2">#REF!</definedName>
    <definedName name="_____________________HAL20">#REF!</definedName>
    <definedName name="_____________________HAL21" localSheetId="1">#REF!</definedName>
    <definedName name="_____________________HAL21" localSheetId="2">#REF!</definedName>
    <definedName name="_____________________HAL21">#REF!</definedName>
    <definedName name="_____________________HAL22" localSheetId="1">#REF!</definedName>
    <definedName name="_____________________HAL22" localSheetId="2">#REF!</definedName>
    <definedName name="_____________________HAL22">#REF!</definedName>
    <definedName name="_____________________HAL3" localSheetId="1">#REF!</definedName>
    <definedName name="_____________________HAL3" localSheetId="2">#REF!</definedName>
    <definedName name="_____________________HAL3">#REF!</definedName>
    <definedName name="_____________________HAL4" localSheetId="1">#REF!</definedName>
    <definedName name="_____________________HAL4" localSheetId="2">#REF!</definedName>
    <definedName name="_____________________HAL4">#REF!</definedName>
    <definedName name="_____________________HAL5" localSheetId="1">#REF!</definedName>
    <definedName name="_____________________HAL5" localSheetId="2">#REF!</definedName>
    <definedName name="_____________________HAL5">#REF!</definedName>
    <definedName name="_____________________HAL6" localSheetId="1">#REF!</definedName>
    <definedName name="_____________________HAL6" localSheetId="2">#REF!</definedName>
    <definedName name="_____________________HAL6">#REF!</definedName>
    <definedName name="_____________________HAL7" localSheetId="1">#REF!</definedName>
    <definedName name="_____________________HAL7" localSheetId="2">#REF!</definedName>
    <definedName name="_____________________HAL7">#REF!</definedName>
    <definedName name="_____________________HAL8" localSheetId="1">#REF!</definedName>
    <definedName name="_____________________HAL8" localSheetId="2">#REF!</definedName>
    <definedName name="_____________________HAL8">#REF!</definedName>
    <definedName name="_____________________HAL9" localSheetId="1">#REF!</definedName>
    <definedName name="_____________________HAL9" localSheetId="2">#REF!</definedName>
    <definedName name="_____________________HAL9">#REF!</definedName>
    <definedName name="_____________________lok2">[10]data!$B$15</definedName>
    <definedName name="_____________________mas1" localSheetId="5">{"Book1","4.09 FLORA DAN FAUNA.xls","4.22 PERLENGKAPAN SEKOLAH.xls"}</definedName>
    <definedName name="_____________________mas1" localSheetId="7">{"Book1","4.09 FLORA DAN FAUNA.xls","4.22 PERLENGKAPAN SEKOLAH.xls"}</definedName>
    <definedName name="_____________________mas1">{"Book1","4.09 FLORA DAN FAUNA.xls","4.22 PERLENGKAPAN SEKOLAH.xls"}</definedName>
    <definedName name="_____________________mas12" localSheetId="5">{"Book1","4.09 FLORA DAN FAUNA.xls","4.22 PERLENGKAPAN SEKOLAH.xls"}</definedName>
    <definedName name="_____________________mas12" localSheetId="7">{"Book1","4.09 FLORA DAN FAUNA.xls","4.22 PERLENGKAPAN SEKOLAH.xls"}</definedName>
    <definedName name="_____________________mas12">{"Book1","4.09 FLORA DAN FAUNA.xls","4.22 PERLENGKAPAN SEKOLAH.xls"}</definedName>
    <definedName name="_____________________mas2" localSheetId="5">{"Book1","4.09 FLORA DAN FAUNA.xls","4.22 PERLENGKAPAN SEKOLAH.xls"}</definedName>
    <definedName name="_____________________mas2" localSheetId="7">{"Book1","4.09 FLORA DAN FAUNA.xls","4.22 PERLENGKAPAN SEKOLAH.xls"}</definedName>
    <definedName name="_____________________mas2">{"Book1","4.09 FLORA DAN FAUNA.xls","4.22 PERLENGKAPAN SEKOLAH.xls"}</definedName>
    <definedName name="_____________________mas4" localSheetId="5">{"Book1","4.09 FLORA DAN FAUNA.xls","4.22 PERLENGKAPAN SEKOLAH.xls"}</definedName>
    <definedName name="_____________________mas4" localSheetId="7">{"Book1","4.09 FLORA DAN FAUNA.xls","4.22 PERLENGKAPAN SEKOLAH.xls"}</definedName>
    <definedName name="_____________________mas4">{"Book1","4.09 FLORA DAN FAUNA.xls","4.22 PERLENGKAPAN SEKOLAH.xls"}</definedName>
    <definedName name="_____________________mas5" localSheetId="5">{"Book1","4.09 FLORA DAN FAUNA.xls","4.22 PERLENGKAPAN SEKOLAH.xls"}</definedName>
    <definedName name="_____________________mas5" localSheetId="7">{"Book1","4.09 FLORA DAN FAUNA.xls","4.22 PERLENGKAPAN SEKOLAH.xls"}</definedName>
    <definedName name="_____________________mas5">{"Book1","4.09 FLORA DAN FAUNA.xls","4.22 PERLENGKAPAN SEKOLAH.xls"}</definedName>
    <definedName name="_____________________mas6" localSheetId="5">{"Book1","4.09 FLORA DAN FAUNA.xls","4.22 PERLENGKAPAN SEKOLAH.xls"}</definedName>
    <definedName name="_____________________mas6" localSheetId="7">{"Book1","4.09 FLORA DAN FAUNA.xls","4.22 PERLENGKAPAN SEKOLAH.xls"}</definedName>
    <definedName name="_____________________mas6">{"Book1","4.09 FLORA DAN FAUNA.xls","4.22 PERLENGKAPAN SEKOLAH.xls"}</definedName>
    <definedName name="_____________________mas7" localSheetId="5">{"Book1","4.09 FLORA DAN FAUNA.xls","4.22 PERLENGKAPAN SEKOLAH.xls"}</definedName>
    <definedName name="_____________________mas7" localSheetId="7">{"Book1","4.09 FLORA DAN FAUNA.xls","4.22 PERLENGKAPAN SEKOLAH.xls"}</definedName>
    <definedName name="_____________________mas7">{"Book1","4.09 FLORA DAN FAUNA.xls","4.22 PERLENGKAPAN SEKOLAH.xls"}</definedName>
    <definedName name="_____________________mas8" localSheetId="5">{"Book1","4.09 FLORA DAN FAUNA.xls","4.22 PERLENGKAPAN SEKOLAH.xls"}</definedName>
    <definedName name="_____________________mas8" localSheetId="7">{"Book1","4.09 FLORA DAN FAUNA.xls","4.22 PERLENGKAPAN SEKOLAH.xls"}</definedName>
    <definedName name="_____________________mas8">{"Book1","4.09 FLORA DAN FAUNA.xls","4.22 PERLENGKAPAN SEKOLAH.xls"}</definedName>
    <definedName name="_____________________mas9" localSheetId="5">{"Book1","4.09 FLORA DAN FAUNA.xls","4.22 PERLENGKAPAN SEKOLAH.xls"}</definedName>
    <definedName name="_____________________mas9" localSheetId="7">{"Book1","4.09 FLORA DAN FAUNA.xls","4.22 PERLENGKAPAN SEKOLAH.xls"}</definedName>
    <definedName name="_____________________mas9">{"Book1","4.09 FLORA DAN FAUNA.xls","4.22 PERLENGKAPAN SEKOLAH.xls"}</definedName>
    <definedName name="_____________________MDE04" localSheetId="1">#REF!</definedName>
    <definedName name="_____________________MDE04" localSheetId="2">#REF!</definedName>
    <definedName name="_____________________MDE04">#REF!</definedName>
    <definedName name="_____________________ME04" localSheetId="1">#REF!</definedName>
    <definedName name="_____________________ME04" localSheetId="2">#REF!</definedName>
    <definedName name="_____________________ME04">#REF!</definedName>
    <definedName name="_____________________me1" localSheetId="5">{"Book1","4.09 FLORA DAN FAUNA.xls","4.22 PERLENGKAPAN SEKOLAH.xls"}</definedName>
    <definedName name="_____________________me1" localSheetId="7">{"Book1","4.09 FLORA DAN FAUNA.xls","4.22 PERLENGKAPAN SEKOLAH.xls"}</definedName>
    <definedName name="_____________________me1">{"Book1","4.09 FLORA DAN FAUNA.xls","4.22 PERLENGKAPAN SEKOLAH.xls"}</definedName>
    <definedName name="_____________________me2" localSheetId="5">{"Book1","4.09 FLORA DAN FAUNA.xls","4.22 PERLENGKAPAN SEKOLAH.xls"}</definedName>
    <definedName name="_____________________me2" localSheetId="7">{"Book1","4.09 FLORA DAN FAUNA.xls","4.22 PERLENGKAPAN SEKOLAH.xls"}</definedName>
    <definedName name="_____________________me2">{"Book1","4.09 FLORA DAN FAUNA.xls","4.22 PERLENGKAPAN SEKOLAH.xls"}</definedName>
    <definedName name="_____________________me3" localSheetId="5">{"Book1","4.09 FLORA DAN FAUNA.xls","4.22 PERLENGKAPAN SEKOLAH.xls"}</definedName>
    <definedName name="_____________________me3" localSheetId="7">{"Book1","4.09 FLORA DAN FAUNA.xls","4.22 PERLENGKAPAN SEKOLAH.xls"}</definedName>
    <definedName name="_____________________me3">{"Book1","4.09 FLORA DAN FAUNA.xls","4.22 PERLENGKAPAN SEKOLAH.xls"}</definedName>
    <definedName name="_____________________me4" localSheetId="5">{"Book1","4.09 FLORA DAN FAUNA.xls","4.22 PERLENGKAPAN SEKOLAH.xls"}</definedName>
    <definedName name="_____________________me4" localSheetId="7">{"Book1","4.09 FLORA DAN FAUNA.xls","4.22 PERLENGKAPAN SEKOLAH.xls"}</definedName>
    <definedName name="_____________________me4">{"Book1","4.09 FLORA DAN FAUNA.xls","4.22 PERLENGKAPAN SEKOLAH.xls"}</definedName>
    <definedName name="_____________________me5" localSheetId="5">{"Book1","4.09 FLORA DAN FAUNA.xls","4.22 PERLENGKAPAN SEKOLAH.xls"}</definedName>
    <definedName name="_____________________me5" localSheetId="7">{"Book1","4.09 FLORA DAN FAUNA.xls","4.22 PERLENGKAPAN SEKOLAH.xls"}</definedName>
    <definedName name="_____________________me5">{"Book1","4.09 FLORA DAN FAUNA.xls","4.22 PERLENGKAPAN SEKOLAH.xls"}</definedName>
    <definedName name="_____________________me9" localSheetId="5">{"Book1","4.09 FLORA DAN FAUNA.xls","4.22 PERLENGKAPAN SEKOLAH.xls"}</definedName>
    <definedName name="_____________________me9" localSheetId="7">{"Book1","4.09 FLORA DAN FAUNA.xls","4.22 PERLENGKAPAN SEKOLAH.xls"}</definedName>
    <definedName name="_____________________me9">{"Book1","4.09 FLORA DAN FAUNA.xls","4.22 PERLENGKAPAN SEKOLAH.xls"}</definedName>
    <definedName name="_____________________mek1" localSheetId="5">{"Book1","4.09 FLORA DAN FAUNA.xls","4.22 PERLENGKAPAN SEKOLAH.xls"}</definedName>
    <definedName name="_____________________mek1" localSheetId="7">{"Book1","4.09 FLORA DAN FAUNA.xls","4.22 PERLENGKAPAN SEKOLAH.xls"}</definedName>
    <definedName name="_____________________mek1">{"Book1","4.09 FLORA DAN FAUNA.xls","4.22 PERLENGKAPAN SEKOLAH.xls"}</definedName>
    <definedName name="_____________________mek2" localSheetId="5">{"Book1","4.09 FLORA DAN FAUNA.xls","4.22 PERLENGKAPAN SEKOLAH.xls"}</definedName>
    <definedName name="_____________________mek2" localSheetId="7">{"Book1","4.09 FLORA DAN FAUNA.xls","4.22 PERLENGKAPAN SEKOLAH.xls"}</definedName>
    <definedName name="_____________________mek2">{"Book1","4.09 FLORA DAN FAUNA.xls","4.22 PERLENGKAPAN SEKOLAH.xls"}</definedName>
    <definedName name="_____________________mek3" localSheetId="5">{"Book1","4.09 FLORA DAN FAUNA.xls","4.22 PERLENGKAPAN SEKOLAH.xls"}</definedName>
    <definedName name="_____________________mek3" localSheetId="7">{"Book1","4.09 FLORA DAN FAUNA.xls","4.22 PERLENGKAPAN SEKOLAH.xls"}</definedName>
    <definedName name="_____________________mek3">{"Book1","4.09 FLORA DAN FAUNA.xls","4.22 PERLENGKAPAN SEKOLAH.xls"}</definedName>
    <definedName name="_____________________mek5" localSheetId="5">{"Book1","4.09 FLORA DAN FAUNA.xls","4.22 PERLENGKAPAN SEKOLAH.xls"}</definedName>
    <definedName name="_____________________mek5" localSheetId="7">{"Book1","4.09 FLORA DAN FAUNA.xls","4.22 PERLENGKAPAN SEKOLAH.xls"}</definedName>
    <definedName name="_____________________mek5">{"Book1","4.09 FLORA DAN FAUNA.xls","4.22 PERLENGKAPAN SEKOLAH.xls"}</definedName>
    <definedName name="_____________________mek87" localSheetId="5">{"Book1","4.09 FLORA DAN FAUNA.xls","4.22 PERLENGKAPAN SEKOLAH.xls"}</definedName>
    <definedName name="_____________________mek87" localSheetId="7">{"Book1","4.09 FLORA DAN FAUNA.xls","4.22 PERLENGKAPAN SEKOLAH.xls"}</definedName>
    <definedName name="_____________________mek87">{"Book1","4.09 FLORA DAN FAUNA.xls","4.22 PERLENGKAPAN SEKOLAH.xls"}</definedName>
    <definedName name="_____________________mek9" localSheetId="5">{"Book1","4.09 FLORA DAN FAUNA.xls","4.22 PERLENGKAPAN SEKOLAH.xls"}</definedName>
    <definedName name="_____________________mek9" localSheetId="7">{"Book1","4.09 FLORA DAN FAUNA.xls","4.22 PERLENGKAPAN SEKOLAH.xls"}</definedName>
    <definedName name="_____________________mek9">{"Book1","4.09 FLORA DAN FAUNA.xls","4.22 PERLENGKAPAN SEKOLAH.xls"}</definedName>
    <definedName name="_____________________meq12" localSheetId="5">{"Book1","4.09 FLORA DAN FAUNA.xls","4.22 PERLENGKAPAN SEKOLAH.xls"}</definedName>
    <definedName name="_____________________meq12" localSheetId="7">{"Book1","4.09 FLORA DAN FAUNA.xls","4.22 PERLENGKAPAN SEKOLAH.xls"}</definedName>
    <definedName name="_____________________meq12">{"Book1","4.09 FLORA DAN FAUNA.xls","4.22 PERLENGKAPAN SEKOLAH.xls"}</definedName>
    <definedName name="_____________________nip1">[11]Input!#REF!</definedName>
    <definedName name="_____________________nip2">[11]Input!#REF!</definedName>
    <definedName name="_____________________pak1">[12]Data!$B$12</definedName>
    <definedName name="_____________________Pak2">[13]data!#REF!</definedName>
    <definedName name="_____________________pak3">[13]data!#REF!</definedName>
    <definedName name="_____________________pak4">[13]data!#REF!</definedName>
    <definedName name="_____________________pak5">[13]data!#REF!</definedName>
    <definedName name="_____________________pak6">[13]data!#REF!</definedName>
    <definedName name="_____________________pek1">[14]Data!$B$9</definedName>
    <definedName name="_____________________pek2" localSheetId="1">#REF!</definedName>
    <definedName name="_____________________pek2" localSheetId="2">#REF!</definedName>
    <definedName name="_____________________pek2">#REF!</definedName>
    <definedName name="_____________________pjg1">[12]Data!$B$14</definedName>
    <definedName name="_____________________pjg2">[12]Data!$B$15</definedName>
    <definedName name="_____________________RAB1" localSheetId="1">#REF!</definedName>
    <definedName name="_____________________RAB1" localSheetId="2">#REF!</definedName>
    <definedName name="_____________________RAB1">#REF!</definedName>
    <definedName name="_____________________RAB2" localSheetId="1">#REF!</definedName>
    <definedName name="_____________________RAB2" localSheetId="2">#REF!</definedName>
    <definedName name="_____________________RAB2">#REF!</definedName>
    <definedName name="____________________arr3" localSheetId="5">{"Book1","4.09 FLORA DAN FAUNA.xls","4.22 PERLENGKAPAN SEKOLAH.xls"}</definedName>
    <definedName name="____________________arr3" localSheetId="7">{"Book1","4.09 FLORA DAN FAUNA.xls","4.22 PERLENGKAPAN SEKOLAH.xls"}</definedName>
    <definedName name="____________________arr3">{"Book1","4.09 FLORA DAN FAUNA.xls","4.22 PERLENGKAPAN SEKOLAH.xls"}</definedName>
    <definedName name="____________________der4" localSheetId="5">{"Book1","4.09 FLORA DAN FAUNA.xls","4.22 PERLENGKAPAN SEKOLAH.xls"}</definedName>
    <definedName name="____________________der4" localSheetId="7">{"Book1","4.09 FLORA DAN FAUNA.xls","4.22 PERLENGKAPAN SEKOLAH.xls"}</definedName>
    <definedName name="____________________der4">{"Book1","4.09 FLORA DAN FAUNA.xls","4.22 PERLENGKAPAN SEKOLAH.xls"}</definedName>
    <definedName name="____________________DIV10">[16]RAB!#REF!</definedName>
    <definedName name="____________________DIV3">[17]Rab!#REF!</definedName>
    <definedName name="____________________DIV5">[16]RAB!#REF!</definedName>
    <definedName name="____________________doc5" localSheetId="5">{"Book1","4.09 FLORA DAN FAUNA.xls","4.22 PERLENGKAPAN SEKOLAH.xls"}</definedName>
    <definedName name="____________________doc5" localSheetId="7">{"Book1","4.09 FLORA DAN FAUNA.xls","4.22 PERLENGKAPAN SEKOLAH.xls"}</definedName>
    <definedName name="____________________doc5">{"Book1","4.09 FLORA DAN FAUNA.xls","4.22 PERLENGKAPAN SEKOLAH.xls"}</definedName>
    <definedName name="____________________HAL1" localSheetId="1">#REF!</definedName>
    <definedName name="____________________HAL1" localSheetId="2">#REF!</definedName>
    <definedName name="____________________HAL1">#REF!</definedName>
    <definedName name="____________________HAL10" localSheetId="1">#REF!</definedName>
    <definedName name="____________________HAL10" localSheetId="2">#REF!</definedName>
    <definedName name="____________________HAL10">#REF!</definedName>
    <definedName name="____________________HAL11" localSheetId="1">#REF!</definedName>
    <definedName name="____________________HAL11" localSheetId="2">#REF!</definedName>
    <definedName name="____________________HAL11">#REF!</definedName>
    <definedName name="____________________HAL12" localSheetId="1">#REF!</definedName>
    <definedName name="____________________HAL12" localSheetId="2">#REF!</definedName>
    <definedName name="____________________HAL12">#REF!</definedName>
    <definedName name="____________________HAL13" localSheetId="1">#REF!</definedName>
    <definedName name="____________________HAL13" localSheetId="2">#REF!</definedName>
    <definedName name="____________________HAL13">#REF!</definedName>
    <definedName name="____________________HAL14" localSheetId="1">#REF!</definedName>
    <definedName name="____________________HAL14" localSheetId="2">#REF!</definedName>
    <definedName name="____________________HAL14">#REF!</definedName>
    <definedName name="____________________HAL15" localSheetId="1">#REF!</definedName>
    <definedName name="____________________HAL15" localSheetId="2">#REF!</definedName>
    <definedName name="____________________HAL15">#REF!</definedName>
    <definedName name="____________________HAL16" localSheetId="1">#REF!</definedName>
    <definedName name="____________________HAL16" localSheetId="2">#REF!</definedName>
    <definedName name="____________________HAL16">#REF!</definedName>
    <definedName name="____________________HAL17" localSheetId="1">#REF!</definedName>
    <definedName name="____________________HAL17" localSheetId="2">#REF!</definedName>
    <definedName name="____________________HAL17">#REF!</definedName>
    <definedName name="____________________HAL18" localSheetId="1">#REF!</definedName>
    <definedName name="____________________HAL18" localSheetId="2">#REF!</definedName>
    <definedName name="____________________HAL18">#REF!</definedName>
    <definedName name="____________________HAL19" localSheetId="1">#REF!</definedName>
    <definedName name="____________________HAL19" localSheetId="2">#REF!</definedName>
    <definedName name="____________________HAL19">#REF!</definedName>
    <definedName name="____________________HAL2" localSheetId="1">#REF!</definedName>
    <definedName name="____________________HAL2" localSheetId="2">#REF!</definedName>
    <definedName name="____________________HAL2">#REF!</definedName>
    <definedName name="____________________HAL20" localSheetId="1">#REF!</definedName>
    <definedName name="____________________HAL20" localSheetId="2">#REF!</definedName>
    <definedName name="____________________HAL20">#REF!</definedName>
    <definedName name="____________________HAL21" localSheetId="1">#REF!</definedName>
    <definedName name="____________________HAL21" localSheetId="2">#REF!</definedName>
    <definedName name="____________________HAL21">#REF!</definedName>
    <definedName name="____________________HAL22" localSheetId="1">#REF!</definedName>
    <definedName name="____________________HAL22" localSheetId="2">#REF!</definedName>
    <definedName name="____________________HAL22">#REF!</definedName>
    <definedName name="____________________HAL3" localSheetId="1">#REF!</definedName>
    <definedName name="____________________HAL3" localSheetId="2">#REF!</definedName>
    <definedName name="____________________HAL3">#REF!</definedName>
    <definedName name="____________________HAL4" localSheetId="1">#REF!</definedName>
    <definedName name="____________________HAL4" localSheetId="2">#REF!</definedName>
    <definedName name="____________________HAL4">#REF!</definedName>
    <definedName name="____________________HAL5" localSheetId="1">#REF!</definedName>
    <definedName name="____________________HAL5" localSheetId="2">#REF!</definedName>
    <definedName name="____________________HAL5">#REF!</definedName>
    <definedName name="____________________HAL6" localSheetId="1">#REF!</definedName>
    <definedName name="____________________HAL6" localSheetId="2">#REF!</definedName>
    <definedName name="____________________HAL6">#REF!</definedName>
    <definedName name="____________________HAL7" localSheetId="1">#REF!</definedName>
    <definedName name="____________________HAL7" localSheetId="2">#REF!</definedName>
    <definedName name="____________________HAL7">#REF!</definedName>
    <definedName name="____________________HAL8" localSheetId="1">#REF!</definedName>
    <definedName name="____________________HAL8" localSheetId="2">#REF!</definedName>
    <definedName name="____________________HAL8">#REF!</definedName>
    <definedName name="____________________HAL9" localSheetId="1">#REF!</definedName>
    <definedName name="____________________HAL9" localSheetId="2">#REF!</definedName>
    <definedName name="____________________HAL9">#REF!</definedName>
    <definedName name="____________________lok2">[10]data!$B$15</definedName>
    <definedName name="____________________mas1" localSheetId="5">{"Book1","4.09 FLORA DAN FAUNA.xls","4.22 PERLENGKAPAN SEKOLAH.xls"}</definedName>
    <definedName name="____________________mas1" localSheetId="7">{"Book1","4.09 FLORA DAN FAUNA.xls","4.22 PERLENGKAPAN SEKOLAH.xls"}</definedName>
    <definedName name="____________________mas1">{"Book1","4.09 FLORA DAN FAUNA.xls","4.22 PERLENGKAPAN SEKOLAH.xls"}</definedName>
    <definedName name="____________________mas12" localSheetId="5">{"Book1","4.09 FLORA DAN FAUNA.xls","4.22 PERLENGKAPAN SEKOLAH.xls"}</definedName>
    <definedName name="____________________mas12" localSheetId="7">{"Book1","4.09 FLORA DAN FAUNA.xls","4.22 PERLENGKAPAN SEKOLAH.xls"}</definedName>
    <definedName name="____________________mas12">{"Book1","4.09 FLORA DAN FAUNA.xls","4.22 PERLENGKAPAN SEKOLAH.xls"}</definedName>
    <definedName name="____________________mas2" localSheetId="5">{"Book1","4.09 FLORA DAN FAUNA.xls","4.22 PERLENGKAPAN SEKOLAH.xls"}</definedName>
    <definedName name="____________________mas2" localSheetId="7">{"Book1","4.09 FLORA DAN FAUNA.xls","4.22 PERLENGKAPAN SEKOLAH.xls"}</definedName>
    <definedName name="____________________mas2">{"Book1","4.09 FLORA DAN FAUNA.xls","4.22 PERLENGKAPAN SEKOLAH.xls"}</definedName>
    <definedName name="____________________mas4" localSheetId="5">{"Book1","4.09 FLORA DAN FAUNA.xls","4.22 PERLENGKAPAN SEKOLAH.xls"}</definedName>
    <definedName name="____________________mas4" localSheetId="7">{"Book1","4.09 FLORA DAN FAUNA.xls","4.22 PERLENGKAPAN SEKOLAH.xls"}</definedName>
    <definedName name="____________________mas4">{"Book1","4.09 FLORA DAN FAUNA.xls","4.22 PERLENGKAPAN SEKOLAH.xls"}</definedName>
    <definedName name="____________________mas5" localSheetId="5">{"Book1","4.09 FLORA DAN FAUNA.xls","4.22 PERLENGKAPAN SEKOLAH.xls"}</definedName>
    <definedName name="____________________mas5" localSheetId="7">{"Book1","4.09 FLORA DAN FAUNA.xls","4.22 PERLENGKAPAN SEKOLAH.xls"}</definedName>
    <definedName name="____________________mas5">{"Book1","4.09 FLORA DAN FAUNA.xls","4.22 PERLENGKAPAN SEKOLAH.xls"}</definedName>
    <definedName name="____________________mas6" localSheetId="5">{"Book1","4.09 FLORA DAN FAUNA.xls","4.22 PERLENGKAPAN SEKOLAH.xls"}</definedName>
    <definedName name="____________________mas6" localSheetId="7">{"Book1","4.09 FLORA DAN FAUNA.xls","4.22 PERLENGKAPAN SEKOLAH.xls"}</definedName>
    <definedName name="____________________mas6">{"Book1","4.09 FLORA DAN FAUNA.xls","4.22 PERLENGKAPAN SEKOLAH.xls"}</definedName>
    <definedName name="____________________mas7" localSheetId="5">{"Book1","4.09 FLORA DAN FAUNA.xls","4.22 PERLENGKAPAN SEKOLAH.xls"}</definedName>
    <definedName name="____________________mas7" localSheetId="7">{"Book1","4.09 FLORA DAN FAUNA.xls","4.22 PERLENGKAPAN SEKOLAH.xls"}</definedName>
    <definedName name="____________________mas7">{"Book1","4.09 FLORA DAN FAUNA.xls","4.22 PERLENGKAPAN SEKOLAH.xls"}</definedName>
    <definedName name="____________________mas8" localSheetId="5">{"Book1","4.09 FLORA DAN FAUNA.xls","4.22 PERLENGKAPAN SEKOLAH.xls"}</definedName>
    <definedName name="____________________mas8" localSheetId="7">{"Book1","4.09 FLORA DAN FAUNA.xls","4.22 PERLENGKAPAN SEKOLAH.xls"}</definedName>
    <definedName name="____________________mas8">{"Book1","4.09 FLORA DAN FAUNA.xls","4.22 PERLENGKAPAN SEKOLAH.xls"}</definedName>
    <definedName name="____________________mas9" localSheetId="5">{"Book1","4.09 FLORA DAN FAUNA.xls","4.22 PERLENGKAPAN SEKOLAH.xls"}</definedName>
    <definedName name="____________________mas9" localSheetId="7">{"Book1","4.09 FLORA DAN FAUNA.xls","4.22 PERLENGKAPAN SEKOLAH.xls"}</definedName>
    <definedName name="____________________mas9">{"Book1","4.09 FLORA DAN FAUNA.xls","4.22 PERLENGKAPAN SEKOLAH.xls"}</definedName>
    <definedName name="____________________MDE03" localSheetId="1">#REF!</definedName>
    <definedName name="____________________MDE03" localSheetId="2">#REF!</definedName>
    <definedName name="____________________MDE03">#REF!</definedName>
    <definedName name="____________________MDE04" localSheetId="1">#REF!</definedName>
    <definedName name="____________________MDE04" localSheetId="2">#REF!</definedName>
    <definedName name="____________________MDE04">#REF!</definedName>
    <definedName name="____________________MDE05" localSheetId="1">#REF!</definedName>
    <definedName name="____________________MDE05" localSheetId="2">#REF!</definedName>
    <definedName name="____________________MDE05">#REF!</definedName>
    <definedName name="____________________MDE13" localSheetId="1">#REF!</definedName>
    <definedName name="____________________MDE13" localSheetId="2">#REF!</definedName>
    <definedName name="____________________MDE13">#REF!</definedName>
    <definedName name="____________________MDE14" localSheetId="1">#REF!</definedName>
    <definedName name="____________________MDE14" localSheetId="2">#REF!</definedName>
    <definedName name="____________________MDE14">#REF!</definedName>
    <definedName name="____________________MDE16" localSheetId="1">#REF!</definedName>
    <definedName name="____________________MDE16" localSheetId="2">#REF!</definedName>
    <definedName name="____________________MDE16">#REF!</definedName>
    <definedName name="____________________MDE17" localSheetId="1">#REF!</definedName>
    <definedName name="____________________MDE17" localSheetId="2">#REF!</definedName>
    <definedName name="____________________MDE17">#REF!</definedName>
    <definedName name="____________________MDE18" localSheetId="1">#REF!</definedName>
    <definedName name="____________________MDE18" localSheetId="2">#REF!</definedName>
    <definedName name="____________________MDE18">#REF!</definedName>
    <definedName name="____________________MDE19" localSheetId="1">#REF!</definedName>
    <definedName name="____________________MDE19" localSheetId="2">#REF!</definedName>
    <definedName name="____________________MDE19">#REF!</definedName>
    <definedName name="____________________MDE21" localSheetId="1">#REF!</definedName>
    <definedName name="____________________MDE21" localSheetId="2">#REF!</definedName>
    <definedName name="____________________MDE21">#REF!</definedName>
    <definedName name="____________________MDE22" localSheetId="1">#REF!</definedName>
    <definedName name="____________________MDE22" localSheetId="2">#REF!</definedName>
    <definedName name="____________________MDE22">#REF!</definedName>
    <definedName name="____________________MDE23" localSheetId="1">#REF!</definedName>
    <definedName name="____________________MDE23" localSheetId="2">#REF!</definedName>
    <definedName name="____________________MDE23">#REF!</definedName>
    <definedName name="____________________MDE24" localSheetId="1">#REF!</definedName>
    <definedName name="____________________MDE24" localSheetId="2">#REF!</definedName>
    <definedName name="____________________MDE24">#REF!</definedName>
    <definedName name="____________________MDE26" localSheetId="1">#REF!</definedName>
    <definedName name="____________________MDE26" localSheetId="2">#REF!</definedName>
    <definedName name="____________________MDE26">#REF!</definedName>
    <definedName name="____________________MDE27" localSheetId="1">#REF!</definedName>
    <definedName name="____________________MDE27" localSheetId="2">#REF!</definedName>
    <definedName name="____________________MDE27">#REF!</definedName>
    <definedName name="____________________MDE28" localSheetId="1">#REF!</definedName>
    <definedName name="____________________MDE28" localSheetId="2">#REF!</definedName>
    <definedName name="____________________MDE28">#REF!</definedName>
    <definedName name="____________________MDE29" localSheetId="1">#REF!</definedName>
    <definedName name="____________________MDE29" localSheetId="2">#REF!</definedName>
    <definedName name="____________________MDE29">#REF!</definedName>
    <definedName name="____________________MDE30" localSheetId="1">#REF!</definedName>
    <definedName name="____________________MDE30" localSheetId="2">#REF!</definedName>
    <definedName name="____________________MDE30">#REF!</definedName>
    <definedName name="____________________MDE31" localSheetId="1">#REF!</definedName>
    <definedName name="____________________MDE31" localSheetId="2">#REF!</definedName>
    <definedName name="____________________MDE31">#REF!</definedName>
    <definedName name="____________________MDE33" localSheetId="1">#REF!</definedName>
    <definedName name="____________________MDE33" localSheetId="2">#REF!</definedName>
    <definedName name="____________________MDE33">#REF!</definedName>
    <definedName name="____________________MDE34" localSheetId="1">#REF!</definedName>
    <definedName name="____________________MDE34" localSheetId="2">#REF!</definedName>
    <definedName name="____________________MDE34">#REF!</definedName>
    <definedName name="____________________ME01" localSheetId="1">#REF!</definedName>
    <definedName name="____________________ME01" localSheetId="2">#REF!</definedName>
    <definedName name="____________________ME01">#REF!</definedName>
    <definedName name="____________________ME02" localSheetId="1">#REF!</definedName>
    <definedName name="____________________ME02" localSheetId="2">#REF!</definedName>
    <definedName name="____________________ME02">#REF!</definedName>
    <definedName name="____________________ME03" localSheetId="1">#REF!</definedName>
    <definedName name="____________________ME03" localSheetId="2">#REF!</definedName>
    <definedName name="____________________ME03">#REF!</definedName>
    <definedName name="____________________ME04" localSheetId="1">#REF!</definedName>
    <definedName name="____________________ME04" localSheetId="2">#REF!</definedName>
    <definedName name="____________________ME04">#REF!</definedName>
    <definedName name="____________________ME05" localSheetId="1">#REF!</definedName>
    <definedName name="____________________ME05" localSheetId="2">#REF!</definedName>
    <definedName name="____________________ME05">#REF!</definedName>
    <definedName name="____________________ME06" localSheetId="1">#REF!</definedName>
    <definedName name="____________________ME06" localSheetId="2">#REF!</definedName>
    <definedName name="____________________ME06">#REF!</definedName>
    <definedName name="____________________ME07" localSheetId="1">#REF!</definedName>
    <definedName name="____________________ME07" localSheetId="2">#REF!</definedName>
    <definedName name="____________________ME07">#REF!</definedName>
    <definedName name="____________________ME08" localSheetId="1">#REF!</definedName>
    <definedName name="____________________ME08" localSheetId="2">#REF!</definedName>
    <definedName name="____________________ME08">#REF!</definedName>
    <definedName name="____________________ME09" localSheetId="1">#REF!</definedName>
    <definedName name="____________________ME09" localSheetId="2">#REF!</definedName>
    <definedName name="____________________ME09">#REF!</definedName>
    <definedName name="____________________me1" localSheetId="5">{"Book1","4.09 FLORA DAN FAUNA.xls","4.22 PERLENGKAPAN SEKOLAH.xls"}</definedName>
    <definedName name="____________________me1" localSheetId="7">{"Book1","4.09 FLORA DAN FAUNA.xls","4.22 PERLENGKAPAN SEKOLAH.xls"}</definedName>
    <definedName name="____________________me1">{"Book1","4.09 FLORA DAN FAUNA.xls","4.22 PERLENGKAPAN SEKOLAH.xls"}</definedName>
    <definedName name="____________________ME10" localSheetId="1">#REF!</definedName>
    <definedName name="____________________ME10" localSheetId="2">#REF!</definedName>
    <definedName name="____________________ME10">#REF!</definedName>
    <definedName name="____________________ME11" localSheetId="1">#REF!</definedName>
    <definedName name="____________________ME11" localSheetId="2">#REF!</definedName>
    <definedName name="____________________ME11">#REF!</definedName>
    <definedName name="____________________ME12" localSheetId="1">#REF!</definedName>
    <definedName name="____________________ME12" localSheetId="2">#REF!</definedName>
    <definedName name="____________________ME12">#REF!</definedName>
    <definedName name="____________________ME13" localSheetId="1">#REF!</definedName>
    <definedName name="____________________ME13" localSheetId="2">#REF!</definedName>
    <definedName name="____________________ME13">#REF!</definedName>
    <definedName name="____________________ME14" localSheetId="1">#REF!</definedName>
    <definedName name="____________________ME14" localSheetId="2">#REF!</definedName>
    <definedName name="____________________ME14">#REF!</definedName>
    <definedName name="____________________ME15" localSheetId="1">#REF!</definedName>
    <definedName name="____________________ME15" localSheetId="2">#REF!</definedName>
    <definedName name="____________________ME15">#REF!</definedName>
    <definedName name="____________________ME16" localSheetId="1">#REF!</definedName>
    <definedName name="____________________ME16" localSheetId="2">#REF!</definedName>
    <definedName name="____________________ME16">#REF!</definedName>
    <definedName name="____________________ME17" localSheetId="1">#REF!</definedName>
    <definedName name="____________________ME17" localSheetId="2">#REF!</definedName>
    <definedName name="____________________ME17">#REF!</definedName>
    <definedName name="____________________ME18" localSheetId="1">#REF!</definedName>
    <definedName name="____________________ME18" localSheetId="2">#REF!</definedName>
    <definedName name="____________________ME18">#REF!</definedName>
    <definedName name="____________________ME19" localSheetId="1">#REF!</definedName>
    <definedName name="____________________ME19" localSheetId="2">#REF!</definedName>
    <definedName name="____________________ME19">#REF!</definedName>
    <definedName name="____________________me2" localSheetId="5">{"Book1","4.09 FLORA DAN FAUNA.xls","4.22 PERLENGKAPAN SEKOLAH.xls"}</definedName>
    <definedName name="____________________me2" localSheetId="7">{"Book1","4.09 FLORA DAN FAUNA.xls","4.22 PERLENGKAPAN SEKOLAH.xls"}</definedName>
    <definedName name="____________________me2">{"Book1","4.09 FLORA DAN FAUNA.xls","4.22 PERLENGKAPAN SEKOLAH.xls"}</definedName>
    <definedName name="____________________ME20" localSheetId="1">#REF!</definedName>
    <definedName name="____________________ME20" localSheetId="2">#REF!</definedName>
    <definedName name="____________________ME20">#REF!</definedName>
    <definedName name="____________________ME21" localSheetId="1">#REF!</definedName>
    <definedName name="____________________ME21" localSheetId="2">#REF!</definedName>
    <definedName name="____________________ME21">#REF!</definedName>
    <definedName name="____________________ME22" localSheetId="1">#REF!</definedName>
    <definedName name="____________________ME22" localSheetId="2">#REF!</definedName>
    <definedName name="____________________ME22">#REF!</definedName>
    <definedName name="____________________ME23" localSheetId="1">#REF!</definedName>
    <definedName name="____________________ME23" localSheetId="2">#REF!</definedName>
    <definedName name="____________________ME23">#REF!</definedName>
    <definedName name="____________________ME24" localSheetId="1">#REF!</definedName>
    <definedName name="____________________ME24" localSheetId="2">#REF!</definedName>
    <definedName name="____________________ME24">#REF!</definedName>
    <definedName name="____________________ME25" localSheetId="1">#REF!</definedName>
    <definedName name="____________________ME25" localSheetId="2">#REF!</definedName>
    <definedName name="____________________ME25">#REF!</definedName>
    <definedName name="____________________ME26" localSheetId="1">#REF!</definedName>
    <definedName name="____________________ME26" localSheetId="2">#REF!</definedName>
    <definedName name="____________________ME26">#REF!</definedName>
    <definedName name="____________________ME27" localSheetId="1">#REF!</definedName>
    <definedName name="____________________ME27" localSheetId="2">#REF!</definedName>
    <definedName name="____________________ME27">#REF!</definedName>
    <definedName name="____________________ME28" localSheetId="1">#REF!</definedName>
    <definedName name="____________________ME28" localSheetId="2">#REF!</definedName>
    <definedName name="____________________ME28">#REF!</definedName>
    <definedName name="____________________ME29" localSheetId="1">#REF!</definedName>
    <definedName name="____________________ME29" localSheetId="2">#REF!</definedName>
    <definedName name="____________________ME29">#REF!</definedName>
    <definedName name="____________________me3" localSheetId="5">{"Book1","4.09 FLORA DAN FAUNA.xls","4.22 PERLENGKAPAN SEKOLAH.xls"}</definedName>
    <definedName name="____________________me3" localSheetId="7">{"Book1","4.09 FLORA DAN FAUNA.xls","4.22 PERLENGKAPAN SEKOLAH.xls"}</definedName>
    <definedName name="____________________me3">{"Book1","4.09 FLORA DAN FAUNA.xls","4.22 PERLENGKAPAN SEKOLAH.xls"}</definedName>
    <definedName name="____________________ME30" localSheetId="1">#REF!</definedName>
    <definedName name="____________________ME30" localSheetId="2">#REF!</definedName>
    <definedName name="____________________ME30">#REF!</definedName>
    <definedName name="____________________ME31" localSheetId="1">#REF!</definedName>
    <definedName name="____________________ME31" localSheetId="2">#REF!</definedName>
    <definedName name="____________________ME31">#REF!</definedName>
    <definedName name="____________________ME32" localSheetId="1">#REF!</definedName>
    <definedName name="____________________ME32" localSheetId="2">#REF!</definedName>
    <definedName name="____________________ME32">#REF!</definedName>
    <definedName name="____________________ME33" localSheetId="1">#REF!</definedName>
    <definedName name="____________________ME33" localSheetId="2">#REF!</definedName>
    <definedName name="____________________ME33">#REF!</definedName>
    <definedName name="____________________ME34" localSheetId="1">#REF!</definedName>
    <definedName name="____________________ME34" localSheetId="2">#REF!</definedName>
    <definedName name="____________________ME34">#REF!</definedName>
    <definedName name="____________________me4" localSheetId="5">{"Book1","4.09 FLORA DAN FAUNA.xls","4.22 PERLENGKAPAN SEKOLAH.xls"}</definedName>
    <definedName name="____________________me4" localSheetId="7">{"Book1","4.09 FLORA DAN FAUNA.xls","4.22 PERLENGKAPAN SEKOLAH.xls"}</definedName>
    <definedName name="____________________me4">{"Book1","4.09 FLORA DAN FAUNA.xls","4.22 PERLENGKAPAN SEKOLAH.xls"}</definedName>
    <definedName name="____________________me5" localSheetId="5">{"Book1","4.09 FLORA DAN FAUNA.xls","4.22 PERLENGKAPAN SEKOLAH.xls"}</definedName>
    <definedName name="____________________me5" localSheetId="7">{"Book1","4.09 FLORA DAN FAUNA.xls","4.22 PERLENGKAPAN SEKOLAH.xls"}</definedName>
    <definedName name="____________________me5">{"Book1","4.09 FLORA DAN FAUNA.xls","4.22 PERLENGKAPAN SEKOLAH.xls"}</definedName>
    <definedName name="____________________me9" localSheetId="5">{"Book1","4.09 FLORA DAN FAUNA.xls","4.22 PERLENGKAPAN SEKOLAH.xls"}</definedName>
    <definedName name="____________________me9" localSheetId="7">{"Book1","4.09 FLORA DAN FAUNA.xls","4.22 PERLENGKAPAN SEKOLAH.xls"}</definedName>
    <definedName name="____________________me9">{"Book1","4.09 FLORA DAN FAUNA.xls","4.22 PERLENGKAPAN SEKOLAH.xls"}</definedName>
    <definedName name="____________________mek1" localSheetId="5">{"Book1","4.09 FLORA DAN FAUNA.xls","4.22 PERLENGKAPAN SEKOLAH.xls"}</definedName>
    <definedName name="____________________mek1" localSheetId="7">{"Book1","4.09 FLORA DAN FAUNA.xls","4.22 PERLENGKAPAN SEKOLAH.xls"}</definedName>
    <definedName name="____________________mek1">{"Book1","4.09 FLORA DAN FAUNA.xls","4.22 PERLENGKAPAN SEKOLAH.xls"}</definedName>
    <definedName name="____________________mek2" localSheetId="5">{"Book1","4.09 FLORA DAN FAUNA.xls","4.22 PERLENGKAPAN SEKOLAH.xls"}</definedName>
    <definedName name="____________________mek2" localSheetId="7">{"Book1","4.09 FLORA DAN FAUNA.xls","4.22 PERLENGKAPAN SEKOLAH.xls"}</definedName>
    <definedName name="____________________mek2">{"Book1","4.09 FLORA DAN FAUNA.xls","4.22 PERLENGKAPAN SEKOLAH.xls"}</definedName>
    <definedName name="____________________mek3" localSheetId="5">{"Book1","4.09 FLORA DAN FAUNA.xls","4.22 PERLENGKAPAN SEKOLAH.xls"}</definedName>
    <definedName name="____________________mek3" localSheetId="7">{"Book1","4.09 FLORA DAN FAUNA.xls","4.22 PERLENGKAPAN SEKOLAH.xls"}</definedName>
    <definedName name="____________________mek3">{"Book1","4.09 FLORA DAN FAUNA.xls","4.22 PERLENGKAPAN SEKOLAH.xls"}</definedName>
    <definedName name="____________________mek5" localSheetId="5">{"Book1","4.09 FLORA DAN FAUNA.xls","4.22 PERLENGKAPAN SEKOLAH.xls"}</definedName>
    <definedName name="____________________mek5" localSheetId="7">{"Book1","4.09 FLORA DAN FAUNA.xls","4.22 PERLENGKAPAN SEKOLAH.xls"}</definedName>
    <definedName name="____________________mek5">{"Book1","4.09 FLORA DAN FAUNA.xls","4.22 PERLENGKAPAN SEKOLAH.xls"}</definedName>
    <definedName name="____________________mek87" localSheetId="5">{"Book1","4.09 FLORA DAN FAUNA.xls","4.22 PERLENGKAPAN SEKOLAH.xls"}</definedName>
    <definedName name="____________________mek87" localSheetId="7">{"Book1","4.09 FLORA DAN FAUNA.xls","4.22 PERLENGKAPAN SEKOLAH.xls"}</definedName>
    <definedName name="____________________mek87">{"Book1","4.09 FLORA DAN FAUNA.xls","4.22 PERLENGKAPAN SEKOLAH.xls"}</definedName>
    <definedName name="____________________mek9" localSheetId="5">{"Book1","4.09 FLORA DAN FAUNA.xls","4.22 PERLENGKAPAN SEKOLAH.xls"}</definedName>
    <definedName name="____________________mek9" localSheetId="7">{"Book1","4.09 FLORA DAN FAUNA.xls","4.22 PERLENGKAPAN SEKOLAH.xls"}</definedName>
    <definedName name="____________________mek9">{"Book1","4.09 FLORA DAN FAUNA.xls","4.22 PERLENGKAPAN SEKOLAH.xls"}</definedName>
    <definedName name="____________________meq12" localSheetId="5">{"Book1","4.09 FLORA DAN FAUNA.xls","4.22 PERLENGKAPAN SEKOLAH.xls"}</definedName>
    <definedName name="____________________meq12" localSheetId="7">{"Book1","4.09 FLORA DAN FAUNA.xls","4.22 PERLENGKAPAN SEKOLAH.xls"}</definedName>
    <definedName name="____________________meq12">{"Book1","4.09 FLORA DAN FAUNA.xls","4.22 PERLENGKAPAN SEKOLAH.xls"}</definedName>
    <definedName name="____________________nip1">[11]Input!#REF!</definedName>
    <definedName name="____________________nip2">[11]Input!#REF!</definedName>
    <definedName name="____________________pak1">[12]Data!$B$12</definedName>
    <definedName name="____________________Pak2">[13]data!#REF!</definedName>
    <definedName name="____________________pak3">[13]data!#REF!</definedName>
    <definedName name="____________________pak4">[13]data!#REF!</definedName>
    <definedName name="____________________pak5">[13]data!#REF!</definedName>
    <definedName name="____________________pak6">[13]data!#REF!</definedName>
    <definedName name="____________________pek1" localSheetId="1">#REF!</definedName>
    <definedName name="____________________pek1" localSheetId="2">#REF!</definedName>
    <definedName name="____________________pek1">#REF!</definedName>
    <definedName name="____________________pek2" localSheetId="1">#REF!</definedName>
    <definedName name="____________________pek2" localSheetId="2">#REF!</definedName>
    <definedName name="____________________pek2">#REF!</definedName>
    <definedName name="____________________pjg1">[12]Data!$B$14</definedName>
    <definedName name="____________________pjg2">[12]Data!$B$15</definedName>
    <definedName name="____________________RAB1" localSheetId="1">#REF!</definedName>
    <definedName name="____________________RAB1" localSheetId="2">#REF!</definedName>
    <definedName name="____________________RAB1">#REF!</definedName>
    <definedName name="____________________RAB2" localSheetId="1">#REF!</definedName>
    <definedName name="____________________RAB2" localSheetId="2">#REF!</definedName>
    <definedName name="____________________RAB2">#REF!</definedName>
    <definedName name="___________________arr3" localSheetId="5">{"Book1","4.09 FLORA DAN FAUNA.xls","4.22 PERLENGKAPAN SEKOLAH.xls"}</definedName>
    <definedName name="___________________arr3" localSheetId="7">{"Book1","4.09 FLORA DAN FAUNA.xls","4.22 PERLENGKAPAN SEKOLAH.xls"}</definedName>
    <definedName name="___________________arr3">{"Book1","4.09 FLORA DAN FAUNA.xls","4.22 PERLENGKAPAN SEKOLAH.xls"}</definedName>
    <definedName name="___________________der4" localSheetId="5">{"Book1","4.09 FLORA DAN FAUNA.xls","4.22 PERLENGKAPAN SEKOLAH.xls"}</definedName>
    <definedName name="___________________der4" localSheetId="7">{"Book1","4.09 FLORA DAN FAUNA.xls","4.22 PERLENGKAPAN SEKOLAH.xls"}</definedName>
    <definedName name="___________________der4">{"Book1","4.09 FLORA DAN FAUNA.xls","4.22 PERLENGKAPAN SEKOLAH.xls"}</definedName>
    <definedName name="___________________DIV10">'[15]Kuantitas &amp; Harga'!$G$393</definedName>
    <definedName name="___________________DIV3">'[15]Kuantitas &amp; Harga'!$G$80</definedName>
    <definedName name="___________________DIV5">'[15]Kuantitas &amp; Harga'!$G$115</definedName>
    <definedName name="___________________doc5" localSheetId="5">{"Book1","4.09 FLORA DAN FAUNA.xls","4.22 PERLENGKAPAN SEKOLAH.xls"}</definedName>
    <definedName name="___________________doc5" localSheetId="7">{"Book1","4.09 FLORA DAN FAUNA.xls","4.22 PERLENGKAPAN SEKOLAH.xls"}</definedName>
    <definedName name="___________________doc5">{"Book1","4.09 FLORA DAN FAUNA.xls","4.22 PERLENGKAPAN SEKOLAH.xls"}</definedName>
    <definedName name="___________________HAL1" localSheetId="1">#REF!</definedName>
    <definedName name="___________________HAL1" localSheetId="2">#REF!</definedName>
    <definedName name="___________________HAL1">#REF!</definedName>
    <definedName name="___________________HAL10" localSheetId="1">#REF!</definedName>
    <definedName name="___________________HAL10" localSheetId="2">#REF!</definedName>
    <definedName name="___________________HAL10">#REF!</definedName>
    <definedName name="___________________HAL11" localSheetId="1">#REF!</definedName>
    <definedName name="___________________HAL11" localSheetId="2">#REF!</definedName>
    <definedName name="___________________HAL11">#REF!</definedName>
    <definedName name="___________________HAL12" localSheetId="1">#REF!</definedName>
    <definedName name="___________________HAL12" localSheetId="2">#REF!</definedName>
    <definedName name="___________________HAL12">#REF!</definedName>
    <definedName name="___________________HAL13" localSheetId="1">#REF!</definedName>
    <definedName name="___________________HAL13" localSheetId="2">#REF!</definedName>
    <definedName name="___________________HAL13">#REF!</definedName>
    <definedName name="___________________HAL14" localSheetId="1">#REF!</definedName>
    <definedName name="___________________HAL14" localSheetId="2">#REF!</definedName>
    <definedName name="___________________HAL14">#REF!</definedName>
    <definedName name="___________________HAL15" localSheetId="1">#REF!</definedName>
    <definedName name="___________________HAL15" localSheetId="2">#REF!</definedName>
    <definedName name="___________________HAL15">#REF!</definedName>
    <definedName name="___________________HAL16" localSheetId="1">#REF!</definedName>
    <definedName name="___________________HAL16" localSheetId="2">#REF!</definedName>
    <definedName name="___________________HAL16">#REF!</definedName>
    <definedName name="___________________HAL17" localSheetId="1">#REF!</definedName>
    <definedName name="___________________HAL17" localSheetId="2">#REF!</definedName>
    <definedName name="___________________HAL17">#REF!</definedName>
    <definedName name="___________________HAL18" localSheetId="1">#REF!</definedName>
    <definedName name="___________________HAL18" localSheetId="2">#REF!</definedName>
    <definedName name="___________________HAL18">#REF!</definedName>
    <definedName name="___________________HAL19" localSheetId="1">#REF!</definedName>
    <definedName name="___________________HAL19" localSheetId="2">#REF!</definedName>
    <definedName name="___________________HAL19">#REF!</definedName>
    <definedName name="___________________HAL2" localSheetId="1">#REF!</definedName>
    <definedName name="___________________HAL2" localSheetId="2">#REF!</definedName>
    <definedName name="___________________HAL2">#REF!</definedName>
    <definedName name="___________________HAL20" localSheetId="1">#REF!</definedName>
    <definedName name="___________________HAL20" localSheetId="2">#REF!</definedName>
    <definedName name="___________________HAL20">#REF!</definedName>
    <definedName name="___________________HAL21" localSheetId="1">#REF!</definedName>
    <definedName name="___________________HAL21" localSheetId="2">#REF!</definedName>
    <definedName name="___________________HAL21">#REF!</definedName>
    <definedName name="___________________HAL22" localSheetId="1">#REF!</definedName>
    <definedName name="___________________HAL22" localSheetId="2">#REF!</definedName>
    <definedName name="___________________HAL22">#REF!</definedName>
    <definedName name="___________________HAL3" localSheetId="1">#REF!</definedName>
    <definedName name="___________________HAL3" localSheetId="2">#REF!</definedName>
    <definedName name="___________________HAL3">#REF!</definedName>
    <definedName name="___________________HAL4" localSheetId="1">#REF!</definedName>
    <definedName name="___________________HAL4" localSheetId="2">#REF!</definedName>
    <definedName name="___________________HAL4">#REF!</definedName>
    <definedName name="___________________HAL5" localSheetId="1">#REF!</definedName>
    <definedName name="___________________HAL5" localSheetId="2">#REF!</definedName>
    <definedName name="___________________HAL5">#REF!</definedName>
    <definedName name="___________________HAL6" localSheetId="1">#REF!</definedName>
    <definedName name="___________________HAL6" localSheetId="2">#REF!</definedName>
    <definedName name="___________________HAL6">#REF!</definedName>
    <definedName name="___________________HAL7" localSheetId="1">#REF!</definedName>
    <definedName name="___________________HAL7" localSheetId="2">#REF!</definedName>
    <definedName name="___________________HAL7">#REF!</definedName>
    <definedName name="___________________HAL8" localSheetId="1">#REF!</definedName>
    <definedName name="___________________HAL8" localSheetId="2">#REF!</definedName>
    <definedName name="___________________HAL8">#REF!</definedName>
    <definedName name="___________________HAL9" localSheetId="1">#REF!</definedName>
    <definedName name="___________________HAL9" localSheetId="2">#REF!</definedName>
    <definedName name="___________________HAL9">#REF!</definedName>
    <definedName name="___________________lok2">[10]data!$B$15</definedName>
    <definedName name="___________________mas1" localSheetId="5">{"Book1","4.09 FLORA DAN FAUNA.xls","4.22 PERLENGKAPAN SEKOLAH.xls"}</definedName>
    <definedName name="___________________mas1" localSheetId="7">{"Book1","4.09 FLORA DAN FAUNA.xls","4.22 PERLENGKAPAN SEKOLAH.xls"}</definedName>
    <definedName name="___________________mas1">{"Book1","4.09 FLORA DAN FAUNA.xls","4.22 PERLENGKAPAN SEKOLAH.xls"}</definedName>
    <definedName name="___________________mas12" localSheetId="5">{"Book1","4.09 FLORA DAN FAUNA.xls","4.22 PERLENGKAPAN SEKOLAH.xls"}</definedName>
    <definedName name="___________________mas12" localSheetId="7">{"Book1","4.09 FLORA DAN FAUNA.xls","4.22 PERLENGKAPAN SEKOLAH.xls"}</definedName>
    <definedName name="___________________mas12">{"Book1","4.09 FLORA DAN FAUNA.xls","4.22 PERLENGKAPAN SEKOLAH.xls"}</definedName>
    <definedName name="___________________mas2" localSheetId="5">{"Book1","4.09 FLORA DAN FAUNA.xls","4.22 PERLENGKAPAN SEKOLAH.xls"}</definedName>
    <definedName name="___________________mas2" localSheetId="7">{"Book1","4.09 FLORA DAN FAUNA.xls","4.22 PERLENGKAPAN SEKOLAH.xls"}</definedName>
    <definedName name="___________________mas2">{"Book1","4.09 FLORA DAN FAUNA.xls","4.22 PERLENGKAPAN SEKOLAH.xls"}</definedName>
    <definedName name="___________________mas4" localSheetId="5">{"Book1","4.09 FLORA DAN FAUNA.xls","4.22 PERLENGKAPAN SEKOLAH.xls"}</definedName>
    <definedName name="___________________mas4" localSheetId="7">{"Book1","4.09 FLORA DAN FAUNA.xls","4.22 PERLENGKAPAN SEKOLAH.xls"}</definedName>
    <definedName name="___________________mas4">{"Book1","4.09 FLORA DAN FAUNA.xls","4.22 PERLENGKAPAN SEKOLAH.xls"}</definedName>
    <definedName name="___________________mas5" localSheetId="5">{"Book1","4.09 FLORA DAN FAUNA.xls","4.22 PERLENGKAPAN SEKOLAH.xls"}</definedName>
    <definedName name="___________________mas5" localSheetId="7">{"Book1","4.09 FLORA DAN FAUNA.xls","4.22 PERLENGKAPAN SEKOLAH.xls"}</definedName>
    <definedName name="___________________mas5">{"Book1","4.09 FLORA DAN FAUNA.xls","4.22 PERLENGKAPAN SEKOLAH.xls"}</definedName>
    <definedName name="___________________mas6" localSheetId="5">{"Book1","4.09 FLORA DAN FAUNA.xls","4.22 PERLENGKAPAN SEKOLAH.xls"}</definedName>
    <definedName name="___________________mas6" localSheetId="7">{"Book1","4.09 FLORA DAN FAUNA.xls","4.22 PERLENGKAPAN SEKOLAH.xls"}</definedName>
    <definedName name="___________________mas6">{"Book1","4.09 FLORA DAN FAUNA.xls","4.22 PERLENGKAPAN SEKOLAH.xls"}</definedName>
    <definedName name="___________________mas7" localSheetId="5">{"Book1","4.09 FLORA DAN FAUNA.xls","4.22 PERLENGKAPAN SEKOLAH.xls"}</definedName>
    <definedName name="___________________mas7" localSheetId="7">{"Book1","4.09 FLORA DAN FAUNA.xls","4.22 PERLENGKAPAN SEKOLAH.xls"}</definedName>
    <definedName name="___________________mas7">{"Book1","4.09 FLORA DAN FAUNA.xls","4.22 PERLENGKAPAN SEKOLAH.xls"}</definedName>
    <definedName name="___________________mas8" localSheetId="5">{"Book1","4.09 FLORA DAN FAUNA.xls","4.22 PERLENGKAPAN SEKOLAH.xls"}</definedName>
    <definedName name="___________________mas8" localSheetId="7">{"Book1","4.09 FLORA DAN FAUNA.xls","4.22 PERLENGKAPAN SEKOLAH.xls"}</definedName>
    <definedName name="___________________mas8">{"Book1","4.09 FLORA DAN FAUNA.xls","4.22 PERLENGKAPAN SEKOLAH.xls"}</definedName>
    <definedName name="___________________mas9" localSheetId="5">{"Book1","4.09 FLORA DAN FAUNA.xls","4.22 PERLENGKAPAN SEKOLAH.xls"}</definedName>
    <definedName name="___________________mas9" localSheetId="7">{"Book1","4.09 FLORA DAN FAUNA.xls","4.22 PERLENGKAPAN SEKOLAH.xls"}</definedName>
    <definedName name="___________________mas9">{"Book1","4.09 FLORA DAN FAUNA.xls","4.22 PERLENGKAPAN SEKOLAH.xls"}</definedName>
    <definedName name="___________________MDE03" localSheetId="1">#REF!</definedName>
    <definedName name="___________________MDE03" localSheetId="2">#REF!</definedName>
    <definedName name="___________________MDE03">#REF!</definedName>
    <definedName name="___________________MDE04" localSheetId="1">#REF!</definedName>
    <definedName name="___________________MDE04" localSheetId="2">#REF!</definedName>
    <definedName name="___________________MDE04">#REF!</definedName>
    <definedName name="___________________MDE05" localSheetId="1">#REF!</definedName>
    <definedName name="___________________MDE05" localSheetId="2">#REF!</definedName>
    <definedName name="___________________MDE05">#REF!</definedName>
    <definedName name="___________________MDE13" localSheetId="1">#REF!</definedName>
    <definedName name="___________________MDE13" localSheetId="2">#REF!</definedName>
    <definedName name="___________________MDE13">#REF!</definedName>
    <definedName name="___________________MDE14" localSheetId="1">#REF!</definedName>
    <definedName name="___________________MDE14" localSheetId="2">#REF!</definedName>
    <definedName name="___________________MDE14">#REF!</definedName>
    <definedName name="___________________MDE16" localSheetId="1">#REF!</definedName>
    <definedName name="___________________MDE16" localSheetId="2">#REF!</definedName>
    <definedName name="___________________MDE16">#REF!</definedName>
    <definedName name="___________________MDE17" localSheetId="1">#REF!</definedName>
    <definedName name="___________________MDE17" localSheetId="2">#REF!</definedName>
    <definedName name="___________________MDE17">#REF!</definedName>
    <definedName name="___________________MDE18" localSheetId="1">#REF!</definedName>
    <definedName name="___________________MDE18" localSheetId="2">#REF!</definedName>
    <definedName name="___________________MDE18">#REF!</definedName>
    <definedName name="___________________MDE19" localSheetId="1">#REF!</definedName>
    <definedName name="___________________MDE19" localSheetId="2">#REF!</definedName>
    <definedName name="___________________MDE19">#REF!</definedName>
    <definedName name="___________________MDE21" localSheetId="1">#REF!</definedName>
    <definedName name="___________________MDE21" localSheetId="2">#REF!</definedName>
    <definedName name="___________________MDE21">#REF!</definedName>
    <definedName name="___________________MDE22" localSheetId="1">#REF!</definedName>
    <definedName name="___________________MDE22" localSheetId="2">#REF!</definedName>
    <definedName name="___________________MDE22">#REF!</definedName>
    <definedName name="___________________MDE23" localSheetId="1">#REF!</definedName>
    <definedName name="___________________MDE23" localSheetId="2">#REF!</definedName>
    <definedName name="___________________MDE23">#REF!</definedName>
    <definedName name="___________________MDE24" localSheetId="1">#REF!</definedName>
    <definedName name="___________________MDE24" localSheetId="2">#REF!</definedName>
    <definedName name="___________________MDE24">#REF!</definedName>
    <definedName name="___________________MDE26" localSheetId="1">#REF!</definedName>
    <definedName name="___________________MDE26" localSheetId="2">#REF!</definedName>
    <definedName name="___________________MDE26">#REF!</definedName>
    <definedName name="___________________MDE27" localSheetId="1">#REF!</definedName>
    <definedName name="___________________MDE27" localSheetId="2">#REF!</definedName>
    <definedName name="___________________MDE27">#REF!</definedName>
    <definedName name="___________________MDE28" localSheetId="1">#REF!</definedName>
    <definedName name="___________________MDE28" localSheetId="2">#REF!</definedName>
    <definedName name="___________________MDE28">#REF!</definedName>
    <definedName name="___________________MDE29" localSheetId="1">#REF!</definedName>
    <definedName name="___________________MDE29" localSheetId="2">#REF!</definedName>
    <definedName name="___________________MDE29">#REF!</definedName>
    <definedName name="___________________MDE30" localSheetId="1">#REF!</definedName>
    <definedName name="___________________MDE30" localSheetId="2">#REF!</definedName>
    <definedName name="___________________MDE30">#REF!</definedName>
    <definedName name="___________________MDE31" localSheetId="1">#REF!</definedName>
    <definedName name="___________________MDE31" localSheetId="2">#REF!</definedName>
    <definedName name="___________________MDE31">#REF!</definedName>
    <definedName name="___________________MDE33" localSheetId="1">#REF!</definedName>
    <definedName name="___________________MDE33" localSheetId="2">#REF!</definedName>
    <definedName name="___________________MDE33">#REF!</definedName>
    <definedName name="___________________MDE34" localSheetId="1">#REF!</definedName>
    <definedName name="___________________MDE34" localSheetId="2">#REF!</definedName>
    <definedName name="___________________MDE34">#REF!</definedName>
    <definedName name="___________________ME01" localSheetId="1">#REF!</definedName>
    <definedName name="___________________ME01" localSheetId="2">#REF!</definedName>
    <definedName name="___________________ME01">#REF!</definedName>
    <definedName name="___________________ME02" localSheetId="1">#REF!</definedName>
    <definedName name="___________________ME02" localSheetId="2">#REF!</definedName>
    <definedName name="___________________ME02">#REF!</definedName>
    <definedName name="___________________ME03" localSheetId="1">#REF!</definedName>
    <definedName name="___________________ME03" localSheetId="2">#REF!</definedName>
    <definedName name="___________________ME03">#REF!</definedName>
    <definedName name="___________________ME04" localSheetId="1">#REF!</definedName>
    <definedName name="___________________ME04" localSheetId="2">#REF!</definedName>
    <definedName name="___________________ME04">#REF!</definedName>
    <definedName name="___________________ME05" localSheetId="1">#REF!</definedName>
    <definedName name="___________________ME05" localSheetId="2">#REF!</definedName>
    <definedName name="___________________ME05">#REF!</definedName>
    <definedName name="___________________ME06" localSheetId="1">#REF!</definedName>
    <definedName name="___________________ME06" localSheetId="2">#REF!</definedName>
    <definedName name="___________________ME06">#REF!</definedName>
    <definedName name="___________________ME07" localSheetId="1">#REF!</definedName>
    <definedName name="___________________ME07" localSheetId="2">#REF!</definedName>
    <definedName name="___________________ME07">#REF!</definedName>
    <definedName name="___________________ME08" localSheetId="1">#REF!</definedName>
    <definedName name="___________________ME08" localSheetId="2">#REF!</definedName>
    <definedName name="___________________ME08">#REF!</definedName>
    <definedName name="___________________ME09" localSheetId="1">#REF!</definedName>
    <definedName name="___________________ME09" localSheetId="2">#REF!</definedName>
    <definedName name="___________________ME09">#REF!</definedName>
    <definedName name="___________________me1" localSheetId="5">{"Book1","4.09 FLORA DAN FAUNA.xls","4.22 PERLENGKAPAN SEKOLAH.xls"}</definedName>
    <definedName name="___________________me1" localSheetId="7">{"Book1","4.09 FLORA DAN FAUNA.xls","4.22 PERLENGKAPAN SEKOLAH.xls"}</definedName>
    <definedName name="___________________me1">{"Book1","4.09 FLORA DAN FAUNA.xls","4.22 PERLENGKAPAN SEKOLAH.xls"}</definedName>
    <definedName name="___________________ME10" localSheetId="1">#REF!</definedName>
    <definedName name="___________________ME10" localSheetId="2">#REF!</definedName>
    <definedName name="___________________ME10">#REF!</definedName>
    <definedName name="___________________ME11" localSheetId="1">#REF!</definedName>
    <definedName name="___________________ME11" localSheetId="2">#REF!</definedName>
    <definedName name="___________________ME11">#REF!</definedName>
    <definedName name="___________________ME12" localSheetId="1">#REF!</definedName>
    <definedName name="___________________ME12" localSheetId="2">#REF!</definedName>
    <definedName name="___________________ME12">#REF!</definedName>
    <definedName name="___________________ME13" localSheetId="1">#REF!</definedName>
    <definedName name="___________________ME13" localSheetId="2">#REF!</definedName>
    <definedName name="___________________ME13">#REF!</definedName>
    <definedName name="___________________ME14" localSheetId="1">#REF!</definedName>
    <definedName name="___________________ME14" localSheetId="2">#REF!</definedName>
    <definedName name="___________________ME14">#REF!</definedName>
    <definedName name="___________________ME15" localSheetId="1">#REF!</definedName>
    <definedName name="___________________ME15" localSheetId="2">#REF!</definedName>
    <definedName name="___________________ME15">#REF!</definedName>
    <definedName name="___________________ME16" localSheetId="1">#REF!</definedName>
    <definedName name="___________________ME16" localSheetId="2">#REF!</definedName>
    <definedName name="___________________ME16">#REF!</definedName>
    <definedName name="___________________ME17" localSheetId="1">#REF!</definedName>
    <definedName name="___________________ME17" localSheetId="2">#REF!</definedName>
    <definedName name="___________________ME17">#REF!</definedName>
    <definedName name="___________________ME18" localSheetId="1">#REF!</definedName>
    <definedName name="___________________ME18" localSheetId="2">#REF!</definedName>
    <definedName name="___________________ME18">#REF!</definedName>
    <definedName name="___________________ME19" localSheetId="1">#REF!</definedName>
    <definedName name="___________________ME19" localSheetId="2">#REF!</definedName>
    <definedName name="___________________ME19">#REF!</definedName>
    <definedName name="___________________me2" localSheetId="5">{"Book1","4.09 FLORA DAN FAUNA.xls","4.22 PERLENGKAPAN SEKOLAH.xls"}</definedName>
    <definedName name="___________________me2" localSheetId="7">{"Book1","4.09 FLORA DAN FAUNA.xls","4.22 PERLENGKAPAN SEKOLAH.xls"}</definedName>
    <definedName name="___________________me2">{"Book1","4.09 FLORA DAN FAUNA.xls","4.22 PERLENGKAPAN SEKOLAH.xls"}</definedName>
    <definedName name="___________________ME20" localSheetId="1">#REF!</definedName>
    <definedName name="___________________ME20" localSheetId="2">#REF!</definedName>
    <definedName name="___________________ME20">#REF!</definedName>
    <definedName name="___________________ME21" localSheetId="1">#REF!</definedName>
    <definedName name="___________________ME21" localSheetId="2">#REF!</definedName>
    <definedName name="___________________ME21">#REF!</definedName>
    <definedName name="___________________ME22" localSheetId="1">#REF!</definedName>
    <definedName name="___________________ME22" localSheetId="2">#REF!</definedName>
    <definedName name="___________________ME22">#REF!</definedName>
    <definedName name="___________________ME23" localSheetId="1">#REF!</definedName>
    <definedName name="___________________ME23" localSheetId="2">#REF!</definedName>
    <definedName name="___________________ME23">#REF!</definedName>
    <definedName name="___________________ME24" localSheetId="1">#REF!</definedName>
    <definedName name="___________________ME24" localSheetId="2">#REF!</definedName>
    <definedName name="___________________ME24">#REF!</definedName>
    <definedName name="___________________ME25" localSheetId="1">#REF!</definedName>
    <definedName name="___________________ME25" localSheetId="2">#REF!</definedName>
    <definedName name="___________________ME25">#REF!</definedName>
    <definedName name="___________________ME26" localSheetId="1">#REF!</definedName>
    <definedName name="___________________ME26" localSheetId="2">#REF!</definedName>
    <definedName name="___________________ME26">#REF!</definedName>
    <definedName name="___________________ME27" localSheetId="1">#REF!</definedName>
    <definedName name="___________________ME27" localSheetId="2">#REF!</definedName>
    <definedName name="___________________ME27">#REF!</definedName>
    <definedName name="___________________ME28" localSheetId="1">#REF!</definedName>
    <definedName name="___________________ME28" localSheetId="2">#REF!</definedName>
    <definedName name="___________________ME28">#REF!</definedName>
    <definedName name="___________________ME29" localSheetId="1">#REF!</definedName>
    <definedName name="___________________ME29" localSheetId="2">#REF!</definedName>
    <definedName name="___________________ME29">#REF!</definedName>
    <definedName name="___________________me3" localSheetId="5">{"Book1","4.09 FLORA DAN FAUNA.xls","4.22 PERLENGKAPAN SEKOLAH.xls"}</definedName>
    <definedName name="___________________me3" localSheetId="7">{"Book1","4.09 FLORA DAN FAUNA.xls","4.22 PERLENGKAPAN SEKOLAH.xls"}</definedName>
    <definedName name="___________________me3">{"Book1","4.09 FLORA DAN FAUNA.xls","4.22 PERLENGKAPAN SEKOLAH.xls"}</definedName>
    <definedName name="___________________ME30" localSheetId="1">#REF!</definedName>
    <definedName name="___________________ME30" localSheetId="2">#REF!</definedName>
    <definedName name="___________________ME30">#REF!</definedName>
    <definedName name="___________________ME31" localSheetId="1">#REF!</definedName>
    <definedName name="___________________ME31" localSheetId="2">#REF!</definedName>
    <definedName name="___________________ME31">#REF!</definedName>
    <definedName name="___________________ME32" localSheetId="1">#REF!</definedName>
    <definedName name="___________________ME32" localSheetId="2">#REF!</definedName>
    <definedName name="___________________ME32">#REF!</definedName>
    <definedName name="___________________ME33" localSheetId="1">#REF!</definedName>
    <definedName name="___________________ME33" localSheetId="2">#REF!</definedName>
    <definedName name="___________________ME33">#REF!</definedName>
    <definedName name="___________________ME34" localSheetId="1">#REF!</definedName>
    <definedName name="___________________ME34" localSheetId="2">#REF!</definedName>
    <definedName name="___________________ME34">#REF!</definedName>
    <definedName name="___________________me4" localSheetId="5">{"Book1","4.09 FLORA DAN FAUNA.xls","4.22 PERLENGKAPAN SEKOLAH.xls"}</definedName>
    <definedName name="___________________me4" localSheetId="7">{"Book1","4.09 FLORA DAN FAUNA.xls","4.22 PERLENGKAPAN SEKOLAH.xls"}</definedName>
    <definedName name="___________________me4">{"Book1","4.09 FLORA DAN FAUNA.xls","4.22 PERLENGKAPAN SEKOLAH.xls"}</definedName>
    <definedName name="___________________me5" localSheetId="5">{"Book1","4.09 FLORA DAN FAUNA.xls","4.22 PERLENGKAPAN SEKOLAH.xls"}</definedName>
    <definedName name="___________________me5" localSheetId="7">{"Book1","4.09 FLORA DAN FAUNA.xls","4.22 PERLENGKAPAN SEKOLAH.xls"}</definedName>
    <definedName name="___________________me5">{"Book1","4.09 FLORA DAN FAUNA.xls","4.22 PERLENGKAPAN SEKOLAH.xls"}</definedName>
    <definedName name="___________________me9" localSheetId="5">{"Book1","4.09 FLORA DAN FAUNA.xls","4.22 PERLENGKAPAN SEKOLAH.xls"}</definedName>
    <definedName name="___________________me9" localSheetId="7">{"Book1","4.09 FLORA DAN FAUNA.xls","4.22 PERLENGKAPAN SEKOLAH.xls"}</definedName>
    <definedName name="___________________me9">{"Book1","4.09 FLORA DAN FAUNA.xls","4.22 PERLENGKAPAN SEKOLAH.xls"}</definedName>
    <definedName name="___________________mek1" localSheetId="5">{"Book1","4.09 FLORA DAN FAUNA.xls","4.22 PERLENGKAPAN SEKOLAH.xls"}</definedName>
    <definedName name="___________________mek1" localSheetId="7">{"Book1","4.09 FLORA DAN FAUNA.xls","4.22 PERLENGKAPAN SEKOLAH.xls"}</definedName>
    <definedName name="___________________mek1">{"Book1","4.09 FLORA DAN FAUNA.xls","4.22 PERLENGKAPAN SEKOLAH.xls"}</definedName>
    <definedName name="___________________mek2" localSheetId="5">{"Book1","4.09 FLORA DAN FAUNA.xls","4.22 PERLENGKAPAN SEKOLAH.xls"}</definedName>
    <definedName name="___________________mek2" localSheetId="7">{"Book1","4.09 FLORA DAN FAUNA.xls","4.22 PERLENGKAPAN SEKOLAH.xls"}</definedName>
    <definedName name="___________________mek2">{"Book1","4.09 FLORA DAN FAUNA.xls","4.22 PERLENGKAPAN SEKOLAH.xls"}</definedName>
    <definedName name="___________________mek3" localSheetId="5">{"Book1","4.09 FLORA DAN FAUNA.xls","4.22 PERLENGKAPAN SEKOLAH.xls"}</definedName>
    <definedName name="___________________mek3" localSheetId="7">{"Book1","4.09 FLORA DAN FAUNA.xls","4.22 PERLENGKAPAN SEKOLAH.xls"}</definedName>
    <definedName name="___________________mek3">{"Book1","4.09 FLORA DAN FAUNA.xls","4.22 PERLENGKAPAN SEKOLAH.xls"}</definedName>
    <definedName name="___________________mek5" localSheetId="5">{"Book1","4.09 FLORA DAN FAUNA.xls","4.22 PERLENGKAPAN SEKOLAH.xls"}</definedName>
    <definedName name="___________________mek5" localSheetId="7">{"Book1","4.09 FLORA DAN FAUNA.xls","4.22 PERLENGKAPAN SEKOLAH.xls"}</definedName>
    <definedName name="___________________mek5">{"Book1","4.09 FLORA DAN FAUNA.xls","4.22 PERLENGKAPAN SEKOLAH.xls"}</definedName>
    <definedName name="___________________mek87" localSheetId="5">{"Book1","4.09 FLORA DAN FAUNA.xls","4.22 PERLENGKAPAN SEKOLAH.xls"}</definedName>
    <definedName name="___________________mek87" localSheetId="7">{"Book1","4.09 FLORA DAN FAUNA.xls","4.22 PERLENGKAPAN SEKOLAH.xls"}</definedName>
    <definedName name="___________________mek87">{"Book1","4.09 FLORA DAN FAUNA.xls","4.22 PERLENGKAPAN SEKOLAH.xls"}</definedName>
    <definedName name="___________________mek9" localSheetId="5">{"Book1","4.09 FLORA DAN FAUNA.xls","4.22 PERLENGKAPAN SEKOLAH.xls"}</definedName>
    <definedName name="___________________mek9" localSheetId="7">{"Book1","4.09 FLORA DAN FAUNA.xls","4.22 PERLENGKAPAN SEKOLAH.xls"}</definedName>
    <definedName name="___________________mek9">{"Book1","4.09 FLORA DAN FAUNA.xls","4.22 PERLENGKAPAN SEKOLAH.xls"}</definedName>
    <definedName name="___________________meq12" localSheetId="5">{"Book1","4.09 FLORA DAN FAUNA.xls","4.22 PERLENGKAPAN SEKOLAH.xls"}</definedName>
    <definedName name="___________________meq12" localSheetId="7">{"Book1","4.09 FLORA DAN FAUNA.xls","4.22 PERLENGKAPAN SEKOLAH.xls"}</definedName>
    <definedName name="___________________meq12">{"Book1","4.09 FLORA DAN FAUNA.xls","4.22 PERLENGKAPAN SEKOLAH.xls"}</definedName>
    <definedName name="___________________nip1">[11]Input!#REF!</definedName>
    <definedName name="___________________nip2">[11]Input!#REF!</definedName>
    <definedName name="___________________pak1">[12]Data!$B$12</definedName>
    <definedName name="___________________Pak2">[18]data!#REF!</definedName>
    <definedName name="___________________pak3">[18]data!#REF!</definedName>
    <definedName name="___________________pak4">[18]data!#REF!</definedName>
    <definedName name="___________________pak5">[18]data!#REF!</definedName>
    <definedName name="___________________pak6">[18]data!#REF!</definedName>
    <definedName name="___________________pan1" localSheetId="1">#REF!</definedName>
    <definedName name="___________________pan1" localSheetId="2">#REF!</definedName>
    <definedName name="___________________pan1">#REF!</definedName>
    <definedName name="___________________pan2" localSheetId="1">#REF!</definedName>
    <definedName name="___________________pan2" localSheetId="2">#REF!</definedName>
    <definedName name="___________________pan2">#REF!</definedName>
    <definedName name="___________________pek1" localSheetId="1">#REF!</definedName>
    <definedName name="___________________pek1" localSheetId="2">#REF!</definedName>
    <definedName name="___________________pek1">#REF!</definedName>
    <definedName name="___________________pek2">[19]Data!#REF!</definedName>
    <definedName name="___________________pek3" localSheetId="1">#REF!</definedName>
    <definedName name="___________________pek3" localSheetId="2">#REF!</definedName>
    <definedName name="___________________pek3">#REF!</definedName>
    <definedName name="___________________pjg1">[12]Data!$B$14</definedName>
    <definedName name="___________________pjg2">[12]Data!$B$15</definedName>
    <definedName name="___________________pvc100">[20]HS!#REF!</definedName>
    <definedName name="___________________pvc150">[20]HS!#REF!</definedName>
    <definedName name="___________________pvc75">[20]HS!#REF!</definedName>
    <definedName name="___________________RAB1" localSheetId="1">#REF!</definedName>
    <definedName name="___________________RAB1" localSheetId="2">#REF!</definedName>
    <definedName name="___________________RAB1">#REF!</definedName>
    <definedName name="___________________RAB2" localSheetId="1">#REF!</definedName>
    <definedName name="___________________RAB2" localSheetId="2">#REF!</definedName>
    <definedName name="___________________RAB2">#REF!</definedName>
    <definedName name="__________________arr3" localSheetId="5">{"Book1","4.09 FLORA DAN FAUNA.xls","4.22 PERLENGKAPAN SEKOLAH.xls"}</definedName>
    <definedName name="__________________arr3" localSheetId="7">{"Book1","4.09 FLORA DAN FAUNA.xls","4.22 PERLENGKAPAN SEKOLAH.xls"}</definedName>
    <definedName name="__________________arr3">{"Book1","4.09 FLORA DAN FAUNA.xls","4.22 PERLENGKAPAN SEKOLAH.xls"}</definedName>
    <definedName name="__________________der4" localSheetId="5">{"Book1","4.09 FLORA DAN FAUNA.xls","4.22 PERLENGKAPAN SEKOLAH.xls"}</definedName>
    <definedName name="__________________der4" localSheetId="7">{"Book1","4.09 FLORA DAN FAUNA.xls","4.22 PERLENGKAPAN SEKOLAH.xls"}</definedName>
    <definedName name="__________________der4">{"Book1","4.09 FLORA DAN FAUNA.xls","4.22 PERLENGKAPAN SEKOLAH.xls"}</definedName>
    <definedName name="__________________DIV1">'[15]Kuantitas &amp; Harga'!$G$24</definedName>
    <definedName name="__________________DIV10">[16]RAB!#REF!</definedName>
    <definedName name="__________________DIV2">'[15]Kuantitas &amp; Harga'!$G$46</definedName>
    <definedName name="__________________DIV3">[17]Rab!#REF!</definedName>
    <definedName name="__________________DIV4">'[15]Kuantitas &amp; Harga'!$G$95</definedName>
    <definedName name="__________________DIV5">[16]RAB!#REF!</definedName>
    <definedName name="__________________DIV6">'[15]Kuantitas &amp; Harga'!$G$150</definedName>
    <definedName name="__________________DIV7">'[15]Kuantitas &amp; Harga'!$G$298</definedName>
    <definedName name="__________________DIV8">'[15]Kuantitas &amp; Harga'!$G$350</definedName>
    <definedName name="__________________DIV9">'[15]Kuantitas &amp; Harga'!$G$380</definedName>
    <definedName name="__________________doc5" localSheetId="5">{"Book1","4.09 FLORA DAN FAUNA.xls","4.22 PERLENGKAPAN SEKOLAH.xls"}</definedName>
    <definedName name="__________________doc5" localSheetId="7">{"Book1","4.09 FLORA DAN FAUNA.xls","4.22 PERLENGKAPAN SEKOLAH.xls"}</definedName>
    <definedName name="__________________doc5">{"Book1","4.09 FLORA DAN FAUNA.xls","4.22 PERLENGKAPAN SEKOLAH.xls"}</definedName>
    <definedName name="__________________HAL1" localSheetId="1">#REF!</definedName>
    <definedName name="__________________HAL1" localSheetId="2">#REF!</definedName>
    <definedName name="__________________HAL1">#REF!</definedName>
    <definedName name="__________________HAL10" localSheetId="1">#REF!</definedName>
    <definedName name="__________________HAL10" localSheetId="2">#REF!</definedName>
    <definedName name="__________________HAL10">#REF!</definedName>
    <definedName name="__________________HAL11" localSheetId="1">#REF!</definedName>
    <definedName name="__________________HAL11" localSheetId="2">#REF!</definedName>
    <definedName name="__________________HAL11">#REF!</definedName>
    <definedName name="__________________HAL12" localSheetId="1">#REF!</definedName>
    <definedName name="__________________HAL12" localSheetId="2">#REF!</definedName>
    <definedName name="__________________HAL12">#REF!</definedName>
    <definedName name="__________________HAL13" localSheetId="1">#REF!</definedName>
    <definedName name="__________________HAL13" localSheetId="2">#REF!</definedName>
    <definedName name="__________________HAL13">#REF!</definedName>
    <definedName name="__________________HAL14" localSheetId="1">#REF!</definedName>
    <definedName name="__________________HAL14" localSheetId="2">#REF!</definedName>
    <definedName name="__________________HAL14">#REF!</definedName>
    <definedName name="__________________HAL15" localSheetId="1">#REF!</definedName>
    <definedName name="__________________HAL15" localSheetId="2">#REF!</definedName>
    <definedName name="__________________HAL15">#REF!</definedName>
    <definedName name="__________________HAL16" localSheetId="1">#REF!</definedName>
    <definedName name="__________________HAL16" localSheetId="2">#REF!</definedName>
    <definedName name="__________________HAL16">#REF!</definedName>
    <definedName name="__________________HAL17" localSheetId="1">#REF!</definedName>
    <definedName name="__________________HAL17" localSheetId="2">#REF!</definedName>
    <definedName name="__________________HAL17">#REF!</definedName>
    <definedName name="__________________HAL18" localSheetId="1">#REF!</definedName>
    <definedName name="__________________HAL18" localSheetId="2">#REF!</definedName>
    <definedName name="__________________HAL18">#REF!</definedName>
    <definedName name="__________________HAL19" localSheetId="1">#REF!</definedName>
    <definedName name="__________________HAL19" localSheetId="2">#REF!</definedName>
    <definedName name="__________________HAL19">#REF!</definedName>
    <definedName name="__________________HAL2" localSheetId="1">#REF!</definedName>
    <definedName name="__________________HAL2" localSheetId="2">#REF!</definedName>
    <definedName name="__________________HAL2">#REF!</definedName>
    <definedName name="__________________HAL20" localSheetId="1">#REF!</definedName>
    <definedName name="__________________HAL20" localSheetId="2">#REF!</definedName>
    <definedName name="__________________HAL20">#REF!</definedName>
    <definedName name="__________________HAL21" localSheetId="1">#REF!</definedName>
    <definedName name="__________________HAL21" localSheetId="2">#REF!</definedName>
    <definedName name="__________________HAL21">#REF!</definedName>
    <definedName name="__________________HAL22" localSheetId="1">#REF!</definedName>
    <definedName name="__________________HAL22" localSheetId="2">#REF!</definedName>
    <definedName name="__________________HAL22">#REF!</definedName>
    <definedName name="__________________HAL3" localSheetId="1">#REF!</definedName>
    <definedName name="__________________HAL3" localSheetId="2">#REF!</definedName>
    <definedName name="__________________HAL3">#REF!</definedName>
    <definedName name="__________________HAL4" localSheetId="1">#REF!</definedName>
    <definedName name="__________________HAL4" localSheetId="2">#REF!</definedName>
    <definedName name="__________________HAL4">#REF!</definedName>
    <definedName name="__________________HAL5" localSheetId="1">#REF!</definedName>
    <definedName name="__________________HAL5" localSheetId="2">#REF!</definedName>
    <definedName name="__________________HAL5">#REF!</definedName>
    <definedName name="__________________HAL6" localSheetId="1">#REF!</definedName>
    <definedName name="__________________HAL6" localSheetId="2">#REF!</definedName>
    <definedName name="__________________HAL6">#REF!</definedName>
    <definedName name="__________________HAL7" localSheetId="1">#REF!</definedName>
    <definedName name="__________________HAL7" localSheetId="2">#REF!</definedName>
    <definedName name="__________________HAL7">#REF!</definedName>
    <definedName name="__________________HAL8" localSheetId="1">#REF!</definedName>
    <definedName name="__________________HAL8" localSheetId="2">#REF!</definedName>
    <definedName name="__________________HAL8">#REF!</definedName>
    <definedName name="__________________HAL9" localSheetId="1">#REF!</definedName>
    <definedName name="__________________HAL9" localSheetId="2">#REF!</definedName>
    <definedName name="__________________HAL9">#REF!</definedName>
    <definedName name="__________________lok2">[21]data!$B$15</definedName>
    <definedName name="__________________mas1" localSheetId="5">{"Book1","4.09 FLORA DAN FAUNA.xls","4.22 PERLENGKAPAN SEKOLAH.xls"}</definedName>
    <definedName name="__________________mas1" localSheetId="7">{"Book1","4.09 FLORA DAN FAUNA.xls","4.22 PERLENGKAPAN SEKOLAH.xls"}</definedName>
    <definedName name="__________________mas1">{"Book1","4.09 FLORA DAN FAUNA.xls","4.22 PERLENGKAPAN SEKOLAH.xls"}</definedName>
    <definedName name="__________________mas12" localSheetId="5">{"Book1","4.09 FLORA DAN FAUNA.xls","4.22 PERLENGKAPAN SEKOLAH.xls"}</definedName>
    <definedName name="__________________mas12" localSheetId="7">{"Book1","4.09 FLORA DAN FAUNA.xls","4.22 PERLENGKAPAN SEKOLAH.xls"}</definedName>
    <definedName name="__________________mas12">{"Book1","4.09 FLORA DAN FAUNA.xls","4.22 PERLENGKAPAN SEKOLAH.xls"}</definedName>
    <definedName name="__________________mas2" localSheetId="5">{"Book1","4.09 FLORA DAN FAUNA.xls","4.22 PERLENGKAPAN SEKOLAH.xls"}</definedName>
    <definedName name="__________________mas2" localSheetId="7">{"Book1","4.09 FLORA DAN FAUNA.xls","4.22 PERLENGKAPAN SEKOLAH.xls"}</definedName>
    <definedName name="__________________mas2">{"Book1","4.09 FLORA DAN FAUNA.xls","4.22 PERLENGKAPAN SEKOLAH.xls"}</definedName>
    <definedName name="__________________mas4" localSheetId="5">{"Book1","4.09 FLORA DAN FAUNA.xls","4.22 PERLENGKAPAN SEKOLAH.xls"}</definedName>
    <definedName name="__________________mas4" localSheetId="7">{"Book1","4.09 FLORA DAN FAUNA.xls","4.22 PERLENGKAPAN SEKOLAH.xls"}</definedName>
    <definedName name="__________________mas4">{"Book1","4.09 FLORA DAN FAUNA.xls","4.22 PERLENGKAPAN SEKOLAH.xls"}</definedName>
    <definedName name="__________________mas5" localSheetId="5">{"Book1","4.09 FLORA DAN FAUNA.xls","4.22 PERLENGKAPAN SEKOLAH.xls"}</definedName>
    <definedName name="__________________mas5" localSheetId="7">{"Book1","4.09 FLORA DAN FAUNA.xls","4.22 PERLENGKAPAN SEKOLAH.xls"}</definedName>
    <definedName name="__________________mas5">{"Book1","4.09 FLORA DAN FAUNA.xls","4.22 PERLENGKAPAN SEKOLAH.xls"}</definedName>
    <definedName name="__________________mas6" localSheetId="5">{"Book1","4.09 FLORA DAN FAUNA.xls","4.22 PERLENGKAPAN SEKOLAH.xls"}</definedName>
    <definedName name="__________________mas6" localSheetId="7">{"Book1","4.09 FLORA DAN FAUNA.xls","4.22 PERLENGKAPAN SEKOLAH.xls"}</definedName>
    <definedName name="__________________mas6">{"Book1","4.09 FLORA DAN FAUNA.xls","4.22 PERLENGKAPAN SEKOLAH.xls"}</definedName>
    <definedName name="__________________mas7" localSheetId="5">{"Book1","4.09 FLORA DAN FAUNA.xls","4.22 PERLENGKAPAN SEKOLAH.xls"}</definedName>
    <definedName name="__________________mas7" localSheetId="7">{"Book1","4.09 FLORA DAN FAUNA.xls","4.22 PERLENGKAPAN SEKOLAH.xls"}</definedName>
    <definedName name="__________________mas7">{"Book1","4.09 FLORA DAN FAUNA.xls","4.22 PERLENGKAPAN SEKOLAH.xls"}</definedName>
    <definedName name="__________________mas8" localSheetId="5">{"Book1","4.09 FLORA DAN FAUNA.xls","4.22 PERLENGKAPAN SEKOLAH.xls"}</definedName>
    <definedName name="__________________mas8" localSheetId="7">{"Book1","4.09 FLORA DAN FAUNA.xls","4.22 PERLENGKAPAN SEKOLAH.xls"}</definedName>
    <definedName name="__________________mas8">{"Book1","4.09 FLORA DAN FAUNA.xls","4.22 PERLENGKAPAN SEKOLAH.xls"}</definedName>
    <definedName name="__________________mas9" localSheetId="5">{"Book1","4.09 FLORA DAN FAUNA.xls","4.22 PERLENGKAPAN SEKOLAH.xls"}</definedName>
    <definedName name="__________________mas9" localSheetId="7">{"Book1","4.09 FLORA DAN FAUNA.xls","4.22 PERLENGKAPAN SEKOLAH.xls"}</definedName>
    <definedName name="__________________mas9">{"Book1","4.09 FLORA DAN FAUNA.xls","4.22 PERLENGKAPAN SEKOLAH.xls"}</definedName>
    <definedName name="__________________MDE01" localSheetId="1">#REF!</definedName>
    <definedName name="__________________MDE01" localSheetId="2">#REF!</definedName>
    <definedName name="__________________MDE01">#REF!</definedName>
    <definedName name="__________________MDE02" localSheetId="1">#REF!</definedName>
    <definedName name="__________________MDE02" localSheetId="2">#REF!</definedName>
    <definedName name="__________________MDE02">#REF!</definedName>
    <definedName name="__________________MDE03">[22]Peralatan!$BO$67</definedName>
    <definedName name="__________________MDE04" localSheetId="1">#REF!</definedName>
    <definedName name="__________________MDE04" localSheetId="2">#REF!</definedName>
    <definedName name="__________________MDE04">#REF!</definedName>
    <definedName name="__________________MDE05">[22]Peralatan!$BO$107</definedName>
    <definedName name="__________________MDE06" localSheetId="1">#REF!</definedName>
    <definedName name="__________________MDE06" localSheetId="2">#REF!</definedName>
    <definedName name="__________________MDE06">#REF!</definedName>
    <definedName name="__________________MDE07" localSheetId="1">#REF!</definedName>
    <definedName name="__________________MDE07" localSheetId="2">#REF!</definedName>
    <definedName name="__________________MDE07">#REF!</definedName>
    <definedName name="__________________MDE08" localSheetId="1">#REF!</definedName>
    <definedName name="__________________MDE08" localSheetId="2">#REF!</definedName>
    <definedName name="__________________MDE08">#REF!</definedName>
    <definedName name="__________________MDE09" localSheetId="1">#REF!</definedName>
    <definedName name="__________________MDE09" localSheetId="2">#REF!</definedName>
    <definedName name="__________________MDE09">#REF!</definedName>
    <definedName name="__________________MDE10" localSheetId="1">#REF!</definedName>
    <definedName name="__________________MDE10" localSheetId="2">#REF!</definedName>
    <definedName name="__________________MDE10">#REF!</definedName>
    <definedName name="__________________MDE11" localSheetId="1">#REF!</definedName>
    <definedName name="__________________MDE11" localSheetId="2">#REF!</definedName>
    <definedName name="__________________MDE11">#REF!</definedName>
    <definedName name="__________________MDE12" localSheetId="1">#REF!</definedName>
    <definedName name="__________________MDE12" localSheetId="2">#REF!</definedName>
    <definedName name="__________________MDE12">#REF!</definedName>
    <definedName name="__________________MDE13">[22]Peralatan!$BO$267</definedName>
    <definedName name="__________________MDE14">[22]Peralatan!$BO$287</definedName>
    <definedName name="__________________MDE15" localSheetId="1">#REF!</definedName>
    <definedName name="__________________MDE15" localSheetId="2">#REF!</definedName>
    <definedName name="__________________MDE15">#REF!</definedName>
    <definedName name="__________________MDE16">[22]Peralatan!$BO$327</definedName>
    <definedName name="__________________MDE17">[22]Peralatan!$BO$347</definedName>
    <definedName name="__________________MDE18">[22]Peralatan!$BO$367</definedName>
    <definedName name="__________________MDE19">[22]Peralatan!$BO$387</definedName>
    <definedName name="__________________MDE20" localSheetId="1">#REF!</definedName>
    <definedName name="__________________MDE20" localSheetId="2">#REF!</definedName>
    <definedName name="__________________MDE20">#REF!</definedName>
    <definedName name="__________________MDE21">[22]Peralatan!$BO$427</definedName>
    <definedName name="__________________MDE22">[22]Peralatan!$BO$447</definedName>
    <definedName name="__________________MDE23">[22]Peralatan!$BO$467</definedName>
    <definedName name="__________________MDE24">[22]Peralatan!$BO$487</definedName>
    <definedName name="__________________MDE25" localSheetId="1">#REF!</definedName>
    <definedName name="__________________MDE25" localSheetId="2">#REF!</definedName>
    <definedName name="__________________MDE25">#REF!</definedName>
    <definedName name="__________________MDE26">[22]Peralatan!$BO$527</definedName>
    <definedName name="__________________MDE27">[22]Peralatan!$BO$547</definedName>
    <definedName name="__________________MDE28">[22]Peralatan!$BO$567</definedName>
    <definedName name="__________________MDE29">[22]Peralatan!$BO$587</definedName>
    <definedName name="__________________MDE30">[22]Peralatan!$BO$607</definedName>
    <definedName name="__________________MDE31">[22]Peralatan!$BO$627</definedName>
    <definedName name="__________________MDE32" localSheetId="1">#REF!</definedName>
    <definedName name="__________________MDE32" localSheetId="2">#REF!</definedName>
    <definedName name="__________________MDE32">#REF!</definedName>
    <definedName name="__________________MDE33">[22]Peralatan!$BO$667</definedName>
    <definedName name="__________________MDE34">[22]Peralatan!$BO$698</definedName>
    <definedName name="__________________ME01">[22]Peralatan!$BO$26</definedName>
    <definedName name="__________________ME02">[22]Peralatan!$BO$46</definedName>
    <definedName name="__________________ME03">[22]Peralatan!$BO$66</definedName>
    <definedName name="__________________ME04">[22]Peralatan!$BO$86</definedName>
    <definedName name="__________________ME05">[22]Peralatan!$BO$106</definedName>
    <definedName name="__________________ME06">[22]Peralatan!$BO$126</definedName>
    <definedName name="__________________ME07">[22]Peralatan!$BO$146</definedName>
    <definedName name="__________________ME08">[22]Peralatan!$BO$166</definedName>
    <definedName name="__________________ME09">[22]Peralatan!$BO$186</definedName>
    <definedName name="__________________me1" localSheetId="5">{"Book1","4.09 FLORA DAN FAUNA.xls","4.22 PERLENGKAPAN SEKOLAH.xls"}</definedName>
    <definedName name="__________________me1" localSheetId="7">{"Book1","4.09 FLORA DAN FAUNA.xls","4.22 PERLENGKAPAN SEKOLAH.xls"}</definedName>
    <definedName name="__________________me1">{"Book1","4.09 FLORA DAN FAUNA.xls","4.22 PERLENGKAPAN SEKOLAH.xls"}</definedName>
    <definedName name="__________________ME10">[22]Peralatan!$BO$206</definedName>
    <definedName name="__________________ME11">[22]Peralatan!$BO$226</definedName>
    <definedName name="__________________ME12">[22]Peralatan!$BO$246</definedName>
    <definedName name="__________________ME13">[22]Peralatan!$BO$266</definedName>
    <definedName name="__________________ME14">[22]Peralatan!$BO$286</definedName>
    <definedName name="__________________ME15">[22]Peralatan!$BO$306</definedName>
    <definedName name="__________________ME16">[22]Peralatan!$BO$326</definedName>
    <definedName name="__________________ME17">[22]Peralatan!$BO$346</definedName>
    <definedName name="__________________ME18">[22]Peralatan!$BO$366</definedName>
    <definedName name="__________________ME19">[22]Peralatan!$BO$386</definedName>
    <definedName name="__________________me2" localSheetId="5">{"Book1","4.09 FLORA DAN FAUNA.xls","4.22 PERLENGKAPAN SEKOLAH.xls"}</definedName>
    <definedName name="__________________me2" localSheetId="7">{"Book1","4.09 FLORA DAN FAUNA.xls","4.22 PERLENGKAPAN SEKOLAH.xls"}</definedName>
    <definedName name="__________________me2">{"Book1","4.09 FLORA DAN FAUNA.xls","4.22 PERLENGKAPAN SEKOLAH.xls"}</definedName>
    <definedName name="__________________ME20">[22]Peralatan!$BO$406</definedName>
    <definedName name="__________________ME21">[22]Peralatan!$BO$426</definedName>
    <definedName name="__________________ME22">[22]Peralatan!$BO$446</definedName>
    <definedName name="__________________ME23">[22]Peralatan!$BO$466</definedName>
    <definedName name="__________________ME24">[22]Peralatan!$BO$486</definedName>
    <definedName name="__________________ME25">[22]Peralatan!$BO$506</definedName>
    <definedName name="__________________ME26">[22]Peralatan!$BO$526</definedName>
    <definedName name="__________________ME27">[22]Peralatan!$BO$546</definedName>
    <definedName name="__________________ME28">[22]Peralatan!$BO$566</definedName>
    <definedName name="__________________ME29">[22]Peralatan!$BO$586</definedName>
    <definedName name="__________________me3" localSheetId="5">{"Book1","4.09 FLORA DAN FAUNA.xls","4.22 PERLENGKAPAN SEKOLAH.xls"}</definedName>
    <definedName name="__________________me3" localSheetId="7">{"Book1","4.09 FLORA DAN FAUNA.xls","4.22 PERLENGKAPAN SEKOLAH.xls"}</definedName>
    <definedName name="__________________me3">{"Book1","4.09 FLORA DAN FAUNA.xls","4.22 PERLENGKAPAN SEKOLAH.xls"}</definedName>
    <definedName name="__________________ME30">[22]Peralatan!$BO$606</definedName>
    <definedName name="__________________ME31">[22]Peralatan!$BO$626</definedName>
    <definedName name="__________________ME32">[22]Peralatan!$BO$646</definedName>
    <definedName name="__________________ME33">[22]Peralatan!$BO$666</definedName>
    <definedName name="__________________ME34">[22]Peralatan!$BO$697</definedName>
    <definedName name="__________________me4" localSheetId="5">{"Book1","4.09 FLORA DAN FAUNA.xls","4.22 PERLENGKAPAN SEKOLAH.xls"}</definedName>
    <definedName name="__________________me4" localSheetId="7">{"Book1","4.09 FLORA DAN FAUNA.xls","4.22 PERLENGKAPAN SEKOLAH.xls"}</definedName>
    <definedName name="__________________me4">{"Book1","4.09 FLORA DAN FAUNA.xls","4.22 PERLENGKAPAN SEKOLAH.xls"}</definedName>
    <definedName name="__________________me5" localSheetId="5">{"Book1","4.09 FLORA DAN FAUNA.xls","4.22 PERLENGKAPAN SEKOLAH.xls"}</definedName>
    <definedName name="__________________me5" localSheetId="7">{"Book1","4.09 FLORA DAN FAUNA.xls","4.22 PERLENGKAPAN SEKOLAH.xls"}</definedName>
    <definedName name="__________________me5">{"Book1","4.09 FLORA DAN FAUNA.xls","4.22 PERLENGKAPAN SEKOLAH.xls"}</definedName>
    <definedName name="__________________me9" localSheetId="5">{"Book1","4.09 FLORA DAN FAUNA.xls","4.22 PERLENGKAPAN SEKOLAH.xls"}</definedName>
    <definedName name="__________________me9" localSheetId="7">{"Book1","4.09 FLORA DAN FAUNA.xls","4.22 PERLENGKAPAN SEKOLAH.xls"}</definedName>
    <definedName name="__________________me9">{"Book1","4.09 FLORA DAN FAUNA.xls","4.22 PERLENGKAPAN SEKOLAH.xls"}</definedName>
    <definedName name="__________________mek1" localSheetId="5">{"Book1","4.09 FLORA DAN FAUNA.xls","4.22 PERLENGKAPAN SEKOLAH.xls"}</definedName>
    <definedName name="__________________mek1" localSheetId="7">{"Book1","4.09 FLORA DAN FAUNA.xls","4.22 PERLENGKAPAN SEKOLAH.xls"}</definedName>
    <definedName name="__________________mek1">{"Book1","4.09 FLORA DAN FAUNA.xls","4.22 PERLENGKAPAN SEKOLAH.xls"}</definedName>
    <definedName name="__________________mek2" localSheetId="5">{"Book1","4.09 FLORA DAN FAUNA.xls","4.22 PERLENGKAPAN SEKOLAH.xls"}</definedName>
    <definedName name="__________________mek2" localSheetId="7">{"Book1","4.09 FLORA DAN FAUNA.xls","4.22 PERLENGKAPAN SEKOLAH.xls"}</definedName>
    <definedName name="__________________mek2">{"Book1","4.09 FLORA DAN FAUNA.xls","4.22 PERLENGKAPAN SEKOLAH.xls"}</definedName>
    <definedName name="__________________mek3" localSheetId="5">{"Book1","4.09 FLORA DAN FAUNA.xls","4.22 PERLENGKAPAN SEKOLAH.xls"}</definedName>
    <definedName name="__________________mek3" localSheetId="7">{"Book1","4.09 FLORA DAN FAUNA.xls","4.22 PERLENGKAPAN SEKOLAH.xls"}</definedName>
    <definedName name="__________________mek3">{"Book1","4.09 FLORA DAN FAUNA.xls","4.22 PERLENGKAPAN SEKOLAH.xls"}</definedName>
    <definedName name="__________________mek5" localSheetId="5">{"Book1","4.09 FLORA DAN FAUNA.xls","4.22 PERLENGKAPAN SEKOLAH.xls"}</definedName>
    <definedName name="__________________mek5" localSheetId="7">{"Book1","4.09 FLORA DAN FAUNA.xls","4.22 PERLENGKAPAN SEKOLAH.xls"}</definedName>
    <definedName name="__________________mek5">{"Book1","4.09 FLORA DAN FAUNA.xls","4.22 PERLENGKAPAN SEKOLAH.xls"}</definedName>
    <definedName name="__________________mek87" localSheetId="5">{"Book1","4.09 FLORA DAN FAUNA.xls","4.22 PERLENGKAPAN SEKOLAH.xls"}</definedName>
    <definedName name="__________________mek87" localSheetId="7">{"Book1","4.09 FLORA DAN FAUNA.xls","4.22 PERLENGKAPAN SEKOLAH.xls"}</definedName>
    <definedName name="__________________mek87">{"Book1","4.09 FLORA DAN FAUNA.xls","4.22 PERLENGKAPAN SEKOLAH.xls"}</definedName>
    <definedName name="__________________mek9" localSheetId="5">{"Book1","4.09 FLORA DAN FAUNA.xls","4.22 PERLENGKAPAN SEKOLAH.xls"}</definedName>
    <definedName name="__________________mek9" localSheetId="7">{"Book1","4.09 FLORA DAN FAUNA.xls","4.22 PERLENGKAPAN SEKOLAH.xls"}</definedName>
    <definedName name="__________________mek9">{"Book1","4.09 FLORA DAN FAUNA.xls","4.22 PERLENGKAPAN SEKOLAH.xls"}</definedName>
    <definedName name="__________________meq12" localSheetId="5">{"Book1","4.09 FLORA DAN FAUNA.xls","4.22 PERLENGKAPAN SEKOLAH.xls"}</definedName>
    <definedName name="__________________meq12" localSheetId="7">{"Book1","4.09 FLORA DAN FAUNA.xls","4.22 PERLENGKAPAN SEKOLAH.xls"}</definedName>
    <definedName name="__________________meq12">{"Book1","4.09 FLORA DAN FAUNA.xls","4.22 PERLENGKAPAN SEKOLAH.xls"}</definedName>
    <definedName name="__________________pak1">[23]Data!$B$12</definedName>
    <definedName name="__________________Pak2">[13]data!#REF!</definedName>
    <definedName name="__________________pak3">[13]data!#REF!</definedName>
    <definedName name="__________________pak4">[13]data!#REF!</definedName>
    <definedName name="__________________pak5">[13]data!#REF!</definedName>
    <definedName name="__________________pak6">[13]data!#REF!</definedName>
    <definedName name="__________________pan1" localSheetId="1">#REF!</definedName>
    <definedName name="__________________pan1" localSheetId="2">#REF!</definedName>
    <definedName name="__________________pan1">#REF!</definedName>
    <definedName name="__________________pan2" localSheetId="1">#REF!</definedName>
    <definedName name="__________________pan2" localSheetId="2">#REF!</definedName>
    <definedName name="__________________pan2">#REF!</definedName>
    <definedName name="__________________pek1">[23]Data!$B$9</definedName>
    <definedName name="__________________pek2" localSheetId="1">#REF!</definedName>
    <definedName name="__________________pek2" localSheetId="2">#REF!</definedName>
    <definedName name="__________________pek2">#REF!</definedName>
    <definedName name="__________________pek3" localSheetId="1">#REF!</definedName>
    <definedName name="__________________pek3" localSheetId="2">#REF!</definedName>
    <definedName name="__________________pek3">#REF!</definedName>
    <definedName name="__________________pjg1">[23]Data!$B$14</definedName>
    <definedName name="__________________pjg2">[23]Data!$B$15</definedName>
    <definedName name="__________________pvc100">[20]HS!#REF!</definedName>
    <definedName name="__________________pvc150">[20]HS!#REF!</definedName>
    <definedName name="__________________pvc75">[20]HS!#REF!</definedName>
    <definedName name="__________________RAB1" localSheetId="1">#REF!</definedName>
    <definedName name="__________________RAB1" localSheetId="2">#REF!</definedName>
    <definedName name="__________________RAB1">#REF!</definedName>
    <definedName name="__________________RAB2" localSheetId="1">#REF!</definedName>
    <definedName name="__________________RAB2" localSheetId="2">#REF!</definedName>
    <definedName name="__________________RAB2">#REF!</definedName>
    <definedName name="_________________arr3" localSheetId="5">{"Book1","4.09 FLORA DAN FAUNA.xls","4.22 PERLENGKAPAN SEKOLAH.xls"}</definedName>
    <definedName name="_________________arr3" localSheetId="7">{"Book1","4.09 FLORA DAN FAUNA.xls","4.22 PERLENGKAPAN SEKOLAH.xls"}</definedName>
    <definedName name="_________________arr3">{"Book1","4.09 FLORA DAN FAUNA.xls","4.22 PERLENGKAPAN SEKOLAH.xls"}</definedName>
    <definedName name="_________________der4" localSheetId="5">{"Book1","4.09 FLORA DAN FAUNA.xls","4.22 PERLENGKAPAN SEKOLAH.xls"}</definedName>
    <definedName name="_________________der4" localSheetId="7">{"Book1","4.09 FLORA DAN FAUNA.xls","4.22 PERLENGKAPAN SEKOLAH.xls"}</definedName>
    <definedName name="_________________der4">{"Book1","4.09 FLORA DAN FAUNA.xls","4.22 PERLENGKAPAN SEKOLAH.xls"}</definedName>
    <definedName name="_________________dip02" localSheetId="1">#REF!</definedName>
    <definedName name="_________________dip02" localSheetId="2">#REF!</definedName>
    <definedName name="_________________dip02">#REF!</definedName>
    <definedName name="_________________DIV1">'[15]Kuantitas &amp; Harga'!$G$24</definedName>
    <definedName name="_________________DIV10">[16]RAB!#REF!</definedName>
    <definedName name="_________________DIV11">'[24]Kuantitas &amp; Harga'!#REF!</definedName>
    <definedName name="_________________DIV2">'[15]Kuantitas &amp; Harga'!$G$46</definedName>
    <definedName name="_________________DIV3">[17]Rab!#REF!</definedName>
    <definedName name="_________________DIV4">'[15]Kuantitas &amp; Harga'!$G$95</definedName>
    <definedName name="_________________DIV5">[16]RAB!#REF!</definedName>
    <definedName name="_________________DIV6">'[15]Kuantitas &amp; Harga'!$G$150</definedName>
    <definedName name="_________________DIV7">'[15]Kuantitas &amp; Harga'!$G$298</definedName>
    <definedName name="_________________DIV8">'[15]Kuantitas &amp; Harga'!$G$350</definedName>
    <definedName name="_________________DIV9">'[15]Kuantitas &amp; Harga'!$G$380</definedName>
    <definedName name="_________________doc5" localSheetId="5">{"Book1","4.09 FLORA DAN FAUNA.xls","4.22 PERLENGKAPAN SEKOLAH.xls"}</definedName>
    <definedName name="_________________doc5" localSheetId="7">{"Book1","4.09 FLORA DAN FAUNA.xls","4.22 PERLENGKAPAN SEKOLAH.xls"}</definedName>
    <definedName name="_________________doc5">{"Book1","4.09 FLORA DAN FAUNA.xls","4.22 PERLENGKAPAN SEKOLAH.xls"}</definedName>
    <definedName name="_________________HAL1" localSheetId="1">#REF!</definedName>
    <definedName name="_________________HAL1" localSheetId="2">#REF!</definedName>
    <definedName name="_________________HAL1">#REF!</definedName>
    <definedName name="_________________HAL10" localSheetId="1">#REF!</definedName>
    <definedName name="_________________HAL10" localSheetId="2">#REF!</definedName>
    <definedName name="_________________HAL10">#REF!</definedName>
    <definedName name="_________________HAL11" localSheetId="1">#REF!</definedName>
    <definedName name="_________________HAL11" localSheetId="2">#REF!</definedName>
    <definedName name="_________________HAL11">#REF!</definedName>
    <definedName name="_________________HAL12" localSheetId="1">#REF!</definedName>
    <definedName name="_________________HAL12" localSheetId="2">#REF!</definedName>
    <definedName name="_________________HAL12">#REF!</definedName>
    <definedName name="_________________HAL13" localSheetId="1">#REF!</definedName>
    <definedName name="_________________HAL13" localSheetId="2">#REF!</definedName>
    <definedName name="_________________HAL13">#REF!</definedName>
    <definedName name="_________________HAL14" localSheetId="1">#REF!</definedName>
    <definedName name="_________________HAL14" localSheetId="2">#REF!</definedName>
    <definedName name="_________________HAL14">#REF!</definedName>
    <definedName name="_________________HAL15" localSheetId="1">#REF!</definedName>
    <definedName name="_________________HAL15" localSheetId="2">#REF!</definedName>
    <definedName name="_________________HAL15">#REF!</definedName>
    <definedName name="_________________HAL16" localSheetId="1">#REF!</definedName>
    <definedName name="_________________HAL16" localSheetId="2">#REF!</definedName>
    <definedName name="_________________HAL16">#REF!</definedName>
    <definedName name="_________________HAL17" localSheetId="1">#REF!</definedName>
    <definedName name="_________________HAL17" localSheetId="2">#REF!</definedName>
    <definedName name="_________________HAL17">#REF!</definedName>
    <definedName name="_________________HAL18" localSheetId="1">#REF!</definedName>
    <definedName name="_________________HAL18" localSheetId="2">#REF!</definedName>
    <definedName name="_________________HAL18">#REF!</definedName>
    <definedName name="_________________HAL19" localSheetId="1">#REF!</definedName>
    <definedName name="_________________HAL19" localSheetId="2">#REF!</definedName>
    <definedName name="_________________HAL19">#REF!</definedName>
    <definedName name="_________________HAL2" localSheetId="1">#REF!</definedName>
    <definedName name="_________________HAL2" localSheetId="2">#REF!</definedName>
    <definedName name="_________________HAL2">#REF!</definedName>
    <definedName name="_________________HAL20" localSheetId="1">#REF!</definedName>
    <definedName name="_________________HAL20" localSheetId="2">#REF!</definedName>
    <definedName name="_________________HAL20">#REF!</definedName>
    <definedName name="_________________HAL21" localSheetId="1">#REF!</definedName>
    <definedName name="_________________HAL21" localSheetId="2">#REF!</definedName>
    <definedName name="_________________HAL21">#REF!</definedName>
    <definedName name="_________________HAL22" localSheetId="1">#REF!</definedName>
    <definedName name="_________________HAL22" localSheetId="2">#REF!</definedName>
    <definedName name="_________________HAL22">#REF!</definedName>
    <definedName name="_________________HAL3" localSheetId="1">#REF!</definedName>
    <definedName name="_________________HAL3" localSheetId="2">#REF!</definedName>
    <definedName name="_________________HAL3">#REF!</definedName>
    <definedName name="_________________HAL4" localSheetId="1">#REF!</definedName>
    <definedName name="_________________HAL4" localSheetId="2">#REF!</definedName>
    <definedName name="_________________HAL4">#REF!</definedName>
    <definedName name="_________________HAL5" localSheetId="1">#REF!</definedName>
    <definedName name="_________________HAL5" localSheetId="2">#REF!</definedName>
    <definedName name="_________________HAL5">#REF!</definedName>
    <definedName name="_________________HAL6" localSheetId="1">#REF!</definedName>
    <definedName name="_________________HAL6" localSheetId="2">#REF!</definedName>
    <definedName name="_________________HAL6">#REF!</definedName>
    <definedName name="_________________HAL7" localSheetId="1">#REF!</definedName>
    <definedName name="_________________HAL7" localSheetId="2">#REF!</definedName>
    <definedName name="_________________HAL7">#REF!</definedName>
    <definedName name="_________________HAL8" localSheetId="1">#REF!</definedName>
    <definedName name="_________________HAL8" localSheetId="2">#REF!</definedName>
    <definedName name="_________________HAL8">#REF!</definedName>
    <definedName name="_________________HAL9" localSheetId="1">#REF!</definedName>
    <definedName name="_________________HAL9" localSheetId="2">#REF!</definedName>
    <definedName name="_________________HAL9">#REF!</definedName>
    <definedName name="_________________keg1" localSheetId="1">#REF!</definedName>
    <definedName name="_________________keg1" localSheetId="2">#REF!</definedName>
    <definedName name="_________________keg1">#REF!</definedName>
    <definedName name="_________________lok2">[21]data!$B$15</definedName>
    <definedName name="_________________mas1" localSheetId="5">{"Book1","4.09 FLORA DAN FAUNA.xls","4.22 PERLENGKAPAN SEKOLAH.xls"}</definedName>
    <definedName name="_________________mas1" localSheetId="7">{"Book1","4.09 FLORA DAN FAUNA.xls","4.22 PERLENGKAPAN SEKOLAH.xls"}</definedName>
    <definedName name="_________________mas1">{"Book1","4.09 FLORA DAN FAUNA.xls","4.22 PERLENGKAPAN SEKOLAH.xls"}</definedName>
    <definedName name="_________________mas12" localSheetId="5">{"Book1","4.09 FLORA DAN FAUNA.xls","4.22 PERLENGKAPAN SEKOLAH.xls"}</definedName>
    <definedName name="_________________mas12" localSheetId="7">{"Book1","4.09 FLORA DAN FAUNA.xls","4.22 PERLENGKAPAN SEKOLAH.xls"}</definedName>
    <definedName name="_________________mas12">{"Book1","4.09 FLORA DAN FAUNA.xls","4.22 PERLENGKAPAN SEKOLAH.xls"}</definedName>
    <definedName name="_________________mas2" localSheetId="5">{"Book1","4.09 FLORA DAN FAUNA.xls","4.22 PERLENGKAPAN SEKOLAH.xls"}</definedName>
    <definedName name="_________________mas2" localSheetId="7">{"Book1","4.09 FLORA DAN FAUNA.xls","4.22 PERLENGKAPAN SEKOLAH.xls"}</definedName>
    <definedName name="_________________mas2">{"Book1","4.09 FLORA DAN FAUNA.xls","4.22 PERLENGKAPAN SEKOLAH.xls"}</definedName>
    <definedName name="_________________mas4" localSheetId="5">{"Book1","4.09 FLORA DAN FAUNA.xls","4.22 PERLENGKAPAN SEKOLAH.xls"}</definedName>
    <definedName name="_________________mas4" localSheetId="7">{"Book1","4.09 FLORA DAN FAUNA.xls","4.22 PERLENGKAPAN SEKOLAH.xls"}</definedName>
    <definedName name="_________________mas4">{"Book1","4.09 FLORA DAN FAUNA.xls","4.22 PERLENGKAPAN SEKOLAH.xls"}</definedName>
    <definedName name="_________________mas5" localSheetId="5">{"Book1","4.09 FLORA DAN FAUNA.xls","4.22 PERLENGKAPAN SEKOLAH.xls"}</definedName>
    <definedName name="_________________mas5" localSheetId="7">{"Book1","4.09 FLORA DAN FAUNA.xls","4.22 PERLENGKAPAN SEKOLAH.xls"}</definedName>
    <definedName name="_________________mas5">{"Book1","4.09 FLORA DAN FAUNA.xls","4.22 PERLENGKAPAN SEKOLAH.xls"}</definedName>
    <definedName name="_________________mas6" localSheetId="5">{"Book1","4.09 FLORA DAN FAUNA.xls","4.22 PERLENGKAPAN SEKOLAH.xls"}</definedName>
    <definedName name="_________________mas6" localSheetId="7">{"Book1","4.09 FLORA DAN FAUNA.xls","4.22 PERLENGKAPAN SEKOLAH.xls"}</definedName>
    <definedName name="_________________mas6">{"Book1","4.09 FLORA DAN FAUNA.xls","4.22 PERLENGKAPAN SEKOLAH.xls"}</definedName>
    <definedName name="_________________mas7" localSheetId="5">{"Book1","4.09 FLORA DAN FAUNA.xls","4.22 PERLENGKAPAN SEKOLAH.xls"}</definedName>
    <definedName name="_________________mas7" localSheetId="7">{"Book1","4.09 FLORA DAN FAUNA.xls","4.22 PERLENGKAPAN SEKOLAH.xls"}</definedName>
    <definedName name="_________________mas7">{"Book1","4.09 FLORA DAN FAUNA.xls","4.22 PERLENGKAPAN SEKOLAH.xls"}</definedName>
    <definedName name="_________________mas8" localSheetId="5">{"Book1","4.09 FLORA DAN FAUNA.xls","4.22 PERLENGKAPAN SEKOLAH.xls"}</definedName>
    <definedName name="_________________mas8" localSheetId="7">{"Book1","4.09 FLORA DAN FAUNA.xls","4.22 PERLENGKAPAN SEKOLAH.xls"}</definedName>
    <definedName name="_________________mas8">{"Book1","4.09 FLORA DAN FAUNA.xls","4.22 PERLENGKAPAN SEKOLAH.xls"}</definedName>
    <definedName name="_________________mas9" localSheetId="5">{"Book1","4.09 FLORA DAN FAUNA.xls","4.22 PERLENGKAPAN SEKOLAH.xls"}</definedName>
    <definedName name="_________________mas9" localSheetId="7">{"Book1","4.09 FLORA DAN FAUNA.xls","4.22 PERLENGKAPAN SEKOLAH.xls"}</definedName>
    <definedName name="_________________mas9">{"Book1","4.09 FLORA DAN FAUNA.xls","4.22 PERLENGKAPAN SEKOLAH.xls"}</definedName>
    <definedName name="_________________MDE01">[22]Peralatan!$BO$27</definedName>
    <definedName name="_________________MDE02">[22]Peralatan!$BO$47</definedName>
    <definedName name="_________________MDE03">[22]Peralatan!$BO$67</definedName>
    <definedName name="_________________MDE04">[22]Peralatan!$BO$87</definedName>
    <definedName name="_________________MDE05">[22]Peralatan!$BO$107</definedName>
    <definedName name="_________________MDE06">[22]Peralatan!$BO$127</definedName>
    <definedName name="_________________MDE07">[22]Peralatan!$BO$147</definedName>
    <definedName name="_________________MDE08">[22]Peralatan!$BO$167</definedName>
    <definedName name="_________________MDE09">[22]Peralatan!$BO$187</definedName>
    <definedName name="_________________MDE10">[22]Peralatan!$BO$207</definedName>
    <definedName name="_________________MDE11">[22]Peralatan!$BO$227</definedName>
    <definedName name="_________________MDE12">[22]Peralatan!$BO$247</definedName>
    <definedName name="_________________MDE13">[22]Peralatan!$BO$267</definedName>
    <definedName name="_________________MDE14">[22]Peralatan!$BO$287</definedName>
    <definedName name="_________________MDE15">[22]Peralatan!$BO$307</definedName>
    <definedName name="_________________MDE16">[22]Peralatan!$BO$327</definedName>
    <definedName name="_________________MDE17">[22]Peralatan!$BO$347</definedName>
    <definedName name="_________________MDE18">[22]Peralatan!$BO$367</definedName>
    <definedName name="_________________MDE19">[22]Peralatan!$BO$387</definedName>
    <definedName name="_________________MDE20">[22]Peralatan!$BO$407</definedName>
    <definedName name="_________________MDE21">[22]Peralatan!$BO$427</definedName>
    <definedName name="_________________MDE22">[22]Peralatan!$BO$447</definedName>
    <definedName name="_________________MDE23">[22]Peralatan!$BO$467</definedName>
    <definedName name="_________________MDE24">[22]Peralatan!$BO$487</definedName>
    <definedName name="_________________MDE25">[22]Peralatan!$BO$507</definedName>
    <definedName name="_________________MDE26">[22]Peralatan!$BO$527</definedName>
    <definedName name="_________________MDE27">[22]Peralatan!$BO$547</definedName>
    <definedName name="_________________MDE28">[22]Peralatan!$BO$567</definedName>
    <definedName name="_________________MDE29">[22]Peralatan!$BO$587</definedName>
    <definedName name="_________________MDE30">[22]Peralatan!$BO$607</definedName>
    <definedName name="_________________MDE31">[22]Peralatan!$BO$627</definedName>
    <definedName name="_________________MDE32">[22]Peralatan!$BO$647</definedName>
    <definedName name="_________________MDE33">[22]Peralatan!$BO$667</definedName>
    <definedName name="_________________MDE34">[22]Peralatan!$BO$698</definedName>
    <definedName name="_________________MDE35" localSheetId="1">#REF!</definedName>
    <definedName name="_________________MDE35" localSheetId="2">#REF!</definedName>
    <definedName name="_________________MDE35">#REF!</definedName>
    <definedName name="_________________ME01">[22]Peralatan!$BO$26</definedName>
    <definedName name="_________________ME02">[22]Peralatan!$BO$46</definedName>
    <definedName name="_________________ME03">[22]Peralatan!$BO$66</definedName>
    <definedName name="_________________ME04">[22]Peralatan!$BO$86</definedName>
    <definedName name="_________________ME05">[22]Peralatan!$BO$106</definedName>
    <definedName name="_________________ME06">[22]Peralatan!$BO$126</definedName>
    <definedName name="_________________ME07">[22]Peralatan!$BO$146</definedName>
    <definedName name="_________________ME08">[22]Peralatan!$BO$166</definedName>
    <definedName name="_________________ME09">[22]Peralatan!$BO$186</definedName>
    <definedName name="_________________me1" localSheetId="5">{"Book1","4.09 FLORA DAN FAUNA.xls","4.22 PERLENGKAPAN SEKOLAH.xls"}</definedName>
    <definedName name="_________________me1" localSheetId="7">{"Book1","4.09 FLORA DAN FAUNA.xls","4.22 PERLENGKAPAN SEKOLAH.xls"}</definedName>
    <definedName name="_________________me1">{"Book1","4.09 FLORA DAN FAUNA.xls","4.22 PERLENGKAPAN SEKOLAH.xls"}</definedName>
    <definedName name="_________________ME10">[22]Peralatan!$BO$206</definedName>
    <definedName name="_________________ME11">[22]Peralatan!$BO$226</definedName>
    <definedName name="_________________ME12">[22]Peralatan!$BO$246</definedName>
    <definedName name="_________________ME13">[22]Peralatan!$BO$266</definedName>
    <definedName name="_________________ME14">[22]Peralatan!$BO$286</definedName>
    <definedName name="_________________ME15">[22]Peralatan!$BO$306</definedName>
    <definedName name="_________________ME16">[22]Peralatan!$BO$326</definedName>
    <definedName name="_________________ME17">[22]Peralatan!$BO$346</definedName>
    <definedName name="_________________ME18">[22]Peralatan!$BO$366</definedName>
    <definedName name="_________________ME19">[22]Peralatan!$BO$386</definedName>
    <definedName name="_________________me2" localSheetId="5">{"Book1","4.09 FLORA DAN FAUNA.xls","4.22 PERLENGKAPAN SEKOLAH.xls"}</definedName>
    <definedName name="_________________me2" localSheetId="7">{"Book1","4.09 FLORA DAN FAUNA.xls","4.22 PERLENGKAPAN SEKOLAH.xls"}</definedName>
    <definedName name="_________________me2">{"Book1","4.09 FLORA DAN FAUNA.xls","4.22 PERLENGKAPAN SEKOLAH.xls"}</definedName>
    <definedName name="_________________ME20">[22]Peralatan!$BO$406</definedName>
    <definedName name="_________________ME21">[22]Peralatan!$BO$426</definedName>
    <definedName name="_________________ME22">[22]Peralatan!$BO$446</definedName>
    <definedName name="_________________ME23">[22]Peralatan!$BO$466</definedName>
    <definedName name="_________________ME24">[22]Peralatan!$BO$486</definedName>
    <definedName name="_________________ME25">[22]Peralatan!$BO$506</definedName>
    <definedName name="_________________ME26">[22]Peralatan!$BO$526</definedName>
    <definedName name="_________________ME27">[22]Peralatan!$BO$546</definedName>
    <definedName name="_________________ME28">[22]Peralatan!$BO$566</definedName>
    <definedName name="_________________ME29">[22]Peralatan!$BO$586</definedName>
    <definedName name="_________________me3" localSheetId="5">{"Book1","4.09 FLORA DAN FAUNA.xls","4.22 PERLENGKAPAN SEKOLAH.xls"}</definedName>
    <definedName name="_________________me3" localSheetId="7">{"Book1","4.09 FLORA DAN FAUNA.xls","4.22 PERLENGKAPAN SEKOLAH.xls"}</definedName>
    <definedName name="_________________me3">{"Book1","4.09 FLORA DAN FAUNA.xls","4.22 PERLENGKAPAN SEKOLAH.xls"}</definedName>
    <definedName name="_________________ME30">[22]Peralatan!$BO$606</definedName>
    <definedName name="_________________ME31">[22]Peralatan!$BO$626</definedName>
    <definedName name="_________________ME32">[22]Peralatan!$BO$646</definedName>
    <definedName name="_________________ME33">[22]Peralatan!$BO$666</definedName>
    <definedName name="_________________ME34">[22]Peralatan!$BO$697</definedName>
    <definedName name="_________________ME35" localSheetId="1">#REF!</definedName>
    <definedName name="_________________ME35" localSheetId="2">#REF!</definedName>
    <definedName name="_________________ME35">#REF!</definedName>
    <definedName name="_________________me4" localSheetId="5">{"Book1","4.09 FLORA DAN FAUNA.xls","4.22 PERLENGKAPAN SEKOLAH.xls"}</definedName>
    <definedName name="_________________me4" localSheetId="7">{"Book1","4.09 FLORA DAN FAUNA.xls","4.22 PERLENGKAPAN SEKOLAH.xls"}</definedName>
    <definedName name="_________________me4">{"Book1","4.09 FLORA DAN FAUNA.xls","4.22 PERLENGKAPAN SEKOLAH.xls"}</definedName>
    <definedName name="_________________me5" localSheetId="5">{"Book1","4.09 FLORA DAN FAUNA.xls","4.22 PERLENGKAPAN SEKOLAH.xls"}</definedName>
    <definedName name="_________________me5" localSheetId="7">{"Book1","4.09 FLORA DAN FAUNA.xls","4.22 PERLENGKAPAN SEKOLAH.xls"}</definedName>
    <definedName name="_________________me5">{"Book1","4.09 FLORA DAN FAUNA.xls","4.22 PERLENGKAPAN SEKOLAH.xls"}</definedName>
    <definedName name="_________________me9" localSheetId="5">{"Book1","4.09 FLORA DAN FAUNA.xls","4.22 PERLENGKAPAN SEKOLAH.xls"}</definedName>
    <definedName name="_________________me9" localSheetId="7">{"Book1","4.09 FLORA DAN FAUNA.xls","4.22 PERLENGKAPAN SEKOLAH.xls"}</definedName>
    <definedName name="_________________me9">{"Book1","4.09 FLORA DAN FAUNA.xls","4.22 PERLENGKAPAN SEKOLAH.xls"}</definedName>
    <definedName name="_________________mek1" localSheetId="5">{"Book1","4.09 FLORA DAN FAUNA.xls","4.22 PERLENGKAPAN SEKOLAH.xls"}</definedName>
    <definedName name="_________________mek1" localSheetId="7">{"Book1","4.09 FLORA DAN FAUNA.xls","4.22 PERLENGKAPAN SEKOLAH.xls"}</definedName>
    <definedName name="_________________mek1">{"Book1","4.09 FLORA DAN FAUNA.xls","4.22 PERLENGKAPAN SEKOLAH.xls"}</definedName>
    <definedName name="_________________mek2" localSheetId="5">{"Book1","4.09 FLORA DAN FAUNA.xls","4.22 PERLENGKAPAN SEKOLAH.xls"}</definedName>
    <definedName name="_________________mek2" localSheetId="7">{"Book1","4.09 FLORA DAN FAUNA.xls","4.22 PERLENGKAPAN SEKOLAH.xls"}</definedName>
    <definedName name="_________________mek2">{"Book1","4.09 FLORA DAN FAUNA.xls","4.22 PERLENGKAPAN SEKOLAH.xls"}</definedName>
    <definedName name="_________________mek3" localSheetId="5">{"Book1","4.09 FLORA DAN FAUNA.xls","4.22 PERLENGKAPAN SEKOLAH.xls"}</definedName>
    <definedName name="_________________mek3" localSheetId="7">{"Book1","4.09 FLORA DAN FAUNA.xls","4.22 PERLENGKAPAN SEKOLAH.xls"}</definedName>
    <definedName name="_________________mek3">{"Book1","4.09 FLORA DAN FAUNA.xls","4.22 PERLENGKAPAN SEKOLAH.xls"}</definedName>
    <definedName name="_________________mek5" localSheetId="5">{"Book1","4.09 FLORA DAN FAUNA.xls","4.22 PERLENGKAPAN SEKOLAH.xls"}</definedName>
    <definedName name="_________________mek5" localSheetId="7">{"Book1","4.09 FLORA DAN FAUNA.xls","4.22 PERLENGKAPAN SEKOLAH.xls"}</definedName>
    <definedName name="_________________mek5">{"Book1","4.09 FLORA DAN FAUNA.xls","4.22 PERLENGKAPAN SEKOLAH.xls"}</definedName>
    <definedName name="_________________mek87" localSheetId="5">{"Book1","4.09 FLORA DAN FAUNA.xls","4.22 PERLENGKAPAN SEKOLAH.xls"}</definedName>
    <definedName name="_________________mek87" localSheetId="7">{"Book1","4.09 FLORA DAN FAUNA.xls","4.22 PERLENGKAPAN SEKOLAH.xls"}</definedName>
    <definedName name="_________________mek87">{"Book1","4.09 FLORA DAN FAUNA.xls","4.22 PERLENGKAPAN SEKOLAH.xls"}</definedName>
    <definedName name="_________________mek9" localSheetId="5">{"Book1","4.09 FLORA DAN FAUNA.xls","4.22 PERLENGKAPAN SEKOLAH.xls"}</definedName>
    <definedName name="_________________mek9" localSheetId="7">{"Book1","4.09 FLORA DAN FAUNA.xls","4.22 PERLENGKAPAN SEKOLAH.xls"}</definedName>
    <definedName name="_________________mek9">{"Book1","4.09 FLORA DAN FAUNA.xls","4.22 PERLENGKAPAN SEKOLAH.xls"}</definedName>
    <definedName name="_________________meq12" localSheetId="5">{"Book1","4.09 FLORA DAN FAUNA.xls","4.22 PERLENGKAPAN SEKOLAH.xls"}</definedName>
    <definedName name="_________________meq12" localSheetId="7">{"Book1","4.09 FLORA DAN FAUNA.xls","4.22 PERLENGKAPAN SEKOLAH.xls"}</definedName>
    <definedName name="_________________meq12">{"Book1","4.09 FLORA DAN FAUNA.xls","4.22 PERLENGKAPAN SEKOLAH.xls"}</definedName>
    <definedName name="_________________nip1" localSheetId="1">#REF!</definedName>
    <definedName name="_________________nip1" localSheetId="2">#REF!</definedName>
    <definedName name="_________________nip1">#REF!</definedName>
    <definedName name="_________________nip2" localSheetId="1">#REF!</definedName>
    <definedName name="_________________nip2" localSheetId="2">#REF!</definedName>
    <definedName name="_________________nip2">#REF!</definedName>
    <definedName name="_________________pak1">[23]Data!$B$12</definedName>
    <definedName name="_________________Pak2">[18]data!#REF!</definedName>
    <definedName name="_________________pak3">[18]data!#REF!</definedName>
    <definedName name="_________________pak4">[18]data!#REF!</definedName>
    <definedName name="_________________pak5">[18]data!#REF!</definedName>
    <definedName name="_________________pak6">[18]data!#REF!</definedName>
    <definedName name="_________________pan1" localSheetId="1">#REF!</definedName>
    <definedName name="_________________pan1" localSheetId="2">#REF!</definedName>
    <definedName name="_________________pan1">#REF!</definedName>
    <definedName name="_________________pan2" localSheetId="1">#REF!</definedName>
    <definedName name="_________________pan2" localSheetId="2">#REF!</definedName>
    <definedName name="_________________pan2">#REF!</definedName>
    <definedName name="_________________pek1">[23]Data!$B$9</definedName>
    <definedName name="_________________pek2">[19]Data!#REF!</definedName>
    <definedName name="_________________pek3" localSheetId="1">#REF!</definedName>
    <definedName name="_________________pek3" localSheetId="2">#REF!</definedName>
    <definedName name="_________________pek3">#REF!</definedName>
    <definedName name="_________________pjg1">[23]Data!$B$14</definedName>
    <definedName name="_________________pjg2">[23]Data!$B$15</definedName>
    <definedName name="_________________PVC100">'[25]HARGA SAT'!#REF!</definedName>
    <definedName name="_________________PVC150">'[25]HARGA SAT'!#REF!</definedName>
    <definedName name="_________________pvc200">[20]HS!#REF!</definedName>
    <definedName name="_________________pvc250">[20]HS!#REF!</definedName>
    <definedName name="_________________PVC75">'[25]HARGA SAT'!#REF!</definedName>
    <definedName name="_________________RAB1" localSheetId="1">#REF!</definedName>
    <definedName name="_________________RAB1" localSheetId="2">#REF!</definedName>
    <definedName name="_________________RAB1">#REF!</definedName>
    <definedName name="_________________RAB2" localSheetId="1">#REF!</definedName>
    <definedName name="_________________RAB2" localSheetId="2">#REF!</definedName>
    <definedName name="_________________RAB2">#REF!</definedName>
    <definedName name="_________________TA1">'[26]DATA PROYEK'!$C$5</definedName>
    <definedName name="________________ang2">[27]analisa!#REF!</definedName>
    <definedName name="________________arr3" localSheetId="5">{"Book1","4.09 FLORA DAN FAUNA.xls","4.22 PERLENGKAPAN SEKOLAH.xls"}</definedName>
    <definedName name="________________arr3" localSheetId="7">{"Book1","4.09 FLORA DAN FAUNA.xls","4.22 PERLENGKAPAN SEKOLAH.xls"}</definedName>
    <definedName name="________________arr3">{"Book1","4.09 FLORA DAN FAUNA.xls","4.22 PERLENGKAPAN SEKOLAH.xls"}</definedName>
    <definedName name="________________der4" localSheetId="5">{"Book1","4.09 FLORA DAN FAUNA.xls","4.22 PERLENGKAPAN SEKOLAH.xls"}</definedName>
    <definedName name="________________der4" localSheetId="7">{"Book1","4.09 FLORA DAN FAUNA.xls","4.22 PERLENGKAPAN SEKOLAH.xls"}</definedName>
    <definedName name="________________der4">{"Book1","4.09 FLORA DAN FAUNA.xls","4.22 PERLENGKAPAN SEKOLAH.xls"}</definedName>
    <definedName name="________________dip02" localSheetId="1">#REF!</definedName>
    <definedName name="________________dip02" localSheetId="2">#REF!</definedName>
    <definedName name="________________dip02">#REF!</definedName>
    <definedName name="________________DIV1" localSheetId="1">#REF!</definedName>
    <definedName name="________________DIV1" localSheetId="2">#REF!</definedName>
    <definedName name="________________DIV1">#REF!</definedName>
    <definedName name="________________DIV10" localSheetId="1">#REF!</definedName>
    <definedName name="________________DIV10" localSheetId="2">#REF!</definedName>
    <definedName name="________________DIV10">#REF!</definedName>
    <definedName name="________________DIV2" localSheetId="1">#REF!</definedName>
    <definedName name="________________DIV2" localSheetId="2">#REF!</definedName>
    <definedName name="________________DIV2">#REF!</definedName>
    <definedName name="________________DIV3" localSheetId="1">#REF!</definedName>
    <definedName name="________________DIV3" localSheetId="2">#REF!</definedName>
    <definedName name="________________DIV3">#REF!</definedName>
    <definedName name="________________DIV4" localSheetId="1">#REF!</definedName>
    <definedName name="________________DIV4" localSheetId="2">#REF!</definedName>
    <definedName name="________________DIV4">#REF!</definedName>
    <definedName name="________________DIV5" localSheetId="1">#REF!</definedName>
    <definedName name="________________DIV5" localSheetId="2">#REF!</definedName>
    <definedName name="________________DIV5">#REF!</definedName>
    <definedName name="________________DIV6" localSheetId="1">#REF!</definedName>
    <definedName name="________________DIV6" localSheetId="2">#REF!</definedName>
    <definedName name="________________DIV6">#REF!</definedName>
    <definedName name="________________DIV7" localSheetId="1">#REF!</definedName>
    <definedName name="________________DIV7" localSheetId="2">#REF!</definedName>
    <definedName name="________________DIV7">#REF!</definedName>
    <definedName name="________________DIV8" localSheetId="1">#REF!</definedName>
    <definedName name="________________DIV8" localSheetId="2">#REF!</definedName>
    <definedName name="________________DIV8">#REF!</definedName>
    <definedName name="________________DIV9" localSheetId="1">#REF!</definedName>
    <definedName name="________________DIV9" localSheetId="2">#REF!</definedName>
    <definedName name="________________DIV9">#REF!</definedName>
    <definedName name="________________doc5" localSheetId="5">{"Book1","4.09 FLORA DAN FAUNA.xls","4.22 PERLENGKAPAN SEKOLAH.xls"}</definedName>
    <definedName name="________________doc5" localSheetId="7">{"Book1","4.09 FLORA DAN FAUNA.xls","4.22 PERLENGKAPAN SEKOLAH.xls"}</definedName>
    <definedName name="________________doc5">{"Book1","4.09 FLORA DAN FAUNA.xls","4.22 PERLENGKAPAN SEKOLAH.xls"}</definedName>
    <definedName name="________________HAL1" localSheetId="1">#REF!</definedName>
    <definedName name="________________HAL1" localSheetId="2">#REF!</definedName>
    <definedName name="________________HAL1">#REF!</definedName>
    <definedName name="________________HAL10" localSheetId="1">#REF!</definedName>
    <definedName name="________________HAL10" localSheetId="2">#REF!</definedName>
    <definedName name="________________HAL10">#REF!</definedName>
    <definedName name="________________HAL11" localSheetId="1">#REF!</definedName>
    <definedName name="________________HAL11" localSheetId="2">#REF!</definedName>
    <definedName name="________________HAL11">#REF!</definedName>
    <definedName name="________________HAL12" localSheetId="1">#REF!</definedName>
    <definedName name="________________HAL12" localSheetId="2">#REF!</definedName>
    <definedName name="________________HAL12">#REF!</definedName>
    <definedName name="________________HAL13" localSheetId="1">#REF!</definedName>
    <definedName name="________________HAL13" localSheetId="2">#REF!</definedName>
    <definedName name="________________HAL13">#REF!</definedName>
    <definedName name="________________HAL14" localSheetId="1">#REF!</definedName>
    <definedName name="________________HAL14" localSheetId="2">#REF!</definedName>
    <definedName name="________________HAL14">#REF!</definedName>
    <definedName name="________________HAL15" localSheetId="1">#REF!</definedName>
    <definedName name="________________HAL15" localSheetId="2">#REF!</definedName>
    <definedName name="________________HAL15">#REF!</definedName>
    <definedName name="________________HAL16" localSheetId="1">#REF!</definedName>
    <definedName name="________________HAL16" localSheetId="2">#REF!</definedName>
    <definedName name="________________HAL16">#REF!</definedName>
    <definedName name="________________HAL17" localSheetId="1">#REF!</definedName>
    <definedName name="________________HAL17" localSheetId="2">#REF!</definedName>
    <definedName name="________________HAL17">#REF!</definedName>
    <definedName name="________________HAL18" localSheetId="1">#REF!</definedName>
    <definedName name="________________HAL18" localSheetId="2">#REF!</definedName>
    <definedName name="________________HAL18">#REF!</definedName>
    <definedName name="________________HAL19" localSheetId="1">#REF!</definedName>
    <definedName name="________________HAL19" localSheetId="2">#REF!</definedName>
    <definedName name="________________HAL19">#REF!</definedName>
    <definedName name="________________HAL2" localSheetId="1">#REF!</definedName>
    <definedName name="________________HAL2" localSheetId="2">#REF!</definedName>
    <definedName name="________________HAL2">#REF!</definedName>
    <definedName name="________________HAL20" localSheetId="1">#REF!</definedName>
    <definedName name="________________HAL20" localSheetId="2">#REF!</definedName>
    <definedName name="________________HAL20">#REF!</definedName>
    <definedName name="________________HAL21" localSheetId="1">#REF!</definedName>
    <definedName name="________________HAL21" localSheetId="2">#REF!</definedName>
    <definedName name="________________HAL21">#REF!</definedName>
    <definedName name="________________HAL22" localSheetId="1">#REF!</definedName>
    <definedName name="________________HAL22" localSheetId="2">#REF!</definedName>
    <definedName name="________________HAL22">#REF!</definedName>
    <definedName name="________________HAL3" localSheetId="1">#REF!</definedName>
    <definedName name="________________HAL3" localSheetId="2">#REF!</definedName>
    <definedName name="________________HAL3">#REF!</definedName>
    <definedName name="________________HAL4" localSheetId="1">#REF!</definedName>
    <definedName name="________________HAL4" localSheetId="2">#REF!</definedName>
    <definedName name="________________HAL4">#REF!</definedName>
    <definedName name="________________HAL5" localSheetId="1">#REF!</definedName>
    <definedName name="________________HAL5" localSheetId="2">#REF!</definedName>
    <definedName name="________________HAL5">#REF!</definedName>
    <definedName name="________________HAL6" localSheetId="1">#REF!</definedName>
    <definedName name="________________HAL6" localSheetId="2">#REF!</definedName>
    <definedName name="________________HAL6">#REF!</definedName>
    <definedName name="________________HAL7" localSheetId="1">#REF!</definedName>
    <definedName name="________________HAL7" localSheetId="2">#REF!</definedName>
    <definedName name="________________HAL7">#REF!</definedName>
    <definedName name="________________HAL8" localSheetId="1">#REF!</definedName>
    <definedName name="________________HAL8" localSheetId="2">#REF!</definedName>
    <definedName name="________________HAL8">#REF!</definedName>
    <definedName name="________________HAL9" localSheetId="1">#REF!</definedName>
    <definedName name="________________HAL9" localSheetId="2">#REF!</definedName>
    <definedName name="________________HAL9">#REF!</definedName>
    <definedName name="________________keg1" localSheetId="1">#REF!</definedName>
    <definedName name="________________keg1" localSheetId="2">#REF!</definedName>
    <definedName name="________________keg1">#REF!</definedName>
    <definedName name="________________lok2">[21]data!$B$15</definedName>
    <definedName name="________________mas1" localSheetId="5">{"Book1","4.09 FLORA DAN FAUNA.xls","4.22 PERLENGKAPAN SEKOLAH.xls"}</definedName>
    <definedName name="________________mas1" localSheetId="7">{"Book1","4.09 FLORA DAN FAUNA.xls","4.22 PERLENGKAPAN SEKOLAH.xls"}</definedName>
    <definedName name="________________mas1">{"Book1","4.09 FLORA DAN FAUNA.xls","4.22 PERLENGKAPAN SEKOLAH.xls"}</definedName>
    <definedName name="________________mas12" localSheetId="5">{"Book1","4.09 FLORA DAN FAUNA.xls","4.22 PERLENGKAPAN SEKOLAH.xls"}</definedName>
    <definedName name="________________mas12" localSheetId="7">{"Book1","4.09 FLORA DAN FAUNA.xls","4.22 PERLENGKAPAN SEKOLAH.xls"}</definedName>
    <definedName name="________________mas12">{"Book1","4.09 FLORA DAN FAUNA.xls","4.22 PERLENGKAPAN SEKOLAH.xls"}</definedName>
    <definedName name="________________mas2" localSheetId="5">{"Book1","4.09 FLORA DAN FAUNA.xls","4.22 PERLENGKAPAN SEKOLAH.xls"}</definedName>
    <definedName name="________________mas2" localSheetId="7">{"Book1","4.09 FLORA DAN FAUNA.xls","4.22 PERLENGKAPAN SEKOLAH.xls"}</definedName>
    <definedName name="________________mas2">{"Book1","4.09 FLORA DAN FAUNA.xls","4.22 PERLENGKAPAN SEKOLAH.xls"}</definedName>
    <definedName name="________________mas4" localSheetId="5">{"Book1","4.09 FLORA DAN FAUNA.xls","4.22 PERLENGKAPAN SEKOLAH.xls"}</definedName>
    <definedName name="________________mas4" localSheetId="7">{"Book1","4.09 FLORA DAN FAUNA.xls","4.22 PERLENGKAPAN SEKOLAH.xls"}</definedName>
    <definedName name="________________mas4">{"Book1","4.09 FLORA DAN FAUNA.xls","4.22 PERLENGKAPAN SEKOLAH.xls"}</definedName>
    <definedName name="________________mas5" localSheetId="5">{"Book1","4.09 FLORA DAN FAUNA.xls","4.22 PERLENGKAPAN SEKOLAH.xls"}</definedName>
    <definedName name="________________mas5" localSheetId="7">{"Book1","4.09 FLORA DAN FAUNA.xls","4.22 PERLENGKAPAN SEKOLAH.xls"}</definedName>
    <definedName name="________________mas5">{"Book1","4.09 FLORA DAN FAUNA.xls","4.22 PERLENGKAPAN SEKOLAH.xls"}</definedName>
    <definedName name="________________mas6" localSheetId="5">{"Book1","4.09 FLORA DAN FAUNA.xls","4.22 PERLENGKAPAN SEKOLAH.xls"}</definedName>
    <definedName name="________________mas6" localSheetId="7">{"Book1","4.09 FLORA DAN FAUNA.xls","4.22 PERLENGKAPAN SEKOLAH.xls"}</definedName>
    <definedName name="________________mas6">{"Book1","4.09 FLORA DAN FAUNA.xls","4.22 PERLENGKAPAN SEKOLAH.xls"}</definedName>
    <definedName name="________________mas7" localSheetId="5">{"Book1","4.09 FLORA DAN FAUNA.xls","4.22 PERLENGKAPAN SEKOLAH.xls"}</definedName>
    <definedName name="________________mas7" localSheetId="7">{"Book1","4.09 FLORA DAN FAUNA.xls","4.22 PERLENGKAPAN SEKOLAH.xls"}</definedName>
    <definedName name="________________mas7">{"Book1","4.09 FLORA DAN FAUNA.xls","4.22 PERLENGKAPAN SEKOLAH.xls"}</definedName>
    <definedName name="________________mas8" localSheetId="5">{"Book1","4.09 FLORA DAN FAUNA.xls","4.22 PERLENGKAPAN SEKOLAH.xls"}</definedName>
    <definedName name="________________mas8" localSheetId="7">{"Book1","4.09 FLORA DAN FAUNA.xls","4.22 PERLENGKAPAN SEKOLAH.xls"}</definedName>
    <definedName name="________________mas8">{"Book1","4.09 FLORA DAN FAUNA.xls","4.22 PERLENGKAPAN SEKOLAH.xls"}</definedName>
    <definedName name="________________mas9" localSheetId="5">{"Book1","4.09 FLORA DAN FAUNA.xls","4.22 PERLENGKAPAN SEKOLAH.xls"}</definedName>
    <definedName name="________________mas9" localSheetId="7">{"Book1","4.09 FLORA DAN FAUNA.xls","4.22 PERLENGKAPAN SEKOLAH.xls"}</definedName>
    <definedName name="________________mas9">{"Book1","4.09 FLORA DAN FAUNA.xls","4.22 PERLENGKAPAN SEKOLAH.xls"}</definedName>
    <definedName name="________________MDE01" localSheetId="1">#REF!</definedName>
    <definedName name="________________MDE01" localSheetId="2">#REF!</definedName>
    <definedName name="________________MDE01">#REF!</definedName>
    <definedName name="________________MDE02" localSheetId="1">#REF!</definedName>
    <definedName name="________________MDE02" localSheetId="2">#REF!</definedName>
    <definedName name="________________MDE02">#REF!</definedName>
    <definedName name="________________MDE03">[22]Peralatan!$BO$67</definedName>
    <definedName name="________________MDE04" localSheetId="1">#REF!</definedName>
    <definedName name="________________MDE04" localSheetId="2">#REF!</definedName>
    <definedName name="________________MDE04">#REF!</definedName>
    <definedName name="________________MDE05">[22]Peralatan!$BO$107</definedName>
    <definedName name="________________MDE06" localSheetId="1">#REF!</definedName>
    <definedName name="________________MDE06" localSheetId="2">#REF!</definedName>
    <definedName name="________________MDE06">#REF!</definedName>
    <definedName name="________________MDE07" localSheetId="1">#REF!</definedName>
    <definedName name="________________MDE07" localSheetId="2">#REF!</definedName>
    <definedName name="________________MDE07">#REF!</definedName>
    <definedName name="________________MDE08" localSheetId="1">#REF!</definedName>
    <definedName name="________________MDE08" localSheetId="2">#REF!</definedName>
    <definedName name="________________MDE08">#REF!</definedName>
    <definedName name="________________MDE09" localSheetId="1">#REF!</definedName>
    <definedName name="________________MDE09" localSheetId="2">#REF!</definedName>
    <definedName name="________________MDE09">#REF!</definedName>
    <definedName name="________________MDE10" localSheetId="1">#REF!</definedName>
    <definedName name="________________MDE10" localSheetId="2">#REF!</definedName>
    <definedName name="________________MDE10">#REF!</definedName>
    <definedName name="________________MDE11" localSheetId="1">#REF!</definedName>
    <definedName name="________________MDE11" localSheetId="2">#REF!</definedName>
    <definedName name="________________MDE11">#REF!</definedName>
    <definedName name="________________MDE12" localSheetId="1">#REF!</definedName>
    <definedName name="________________MDE12" localSheetId="2">#REF!</definedName>
    <definedName name="________________MDE12">#REF!</definedName>
    <definedName name="________________MDE13">[22]Peralatan!$BO$267</definedName>
    <definedName name="________________MDE14">[22]Peralatan!$BO$287</definedName>
    <definedName name="________________MDE15" localSheetId="1">#REF!</definedName>
    <definedName name="________________MDE15" localSheetId="2">#REF!</definedName>
    <definedName name="________________MDE15">#REF!</definedName>
    <definedName name="________________MDE16">[22]Peralatan!$BO$327</definedName>
    <definedName name="________________MDE17">[22]Peralatan!$BO$347</definedName>
    <definedName name="________________MDE18">[22]Peralatan!$BO$367</definedName>
    <definedName name="________________MDE19">[22]Peralatan!$BO$387</definedName>
    <definedName name="________________MDE20" localSheetId="1">#REF!</definedName>
    <definedName name="________________MDE20" localSheetId="2">#REF!</definedName>
    <definedName name="________________MDE20">#REF!</definedName>
    <definedName name="________________MDE21">[22]Peralatan!$BO$427</definedName>
    <definedName name="________________MDE22">[22]Peralatan!$BO$447</definedName>
    <definedName name="________________MDE23">[22]Peralatan!$BO$467</definedName>
    <definedName name="________________MDE24">[22]Peralatan!$BO$487</definedName>
    <definedName name="________________MDE25" localSheetId="1">#REF!</definedName>
    <definedName name="________________MDE25" localSheetId="2">#REF!</definedName>
    <definedName name="________________MDE25">#REF!</definedName>
    <definedName name="________________MDE26">[22]Peralatan!$BO$527</definedName>
    <definedName name="________________MDE27">[22]Peralatan!$BO$547</definedName>
    <definedName name="________________MDE28">[22]Peralatan!$BO$567</definedName>
    <definedName name="________________MDE29">[22]Peralatan!$BO$587</definedName>
    <definedName name="________________MDE30">[22]Peralatan!$BO$607</definedName>
    <definedName name="________________MDE31">[22]Peralatan!$BO$627</definedName>
    <definedName name="________________MDE32" localSheetId="1">#REF!</definedName>
    <definedName name="________________MDE32" localSheetId="2">#REF!</definedName>
    <definedName name="________________MDE32">#REF!</definedName>
    <definedName name="________________MDE33">[22]Peralatan!$BO$667</definedName>
    <definedName name="________________MDE34">[22]Peralatan!$BO$698</definedName>
    <definedName name="________________MDE35" localSheetId="1">#REF!</definedName>
    <definedName name="________________MDE35" localSheetId="2">#REF!</definedName>
    <definedName name="________________MDE35">#REF!</definedName>
    <definedName name="________________ME01">[22]Peralatan!$BO$26</definedName>
    <definedName name="________________ME02">[22]Peralatan!$BO$46</definedName>
    <definedName name="________________ME03">[22]Peralatan!$BO$66</definedName>
    <definedName name="________________ME04">[22]Peralatan!$BO$86</definedName>
    <definedName name="________________ME05">[22]Peralatan!$BO$106</definedName>
    <definedName name="________________ME06">[22]Peralatan!$BO$126</definedName>
    <definedName name="________________ME07">[22]Peralatan!$BO$146</definedName>
    <definedName name="________________ME08">[22]Peralatan!$BO$166</definedName>
    <definedName name="________________ME09">[22]Peralatan!$BO$186</definedName>
    <definedName name="________________me1" localSheetId="5">{"Book1","4.09 FLORA DAN FAUNA.xls","4.22 PERLENGKAPAN SEKOLAH.xls"}</definedName>
    <definedName name="________________me1" localSheetId="7">{"Book1","4.09 FLORA DAN FAUNA.xls","4.22 PERLENGKAPAN SEKOLAH.xls"}</definedName>
    <definedName name="________________me1">{"Book1","4.09 FLORA DAN FAUNA.xls","4.22 PERLENGKAPAN SEKOLAH.xls"}</definedName>
    <definedName name="________________ME10">[22]Peralatan!$BO$206</definedName>
    <definedName name="________________ME11">[22]Peralatan!$BO$226</definedName>
    <definedName name="________________ME12">[22]Peralatan!$BO$246</definedName>
    <definedName name="________________ME13">[22]Peralatan!$BO$266</definedName>
    <definedName name="________________ME14">[22]Peralatan!$BO$286</definedName>
    <definedName name="________________ME15">[22]Peralatan!$BO$306</definedName>
    <definedName name="________________ME16">[22]Peralatan!$BO$326</definedName>
    <definedName name="________________ME17">[22]Peralatan!$BO$346</definedName>
    <definedName name="________________ME18">[22]Peralatan!$BO$366</definedName>
    <definedName name="________________ME19">[22]Peralatan!$BO$386</definedName>
    <definedName name="________________me2" localSheetId="5">{"Book1","4.09 FLORA DAN FAUNA.xls","4.22 PERLENGKAPAN SEKOLAH.xls"}</definedName>
    <definedName name="________________me2" localSheetId="7">{"Book1","4.09 FLORA DAN FAUNA.xls","4.22 PERLENGKAPAN SEKOLAH.xls"}</definedName>
    <definedName name="________________me2">{"Book1","4.09 FLORA DAN FAUNA.xls","4.22 PERLENGKAPAN SEKOLAH.xls"}</definedName>
    <definedName name="________________ME20">[22]Peralatan!$BO$406</definedName>
    <definedName name="________________ME21">[22]Peralatan!$BO$426</definedName>
    <definedName name="________________ME22">[22]Peralatan!$BO$446</definedName>
    <definedName name="________________ME23">[22]Peralatan!$BO$466</definedName>
    <definedName name="________________ME24">[22]Peralatan!$BO$486</definedName>
    <definedName name="________________ME25">[22]Peralatan!$BO$506</definedName>
    <definedName name="________________ME26">[22]Peralatan!$BO$526</definedName>
    <definedName name="________________ME27">[22]Peralatan!$BO$546</definedName>
    <definedName name="________________ME28">[22]Peralatan!$BO$566</definedName>
    <definedName name="________________ME29">[22]Peralatan!$BO$586</definedName>
    <definedName name="________________me3" localSheetId="5">{"Book1","4.09 FLORA DAN FAUNA.xls","4.22 PERLENGKAPAN SEKOLAH.xls"}</definedName>
    <definedName name="________________me3" localSheetId="7">{"Book1","4.09 FLORA DAN FAUNA.xls","4.22 PERLENGKAPAN SEKOLAH.xls"}</definedName>
    <definedName name="________________me3">{"Book1","4.09 FLORA DAN FAUNA.xls","4.22 PERLENGKAPAN SEKOLAH.xls"}</definedName>
    <definedName name="________________ME30">[22]Peralatan!$BO$606</definedName>
    <definedName name="________________ME31">[22]Peralatan!$BO$626</definedName>
    <definedName name="________________ME32">[22]Peralatan!$BO$646</definedName>
    <definedName name="________________ME33">[22]Peralatan!$BO$666</definedName>
    <definedName name="________________ME34">[22]Peralatan!$BO$697</definedName>
    <definedName name="________________ME35" localSheetId="1">#REF!</definedName>
    <definedName name="________________ME35" localSheetId="2">#REF!</definedName>
    <definedName name="________________ME35">#REF!</definedName>
    <definedName name="________________me4" localSheetId="5">{"Book1","4.09 FLORA DAN FAUNA.xls","4.22 PERLENGKAPAN SEKOLAH.xls"}</definedName>
    <definedName name="________________me4" localSheetId="7">{"Book1","4.09 FLORA DAN FAUNA.xls","4.22 PERLENGKAPAN SEKOLAH.xls"}</definedName>
    <definedName name="________________me4">{"Book1","4.09 FLORA DAN FAUNA.xls","4.22 PERLENGKAPAN SEKOLAH.xls"}</definedName>
    <definedName name="________________me5" localSheetId="5">{"Book1","4.09 FLORA DAN FAUNA.xls","4.22 PERLENGKAPAN SEKOLAH.xls"}</definedName>
    <definedName name="________________me5" localSheetId="7">{"Book1","4.09 FLORA DAN FAUNA.xls","4.22 PERLENGKAPAN SEKOLAH.xls"}</definedName>
    <definedName name="________________me5">{"Book1","4.09 FLORA DAN FAUNA.xls","4.22 PERLENGKAPAN SEKOLAH.xls"}</definedName>
    <definedName name="________________me9" localSheetId="5">{"Book1","4.09 FLORA DAN FAUNA.xls","4.22 PERLENGKAPAN SEKOLAH.xls"}</definedName>
    <definedName name="________________me9" localSheetId="7">{"Book1","4.09 FLORA DAN FAUNA.xls","4.22 PERLENGKAPAN SEKOLAH.xls"}</definedName>
    <definedName name="________________me9">{"Book1","4.09 FLORA DAN FAUNA.xls","4.22 PERLENGKAPAN SEKOLAH.xls"}</definedName>
    <definedName name="________________mek1" localSheetId="5">{"Book1","4.09 FLORA DAN FAUNA.xls","4.22 PERLENGKAPAN SEKOLAH.xls"}</definedName>
    <definedName name="________________mek1" localSheetId="7">{"Book1","4.09 FLORA DAN FAUNA.xls","4.22 PERLENGKAPAN SEKOLAH.xls"}</definedName>
    <definedName name="________________mek1">{"Book1","4.09 FLORA DAN FAUNA.xls","4.22 PERLENGKAPAN SEKOLAH.xls"}</definedName>
    <definedName name="________________mek2" localSheetId="5">{"Book1","4.09 FLORA DAN FAUNA.xls","4.22 PERLENGKAPAN SEKOLAH.xls"}</definedName>
    <definedName name="________________mek2" localSheetId="7">{"Book1","4.09 FLORA DAN FAUNA.xls","4.22 PERLENGKAPAN SEKOLAH.xls"}</definedName>
    <definedName name="________________mek2">{"Book1","4.09 FLORA DAN FAUNA.xls","4.22 PERLENGKAPAN SEKOLAH.xls"}</definedName>
    <definedName name="________________mek3" localSheetId="5">{"Book1","4.09 FLORA DAN FAUNA.xls","4.22 PERLENGKAPAN SEKOLAH.xls"}</definedName>
    <definedName name="________________mek3" localSheetId="7">{"Book1","4.09 FLORA DAN FAUNA.xls","4.22 PERLENGKAPAN SEKOLAH.xls"}</definedName>
    <definedName name="________________mek3">{"Book1","4.09 FLORA DAN FAUNA.xls","4.22 PERLENGKAPAN SEKOLAH.xls"}</definedName>
    <definedName name="________________mek5" localSheetId="5">{"Book1","4.09 FLORA DAN FAUNA.xls","4.22 PERLENGKAPAN SEKOLAH.xls"}</definedName>
    <definedName name="________________mek5" localSheetId="7">{"Book1","4.09 FLORA DAN FAUNA.xls","4.22 PERLENGKAPAN SEKOLAH.xls"}</definedName>
    <definedName name="________________mek5">{"Book1","4.09 FLORA DAN FAUNA.xls","4.22 PERLENGKAPAN SEKOLAH.xls"}</definedName>
    <definedName name="________________mek87" localSheetId="5">{"Book1","4.09 FLORA DAN FAUNA.xls","4.22 PERLENGKAPAN SEKOLAH.xls"}</definedName>
    <definedName name="________________mek87" localSheetId="7">{"Book1","4.09 FLORA DAN FAUNA.xls","4.22 PERLENGKAPAN SEKOLAH.xls"}</definedName>
    <definedName name="________________mek87">{"Book1","4.09 FLORA DAN FAUNA.xls","4.22 PERLENGKAPAN SEKOLAH.xls"}</definedName>
    <definedName name="________________mek9" localSheetId="5">{"Book1","4.09 FLORA DAN FAUNA.xls","4.22 PERLENGKAPAN SEKOLAH.xls"}</definedName>
    <definedName name="________________mek9" localSheetId="7">{"Book1","4.09 FLORA DAN FAUNA.xls","4.22 PERLENGKAPAN SEKOLAH.xls"}</definedName>
    <definedName name="________________mek9">{"Book1","4.09 FLORA DAN FAUNA.xls","4.22 PERLENGKAPAN SEKOLAH.xls"}</definedName>
    <definedName name="________________meq12" localSheetId="5">{"Book1","4.09 FLORA DAN FAUNA.xls","4.22 PERLENGKAPAN SEKOLAH.xls"}</definedName>
    <definedName name="________________meq12" localSheetId="7">{"Book1","4.09 FLORA DAN FAUNA.xls","4.22 PERLENGKAPAN SEKOLAH.xls"}</definedName>
    <definedName name="________________meq12">{"Book1","4.09 FLORA DAN FAUNA.xls","4.22 PERLENGKAPAN SEKOLAH.xls"}</definedName>
    <definedName name="________________nip1" localSheetId="1">#REF!</definedName>
    <definedName name="________________nip1" localSheetId="2">#REF!</definedName>
    <definedName name="________________nip1">#REF!</definedName>
    <definedName name="________________nip2" localSheetId="1">#REF!</definedName>
    <definedName name="________________nip2" localSheetId="2">#REF!</definedName>
    <definedName name="________________nip2">#REF!</definedName>
    <definedName name="________________pak1">[23]Data!$B$12</definedName>
    <definedName name="________________Pak2">[18]data!#REF!</definedName>
    <definedName name="________________pak3">[18]data!#REF!</definedName>
    <definedName name="________________pak4">[18]data!#REF!</definedName>
    <definedName name="________________pak5">[18]data!#REF!</definedName>
    <definedName name="________________pak6">[18]data!#REF!</definedName>
    <definedName name="________________pan1" localSheetId="1">#REF!</definedName>
    <definedName name="________________pan1" localSheetId="2">#REF!</definedName>
    <definedName name="________________pan1">#REF!</definedName>
    <definedName name="________________pan2" localSheetId="1">#REF!</definedName>
    <definedName name="________________pan2" localSheetId="2">#REF!</definedName>
    <definedName name="________________pan2">#REF!</definedName>
    <definedName name="________________pek1">[23]Data!$B$9</definedName>
    <definedName name="________________pek2">[19]Data!#REF!</definedName>
    <definedName name="________________pek3" localSheetId="1">#REF!</definedName>
    <definedName name="________________pek3" localSheetId="2">#REF!</definedName>
    <definedName name="________________pek3">#REF!</definedName>
    <definedName name="________________pjg1">[23]Data!$B$14</definedName>
    <definedName name="________________pjg2">[23]Data!$B$15</definedName>
    <definedName name="________________PVC100">'[28]HARGA SAT'!#REF!</definedName>
    <definedName name="________________PVC150">'[28]HARGA SAT'!#REF!</definedName>
    <definedName name="________________pvc200">[20]HS!#REF!</definedName>
    <definedName name="________________pvc250">[20]HS!#REF!</definedName>
    <definedName name="________________PVC75">'[28]HARGA SAT'!#REF!</definedName>
    <definedName name="________________RAB1" localSheetId="1">#REF!</definedName>
    <definedName name="________________RAB1" localSheetId="2">#REF!</definedName>
    <definedName name="________________RAB1">#REF!</definedName>
    <definedName name="________________RAB2" localSheetId="1">#REF!</definedName>
    <definedName name="________________RAB2" localSheetId="2">#REF!</definedName>
    <definedName name="________________RAB2">#REF!</definedName>
    <definedName name="________________TA1">'[26]DATA PROYEK'!$C$5</definedName>
    <definedName name="_______________ang2">[27]analisa!#REF!</definedName>
    <definedName name="_______________arr3" localSheetId="5">{"Book1","4.09 FLORA DAN FAUNA.xls","4.22 PERLENGKAPAN SEKOLAH.xls"}</definedName>
    <definedName name="_______________arr3" localSheetId="7">{"Book1","4.09 FLORA DAN FAUNA.xls","4.22 PERLENGKAPAN SEKOLAH.xls"}</definedName>
    <definedName name="_______________arr3">{"Book1","4.09 FLORA DAN FAUNA.xls","4.22 PERLENGKAPAN SEKOLAH.xls"}</definedName>
    <definedName name="_______________der4" localSheetId="5">{"Book1","4.09 FLORA DAN FAUNA.xls","4.22 PERLENGKAPAN SEKOLAH.xls"}</definedName>
    <definedName name="_______________der4" localSheetId="7">{"Book1","4.09 FLORA DAN FAUNA.xls","4.22 PERLENGKAPAN SEKOLAH.xls"}</definedName>
    <definedName name="_______________der4">{"Book1","4.09 FLORA DAN FAUNA.xls","4.22 PERLENGKAPAN SEKOLAH.xls"}</definedName>
    <definedName name="_______________dip02" localSheetId="1">#REF!</definedName>
    <definedName name="_______________dip02" localSheetId="2">#REF!</definedName>
    <definedName name="_______________dip02">#REF!</definedName>
    <definedName name="_______________DIV1" localSheetId="1">#REF!</definedName>
    <definedName name="_______________DIV1" localSheetId="2">#REF!</definedName>
    <definedName name="_______________DIV1">#REF!</definedName>
    <definedName name="_______________DIV10" localSheetId="1">#REF!</definedName>
    <definedName name="_______________DIV10" localSheetId="2">#REF!</definedName>
    <definedName name="_______________DIV10">#REF!</definedName>
    <definedName name="_______________DIV11">'[24]Kuantitas &amp; Harga'!#REF!</definedName>
    <definedName name="_______________DIV2" localSheetId="1">#REF!</definedName>
    <definedName name="_______________DIV2" localSheetId="2">#REF!</definedName>
    <definedName name="_______________DIV2">#REF!</definedName>
    <definedName name="_______________DIV3" localSheetId="1">#REF!</definedName>
    <definedName name="_______________DIV3" localSheetId="2">#REF!</definedName>
    <definedName name="_______________DIV3">#REF!</definedName>
    <definedName name="_______________DIV4" localSheetId="1">#REF!</definedName>
    <definedName name="_______________DIV4" localSheetId="2">#REF!</definedName>
    <definedName name="_______________DIV4">#REF!</definedName>
    <definedName name="_______________DIV5" localSheetId="1">#REF!</definedName>
    <definedName name="_______________DIV5" localSheetId="2">#REF!</definedName>
    <definedName name="_______________DIV5">#REF!</definedName>
    <definedName name="_______________DIV6" localSheetId="1">#REF!</definedName>
    <definedName name="_______________DIV6" localSheetId="2">#REF!</definedName>
    <definedName name="_______________DIV6">#REF!</definedName>
    <definedName name="_______________DIV7" localSheetId="1">#REF!</definedName>
    <definedName name="_______________DIV7" localSheetId="2">#REF!</definedName>
    <definedName name="_______________DIV7">#REF!</definedName>
    <definedName name="_______________DIV8" localSheetId="1">#REF!</definedName>
    <definedName name="_______________DIV8" localSheetId="2">#REF!</definedName>
    <definedName name="_______________DIV8">#REF!</definedName>
    <definedName name="_______________DIV9" localSheetId="1">#REF!</definedName>
    <definedName name="_______________DIV9" localSheetId="2">#REF!</definedName>
    <definedName name="_______________DIV9">#REF!</definedName>
    <definedName name="_______________doc5" localSheetId="5">{"Book1","4.09 FLORA DAN FAUNA.xls","4.22 PERLENGKAPAN SEKOLAH.xls"}</definedName>
    <definedName name="_______________doc5" localSheetId="7">{"Book1","4.09 FLORA DAN FAUNA.xls","4.22 PERLENGKAPAN SEKOLAH.xls"}</definedName>
    <definedName name="_______________doc5">{"Book1","4.09 FLORA DAN FAUNA.xls","4.22 PERLENGKAPAN SEKOLAH.xls"}</definedName>
    <definedName name="_______________HAL1" localSheetId="1">#REF!</definedName>
    <definedName name="_______________HAL1" localSheetId="2">#REF!</definedName>
    <definedName name="_______________HAL1">#REF!</definedName>
    <definedName name="_______________HAL10" localSheetId="1">#REF!</definedName>
    <definedName name="_______________HAL10" localSheetId="2">#REF!</definedName>
    <definedName name="_______________HAL10">#REF!</definedName>
    <definedName name="_______________HAL11" localSheetId="1">#REF!</definedName>
    <definedName name="_______________HAL11" localSheetId="2">#REF!</definedName>
    <definedName name="_______________HAL11">#REF!</definedName>
    <definedName name="_______________HAL12" localSheetId="1">#REF!</definedName>
    <definedName name="_______________HAL12" localSheetId="2">#REF!</definedName>
    <definedName name="_______________HAL12">#REF!</definedName>
    <definedName name="_______________HAL13" localSheetId="1">#REF!</definedName>
    <definedName name="_______________HAL13" localSheetId="2">#REF!</definedName>
    <definedName name="_______________HAL13">#REF!</definedName>
    <definedName name="_______________HAL14" localSheetId="1">#REF!</definedName>
    <definedName name="_______________HAL14" localSheetId="2">#REF!</definedName>
    <definedName name="_______________HAL14">#REF!</definedName>
    <definedName name="_______________HAL15" localSheetId="1">#REF!</definedName>
    <definedName name="_______________HAL15" localSheetId="2">#REF!</definedName>
    <definedName name="_______________HAL15">#REF!</definedName>
    <definedName name="_______________HAL16" localSheetId="1">#REF!</definedName>
    <definedName name="_______________HAL16" localSheetId="2">#REF!</definedName>
    <definedName name="_______________HAL16">#REF!</definedName>
    <definedName name="_______________HAL17" localSheetId="1">#REF!</definedName>
    <definedName name="_______________HAL17" localSheetId="2">#REF!</definedName>
    <definedName name="_______________HAL17">#REF!</definedName>
    <definedName name="_______________HAL18" localSheetId="1">#REF!</definedName>
    <definedName name="_______________HAL18" localSheetId="2">#REF!</definedName>
    <definedName name="_______________HAL18">#REF!</definedName>
    <definedName name="_______________HAL19" localSheetId="1">#REF!</definedName>
    <definedName name="_______________HAL19" localSheetId="2">#REF!</definedName>
    <definedName name="_______________HAL19">#REF!</definedName>
    <definedName name="_______________HAL2" localSheetId="1">#REF!</definedName>
    <definedName name="_______________HAL2" localSheetId="2">#REF!</definedName>
    <definedName name="_______________HAL2">#REF!</definedName>
    <definedName name="_______________HAL20" localSheetId="1">#REF!</definedName>
    <definedName name="_______________HAL20" localSheetId="2">#REF!</definedName>
    <definedName name="_______________HAL20">#REF!</definedName>
    <definedName name="_______________HAL21" localSheetId="1">#REF!</definedName>
    <definedName name="_______________HAL21" localSheetId="2">#REF!</definedName>
    <definedName name="_______________HAL21">#REF!</definedName>
    <definedName name="_______________HAL22" localSheetId="1">#REF!</definedName>
    <definedName name="_______________HAL22" localSheetId="2">#REF!</definedName>
    <definedName name="_______________HAL22">#REF!</definedName>
    <definedName name="_______________HAL3" localSheetId="1">#REF!</definedName>
    <definedName name="_______________HAL3" localSheetId="2">#REF!</definedName>
    <definedName name="_______________HAL3">#REF!</definedName>
    <definedName name="_______________HAL4" localSheetId="1">#REF!</definedName>
    <definedName name="_______________HAL4" localSheetId="2">#REF!</definedName>
    <definedName name="_______________HAL4">#REF!</definedName>
    <definedName name="_______________HAL5" localSheetId="1">#REF!</definedName>
    <definedName name="_______________HAL5" localSheetId="2">#REF!</definedName>
    <definedName name="_______________HAL5">#REF!</definedName>
    <definedName name="_______________HAL6" localSheetId="1">#REF!</definedName>
    <definedName name="_______________HAL6" localSheetId="2">#REF!</definedName>
    <definedName name="_______________HAL6">#REF!</definedName>
    <definedName name="_______________HAL7" localSheetId="1">#REF!</definedName>
    <definedName name="_______________HAL7" localSheetId="2">#REF!</definedName>
    <definedName name="_______________HAL7">#REF!</definedName>
    <definedName name="_______________HAL8" localSheetId="1">#REF!</definedName>
    <definedName name="_______________HAL8" localSheetId="2">#REF!</definedName>
    <definedName name="_______________HAL8">#REF!</definedName>
    <definedName name="_______________HAL9" localSheetId="1">#REF!</definedName>
    <definedName name="_______________HAL9" localSheetId="2">#REF!</definedName>
    <definedName name="_______________HAL9">#REF!</definedName>
    <definedName name="_______________keg1" localSheetId="1">#REF!</definedName>
    <definedName name="_______________keg1" localSheetId="2">#REF!</definedName>
    <definedName name="_______________keg1">#REF!</definedName>
    <definedName name="_______________lok2">[10]data!$B$15</definedName>
    <definedName name="_______________mas1" localSheetId="5">{"Book1","4.09 FLORA DAN FAUNA.xls","4.22 PERLENGKAPAN SEKOLAH.xls"}</definedName>
    <definedName name="_______________mas1" localSheetId="7">{"Book1","4.09 FLORA DAN FAUNA.xls","4.22 PERLENGKAPAN SEKOLAH.xls"}</definedName>
    <definedName name="_______________mas1">{"Book1","4.09 FLORA DAN FAUNA.xls","4.22 PERLENGKAPAN SEKOLAH.xls"}</definedName>
    <definedName name="_______________mas12" localSheetId="5">{"Book1","4.09 FLORA DAN FAUNA.xls","4.22 PERLENGKAPAN SEKOLAH.xls"}</definedName>
    <definedName name="_______________mas12" localSheetId="7">{"Book1","4.09 FLORA DAN FAUNA.xls","4.22 PERLENGKAPAN SEKOLAH.xls"}</definedName>
    <definedName name="_______________mas12">{"Book1","4.09 FLORA DAN FAUNA.xls","4.22 PERLENGKAPAN SEKOLAH.xls"}</definedName>
    <definedName name="_______________mas2" localSheetId="5">{"Book1","4.09 FLORA DAN FAUNA.xls","4.22 PERLENGKAPAN SEKOLAH.xls"}</definedName>
    <definedName name="_______________mas2" localSheetId="7">{"Book1","4.09 FLORA DAN FAUNA.xls","4.22 PERLENGKAPAN SEKOLAH.xls"}</definedName>
    <definedName name="_______________mas2">{"Book1","4.09 FLORA DAN FAUNA.xls","4.22 PERLENGKAPAN SEKOLAH.xls"}</definedName>
    <definedName name="_______________mas4" localSheetId="5">{"Book1","4.09 FLORA DAN FAUNA.xls","4.22 PERLENGKAPAN SEKOLAH.xls"}</definedName>
    <definedName name="_______________mas4" localSheetId="7">{"Book1","4.09 FLORA DAN FAUNA.xls","4.22 PERLENGKAPAN SEKOLAH.xls"}</definedName>
    <definedName name="_______________mas4">{"Book1","4.09 FLORA DAN FAUNA.xls","4.22 PERLENGKAPAN SEKOLAH.xls"}</definedName>
    <definedName name="_______________mas5" localSheetId="5">{"Book1","4.09 FLORA DAN FAUNA.xls","4.22 PERLENGKAPAN SEKOLAH.xls"}</definedName>
    <definedName name="_______________mas5" localSheetId="7">{"Book1","4.09 FLORA DAN FAUNA.xls","4.22 PERLENGKAPAN SEKOLAH.xls"}</definedName>
    <definedName name="_______________mas5">{"Book1","4.09 FLORA DAN FAUNA.xls","4.22 PERLENGKAPAN SEKOLAH.xls"}</definedName>
    <definedName name="_______________mas6" localSheetId="5">{"Book1","4.09 FLORA DAN FAUNA.xls","4.22 PERLENGKAPAN SEKOLAH.xls"}</definedName>
    <definedName name="_______________mas6" localSheetId="7">{"Book1","4.09 FLORA DAN FAUNA.xls","4.22 PERLENGKAPAN SEKOLAH.xls"}</definedName>
    <definedName name="_______________mas6">{"Book1","4.09 FLORA DAN FAUNA.xls","4.22 PERLENGKAPAN SEKOLAH.xls"}</definedName>
    <definedName name="_______________mas7" localSheetId="5">{"Book1","4.09 FLORA DAN FAUNA.xls","4.22 PERLENGKAPAN SEKOLAH.xls"}</definedName>
    <definedName name="_______________mas7" localSheetId="7">{"Book1","4.09 FLORA DAN FAUNA.xls","4.22 PERLENGKAPAN SEKOLAH.xls"}</definedName>
    <definedName name="_______________mas7">{"Book1","4.09 FLORA DAN FAUNA.xls","4.22 PERLENGKAPAN SEKOLAH.xls"}</definedName>
    <definedName name="_______________mas8" localSheetId="5">{"Book1","4.09 FLORA DAN FAUNA.xls","4.22 PERLENGKAPAN SEKOLAH.xls"}</definedName>
    <definedName name="_______________mas8" localSheetId="7">{"Book1","4.09 FLORA DAN FAUNA.xls","4.22 PERLENGKAPAN SEKOLAH.xls"}</definedName>
    <definedName name="_______________mas8">{"Book1","4.09 FLORA DAN FAUNA.xls","4.22 PERLENGKAPAN SEKOLAH.xls"}</definedName>
    <definedName name="_______________mas9" localSheetId="5">{"Book1","4.09 FLORA DAN FAUNA.xls","4.22 PERLENGKAPAN SEKOLAH.xls"}</definedName>
    <definedName name="_______________mas9" localSheetId="7">{"Book1","4.09 FLORA DAN FAUNA.xls","4.22 PERLENGKAPAN SEKOLAH.xls"}</definedName>
    <definedName name="_______________mas9">{"Book1","4.09 FLORA DAN FAUNA.xls","4.22 PERLENGKAPAN SEKOLAH.xls"}</definedName>
    <definedName name="_______________MDE01">[22]Peralatan!$BO$27</definedName>
    <definedName name="_______________MDE02">[22]Peralatan!$BO$47</definedName>
    <definedName name="_______________MDE03">[29]Peralatan!$BO$67</definedName>
    <definedName name="_______________MDE04">[22]Peralatan!$BO$87</definedName>
    <definedName name="_______________MDE05">[29]Peralatan!$BO$107</definedName>
    <definedName name="_______________MDE06">[22]Peralatan!$BO$127</definedName>
    <definedName name="_______________MDE07">[22]Peralatan!$BO$147</definedName>
    <definedName name="_______________MDE08">[22]Peralatan!$BO$167</definedName>
    <definedName name="_______________MDE09">[22]Peralatan!$BO$187</definedName>
    <definedName name="_______________MDE10">[22]Peralatan!$BO$207</definedName>
    <definedName name="_______________MDE11">[22]Peralatan!$BO$227</definedName>
    <definedName name="_______________MDE12">[22]Peralatan!$BO$247</definedName>
    <definedName name="_______________MDE13">[29]Peralatan!$BO$267</definedName>
    <definedName name="_______________MDE14">[29]Peralatan!$BO$287</definedName>
    <definedName name="_______________MDE15">[22]Peralatan!$BO$307</definedName>
    <definedName name="_______________MDE16">[29]Peralatan!$BO$327</definedName>
    <definedName name="_______________MDE17">[29]Peralatan!$BO$347</definedName>
    <definedName name="_______________MDE18">[29]Peralatan!$BO$367</definedName>
    <definedName name="_______________MDE19">[29]Peralatan!$BO$387</definedName>
    <definedName name="_______________MDE20">[22]Peralatan!$BO$407</definedName>
    <definedName name="_______________MDE21">[29]Peralatan!$BO$427</definedName>
    <definedName name="_______________MDE22">[29]Peralatan!$BO$447</definedName>
    <definedName name="_______________MDE23">[29]Peralatan!$BO$467</definedName>
    <definedName name="_______________MDE24">[29]Peralatan!$BO$487</definedName>
    <definedName name="_______________MDE25">[22]Peralatan!$BO$507</definedName>
    <definedName name="_______________MDE26">[29]Peralatan!$BO$527</definedName>
    <definedName name="_______________MDE27">[29]Peralatan!$BO$547</definedName>
    <definedName name="_______________MDE28">[29]Peralatan!$BO$567</definedName>
    <definedName name="_______________MDE29">[29]Peralatan!$BO$587</definedName>
    <definedName name="_______________MDE30">[29]Peralatan!$BO$607</definedName>
    <definedName name="_______________MDE31">[29]Peralatan!$BO$627</definedName>
    <definedName name="_______________MDE32">[22]Peralatan!$BO$647</definedName>
    <definedName name="_______________MDE33">[29]Peralatan!$BO$667</definedName>
    <definedName name="_______________MDE34">[29]Peralatan!$BO$698</definedName>
    <definedName name="_______________MDE35">[30]ALAT!$R$27</definedName>
    <definedName name="_______________ME01">[29]Peralatan!$BO$26</definedName>
    <definedName name="_______________ME02">[29]Peralatan!$BO$46</definedName>
    <definedName name="_______________ME03">[29]Peralatan!$BO$66</definedName>
    <definedName name="_______________ME04">[29]Peralatan!$BO$86</definedName>
    <definedName name="_______________ME05">[29]Peralatan!$BO$106</definedName>
    <definedName name="_______________ME06">[29]Peralatan!$BO$126</definedName>
    <definedName name="_______________ME07">[29]Peralatan!$BO$146</definedName>
    <definedName name="_______________ME08">[29]Peralatan!$BO$166</definedName>
    <definedName name="_______________ME09">[29]Peralatan!$BO$186</definedName>
    <definedName name="_______________me1" localSheetId="5">{"Book1","4.09 FLORA DAN FAUNA.xls","4.22 PERLENGKAPAN SEKOLAH.xls"}</definedName>
    <definedName name="_______________me1" localSheetId="7">{"Book1","4.09 FLORA DAN FAUNA.xls","4.22 PERLENGKAPAN SEKOLAH.xls"}</definedName>
    <definedName name="_______________me1">{"Book1","4.09 FLORA DAN FAUNA.xls","4.22 PERLENGKAPAN SEKOLAH.xls"}</definedName>
    <definedName name="_______________ME10">[29]Peralatan!$BO$206</definedName>
    <definedName name="_______________ME11">[29]Peralatan!$BO$226</definedName>
    <definedName name="_______________ME12">[29]Peralatan!$BO$246</definedName>
    <definedName name="_______________ME13">[29]Peralatan!$BO$266</definedName>
    <definedName name="_______________ME14">[29]Peralatan!$BO$286</definedName>
    <definedName name="_______________ME15">[29]Peralatan!$BO$306</definedName>
    <definedName name="_______________ME16">[29]Peralatan!$BO$326</definedName>
    <definedName name="_______________ME17">[29]Peralatan!$BO$346</definedName>
    <definedName name="_______________ME18">[29]Peralatan!$BO$366</definedName>
    <definedName name="_______________ME19">[29]Peralatan!$BO$386</definedName>
    <definedName name="_______________me2" localSheetId="5">{"Book1","4.09 FLORA DAN FAUNA.xls","4.22 PERLENGKAPAN SEKOLAH.xls"}</definedName>
    <definedName name="_______________me2" localSheetId="7">{"Book1","4.09 FLORA DAN FAUNA.xls","4.22 PERLENGKAPAN SEKOLAH.xls"}</definedName>
    <definedName name="_______________me2">{"Book1","4.09 FLORA DAN FAUNA.xls","4.22 PERLENGKAPAN SEKOLAH.xls"}</definedName>
    <definedName name="_______________ME20">[29]Peralatan!$BO$406</definedName>
    <definedName name="_______________ME21">[29]Peralatan!$BO$426</definedName>
    <definedName name="_______________ME22">[29]Peralatan!$BO$446</definedName>
    <definedName name="_______________ME23">[29]Peralatan!$BO$466</definedName>
    <definedName name="_______________ME24">[29]Peralatan!$BO$486</definedName>
    <definedName name="_______________ME25">[29]Peralatan!$BO$506</definedName>
    <definedName name="_______________ME26">[29]Peralatan!$BO$526</definedName>
    <definedName name="_______________ME27">[29]Peralatan!$BO$546</definedName>
    <definedName name="_______________ME28">[29]Peralatan!$BO$566</definedName>
    <definedName name="_______________ME29">[29]Peralatan!$BO$586</definedName>
    <definedName name="_______________me3" localSheetId="5">{"Book1","4.09 FLORA DAN FAUNA.xls","4.22 PERLENGKAPAN SEKOLAH.xls"}</definedName>
    <definedName name="_______________me3" localSheetId="7">{"Book1","4.09 FLORA DAN FAUNA.xls","4.22 PERLENGKAPAN SEKOLAH.xls"}</definedName>
    <definedName name="_______________me3">{"Book1","4.09 FLORA DAN FAUNA.xls","4.22 PERLENGKAPAN SEKOLAH.xls"}</definedName>
    <definedName name="_______________ME30">[29]Peralatan!$BO$606</definedName>
    <definedName name="_______________ME31">[29]Peralatan!$BO$626</definedName>
    <definedName name="_______________ME32">[29]Peralatan!$BO$646</definedName>
    <definedName name="_______________ME33">[29]Peralatan!$BO$666</definedName>
    <definedName name="_______________ME34">[29]Peralatan!$BO$697</definedName>
    <definedName name="_______________ME35">[30]ALAT!$R$26</definedName>
    <definedName name="_______________me4" localSheetId="5">{"Book1","4.09 FLORA DAN FAUNA.xls","4.22 PERLENGKAPAN SEKOLAH.xls"}</definedName>
    <definedName name="_______________me4" localSheetId="7">{"Book1","4.09 FLORA DAN FAUNA.xls","4.22 PERLENGKAPAN SEKOLAH.xls"}</definedName>
    <definedName name="_______________me4">{"Book1","4.09 FLORA DAN FAUNA.xls","4.22 PERLENGKAPAN SEKOLAH.xls"}</definedName>
    <definedName name="_______________me5" localSheetId="5">{"Book1","4.09 FLORA DAN FAUNA.xls","4.22 PERLENGKAPAN SEKOLAH.xls"}</definedName>
    <definedName name="_______________me5" localSheetId="7">{"Book1","4.09 FLORA DAN FAUNA.xls","4.22 PERLENGKAPAN SEKOLAH.xls"}</definedName>
    <definedName name="_______________me5">{"Book1","4.09 FLORA DAN FAUNA.xls","4.22 PERLENGKAPAN SEKOLAH.xls"}</definedName>
    <definedName name="_______________me9" localSheetId="5">{"Book1","4.09 FLORA DAN FAUNA.xls","4.22 PERLENGKAPAN SEKOLAH.xls"}</definedName>
    <definedName name="_______________me9" localSheetId="7">{"Book1","4.09 FLORA DAN FAUNA.xls","4.22 PERLENGKAPAN SEKOLAH.xls"}</definedName>
    <definedName name="_______________me9">{"Book1","4.09 FLORA DAN FAUNA.xls","4.22 PERLENGKAPAN SEKOLAH.xls"}</definedName>
    <definedName name="_______________mek1" localSheetId="5">{"Book1","4.09 FLORA DAN FAUNA.xls","4.22 PERLENGKAPAN SEKOLAH.xls"}</definedName>
    <definedName name="_______________mek1" localSheetId="7">{"Book1","4.09 FLORA DAN FAUNA.xls","4.22 PERLENGKAPAN SEKOLAH.xls"}</definedName>
    <definedName name="_______________mek1">{"Book1","4.09 FLORA DAN FAUNA.xls","4.22 PERLENGKAPAN SEKOLAH.xls"}</definedName>
    <definedName name="_______________mek2" localSheetId="5">{"Book1","4.09 FLORA DAN FAUNA.xls","4.22 PERLENGKAPAN SEKOLAH.xls"}</definedName>
    <definedName name="_______________mek2" localSheetId="7">{"Book1","4.09 FLORA DAN FAUNA.xls","4.22 PERLENGKAPAN SEKOLAH.xls"}</definedName>
    <definedName name="_______________mek2">{"Book1","4.09 FLORA DAN FAUNA.xls","4.22 PERLENGKAPAN SEKOLAH.xls"}</definedName>
    <definedName name="_______________mek3" localSheetId="5">{"Book1","4.09 FLORA DAN FAUNA.xls","4.22 PERLENGKAPAN SEKOLAH.xls"}</definedName>
    <definedName name="_______________mek3" localSheetId="7">{"Book1","4.09 FLORA DAN FAUNA.xls","4.22 PERLENGKAPAN SEKOLAH.xls"}</definedName>
    <definedName name="_______________mek3">{"Book1","4.09 FLORA DAN FAUNA.xls","4.22 PERLENGKAPAN SEKOLAH.xls"}</definedName>
    <definedName name="_______________mek5" localSheetId="5">{"Book1","4.09 FLORA DAN FAUNA.xls","4.22 PERLENGKAPAN SEKOLAH.xls"}</definedName>
    <definedName name="_______________mek5" localSheetId="7">{"Book1","4.09 FLORA DAN FAUNA.xls","4.22 PERLENGKAPAN SEKOLAH.xls"}</definedName>
    <definedName name="_______________mek5">{"Book1","4.09 FLORA DAN FAUNA.xls","4.22 PERLENGKAPAN SEKOLAH.xls"}</definedName>
    <definedName name="_______________mek87" localSheetId="5">{"Book1","4.09 FLORA DAN FAUNA.xls","4.22 PERLENGKAPAN SEKOLAH.xls"}</definedName>
    <definedName name="_______________mek87" localSheetId="7">{"Book1","4.09 FLORA DAN FAUNA.xls","4.22 PERLENGKAPAN SEKOLAH.xls"}</definedName>
    <definedName name="_______________mek87">{"Book1","4.09 FLORA DAN FAUNA.xls","4.22 PERLENGKAPAN SEKOLAH.xls"}</definedName>
    <definedName name="_______________mek9" localSheetId="5">{"Book1","4.09 FLORA DAN FAUNA.xls","4.22 PERLENGKAPAN SEKOLAH.xls"}</definedName>
    <definedName name="_______________mek9" localSheetId="7">{"Book1","4.09 FLORA DAN FAUNA.xls","4.22 PERLENGKAPAN SEKOLAH.xls"}</definedName>
    <definedName name="_______________mek9">{"Book1","4.09 FLORA DAN FAUNA.xls","4.22 PERLENGKAPAN SEKOLAH.xls"}</definedName>
    <definedName name="_______________meq12" localSheetId="5">{"Book1","4.09 FLORA DAN FAUNA.xls","4.22 PERLENGKAPAN SEKOLAH.xls"}</definedName>
    <definedName name="_______________meq12" localSheetId="7">{"Book1","4.09 FLORA DAN FAUNA.xls","4.22 PERLENGKAPAN SEKOLAH.xls"}</definedName>
    <definedName name="_______________meq12">{"Book1","4.09 FLORA DAN FAUNA.xls","4.22 PERLENGKAPAN SEKOLAH.xls"}</definedName>
    <definedName name="_______________MMM04">'[31]4-Basic Price'!$F$54</definedName>
    <definedName name="_______________MMM26">'[31]4-Basic Price'!$F$78</definedName>
    <definedName name="_______________nip1">[11]Input!#REF!</definedName>
    <definedName name="_______________nip2">[11]Input!#REF!</definedName>
    <definedName name="_______________pak1">[12]Data!$B$12</definedName>
    <definedName name="_______________Pak2">[13]data!#REF!</definedName>
    <definedName name="_______________pak3">[13]data!#REF!</definedName>
    <definedName name="_______________pak4">[13]data!#REF!</definedName>
    <definedName name="_______________pak5">[13]data!#REF!</definedName>
    <definedName name="_______________pak6">[13]data!#REF!</definedName>
    <definedName name="_______________pan1" localSheetId="1">#REF!</definedName>
    <definedName name="_______________pan1" localSheetId="2">#REF!</definedName>
    <definedName name="_______________pan1">#REF!</definedName>
    <definedName name="_______________pan2" localSheetId="1">#REF!</definedName>
    <definedName name="_______________pan2" localSheetId="2">#REF!</definedName>
    <definedName name="_______________pan2">#REF!</definedName>
    <definedName name="_______________pek1">[32]input!$B$21</definedName>
    <definedName name="_______________pek2" localSheetId="1">#REF!</definedName>
    <definedName name="_______________pek2" localSheetId="2">#REF!</definedName>
    <definedName name="_______________pek2">#REF!</definedName>
    <definedName name="_______________pek3" localSheetId="1">#REF!</definedName>
    <definedName name="_______________pek3" localSheetId="2">#REF!</definedName>
    <definedName name="_______________pek3">#REF!</definedName>
    <definedName name="_______________pjg1">[12]Data!$B$14</definedName>
    <definedName name="_______________pjg2">[12]Data!$B$15</definedName>
    <definedName name="_______________pvc100">'[33]HARGA SAT'!#REF!</definedName>
    <definedName name="_______________pvc150">'[33]HARGA SAT'!#REF!</definedName>
    <definedName name="_______________pvc200">'[33]HARGA SAT'!#REF!</definedName>
    <definedName name="_______________pvc250">'[33]HARGA SAT'!#REF!</definedName>
    <definedName name="_______________pvc75">'[33]HARGA SAT'!#REF!</definedName>
    <definedName name="_______________RAB1" localSheetId="1">#REF!</definedName>
    <definedName name="_______________RAB1" localSheetId="2">#REF!</definedName>
    <definedName name="_______________RAB1">#REF!</definedName>
    <definedName name="_______________RAB2" localSheetId="1">#REF!</definedName>
    <definedName name="_______________RAB2" localSheetId="2">#REF!</definedName>
    <definedName name="_______________RAB2">#REF!</definedName>
    <definedName name="_______________ta1">[34]input!#REF!</definedName>
    <definedName name="______________ang1">[34]input!#REF!</definedName>
    <definedName name="______________ang2">[34]input!#REF!</definedName>
    <definedName name="______________ang3">[34]input!#REF!</definedName>
    <definedName name="______________arr3" localSheetId="5">{"Book1","4.09 FLORA DAN FAUNA.xls","4.22 PERLENGKAPAN SEKOLAH.xls"}</definedName>
    <definedName name="______________arr3" localSheetId="7">{"Book1","4.09 FLORA DAN FAUNA.xls","4.22 PERLENGKAPAN SEKOLAH.xls"}</definedName>
    <definedName name="______________arr3">{"Book1","4.09 FLORA DAN FAUNA.xls","4.22 PERLENGKAPAN SEKOLAH.xls"}</definedName>
    <definedName name="______________der4" localSheetId="5">{"Book1","4.09 FLORA DAN FAUNA.xls","4.22 PERLENGKAPAN SEKOLAH.xls"}</definedName>
    <definedName name="______________der4" localSheetId="7">{"Book1","4.09 FLORA DAN FAUNA.xls","4.22 PERLENGKAPAN SEKOLAH.xls"}</definedName>
    <definedName name="______________der4">{"Book1","4.09 FLORA DAN FAUNA.xls","4.22 PERLENGKAPAN SEKOLAH.xls"}</definedName>
    <definedName name="______________dip02" localSheetId="1">#REF!</definedName>
    <definedName name="______________dip02" localSheetId="2">#REF!</definedName>
    <definedName name="______________dip02">#REF!</definedName>
    <definedName name="______________DIV1" localSheetId="1">#REF!</definedName>
    <definedName name="______________DIV1" localSheetId="2">#REF!</definedName>
    <definedName name="______________DIV1">#REF!</definedName>
    <definedName name="______________DIV10" localSheetId="1">#REF!</definedName>
    <definedName name="______________DIV10" localSheetId="2">#REF!</definedName>
    <definedName name="______________DIV10">#REF!</definedName>
    <definedName name="______________DIV11">'[24]Kuantitas &amp; Harga'!#REF!</definedName>
    <definedName name="______________DIV2" localSheetId="1">#REF!</definedName>
    <definedName name="______________DIV2" localSheetId="2">#REF!</definedName>
    <definedName name="______________DIV2">#REF!</definedName>
    <definedName name="______________DIV3" localSheetId="1">#REF!</definedName>
    <definedName name="______________DIV3" localSheetId="2">#REF!</definedName>
    <definedName name="______________DIV3">#REF!</definedName>
    <definedName name="______________DIV4" localSheetId="1">#REF!</definedName>
    <definedName name="______________DIV4" localSheetId="2">#REF!</definedName>
    <definedName name="______________DIV4">#REF!</definedName>
    <definedName name="______________DIV5" localSheetId="1">#REF!</definedName>
    <definedName name="______________DIV5" localSheetId="2">#REF!</definedName>
    <definedName name="______________DIV5">#REF!</definedName>
    <definedName name="______________DIV6" localSheetId="1">#REF!</definedName>
    <definedName name="______________DIV6" localSheetId="2">#REF!</definedName>
    <definedName name="______________DIV6">#REF!</definedName>
    <definedName name="______________DIV7" localSheetId="1">#REF!</definedName>
    <definedName name="______________DIV7" localSheetId="2">#REF!</definedName>
    <definedName name="______________DIV7">#REF!</definedName>
    <definedName name="______________DIV8" localSheetId="1">#REF!</definedName>
    <definedName name="______________DIV8" localSheetId="2">#REF!</definedName>
    <definedName name="______________DIV8">#REF!</definedName>
    <definedName name="______________DIV9" localSheetId="1">#REF!</definedName>
    <definedName name="______________DIV9" localSheetId="2">#REF!</definedName>
    <definedName name="______________DIV9">#REF!</definedName>
    <definedName name="______________doc5" localSheetId="5">{"Book1","4.09 FLORA DAN FAUNA.xls","4.22 PERLENGKAPAN SEKOLAH.xls"}</definedName>
    <definedName name="______________doc5" localSheetId="7">{"Book1","4.09 FLORA DAN FAUNA.xls","4.22 PERLENGKAPAN SEKOLAH.xls"}</definedName>
    <definedName name="______________doc5">{"Book1","4.09 FLORA DAN FAUNA.xls","4.22 PERLENGKAPAN SEKOLAH.xls"}</definedName>
    <definedName name="______________EEE01">'[35]Break Down Alat'!#REF!</definedName>
    <definedName name="______________EEE02">'[35]Break Down Alat'!#REF!</definedName>
    <definedName name="______________EEE03">'[35]Break Down Alat'!#REF!</definedName>
    <definedName name="______________EEE04">'[35]Break Down Alat'!#REF!</definedName>
    <definedName name="______________EEE05">'[35]Break Down Alat'!#REF!</definedName>
    <definedName name="______________EEE06">'[35]Break Down Alat'!#REF!</definedName>
    <definedName name="______________EEE07">'[35]Break Down Alat'!#REF!</definedName>
    <definedName name="______________EEE08">'[35]Break Down Alat'!#REF!</definedName>
    <definedName name="______________EEE09">'[35]Break Down Alat'!#REF!</definedName>
    <definedName name="______________EEE10">'[35]Break Down Alat'!#REF!</definedName>
    <definedName name="______________EEE11">'[35]Break Down Alat'!#REF!</definedName>
    <definedName name="______________EEE12">'[35]Break Down Alat'!#REF!</definedName>
    <definedName name="______________EEE13">'[35]Break Down Alat'!#REF!</definedName>
    <definedName name="______________EEE14">'[35]Break Down Alat'!#REF!</definedName>
    <definedName name="______________EEE15">'[35]Break Down Alat'!#REF!</definedName>
    <definedName name="______________EEE16">'[35]Break Down Alat'!#REF!</definedName>
    <definedName name="______________EEE17">'[35]Break Down Alat'!#REF!</definedName>
    <definedName name="______________EEE18">'[35]Break Down Alat'!#REF!</definedName>
    <definedName name="______________EEE19">'[35]Break Down Alat'!#REF!</definedName>
    <definedName name="______________EEE20">'[35]Break Down Alat'!#REF!</definedName>
    <definedName name="______________EEE21">'[35]Break Down Alat'!#REF!</definedName>
    <definedName name="______________EEE22">'[35]Break Down Alat'!#REF!</definedName>
    <definedName name="______________EEE23">'[35]Break Down Alat'!#REF!</definedName>
    <definedName name="______________EEE24">'[35]Break Down Alat'!#REF!</definedName>
    <definedName name="______________EEE25">'[35]Break Down Alat'!#REF!</definedName>
    <definedName name="______________EEE26">'[35]Break Down Alat'!#REF!</definedName>
    <definedName name="______________EEE27">'[35]Break Down Alat'!#REF!</definedName>
    <definedName name="______________EEE28">'[35]Break Down Alat'!#REF!</definedName>
    <definedName name="______________EEE29">'[35]Break Down Alat'!#REF!</definedName>
    <definedName name="______________EEE30">'[35]Break Down Alat'!#REF!</definedName>
    <definedName name="______________EEE31">'[35]Break Down Alat'!#REF!</definedName>
    <definedName name="______________EEE32">'[35]Break Down Alat'!#REF!</definedName>
    <definedName name="______________EEE33">'[35]Break Down Alat'!#REF!</definedName>
    <definedName name="______________HAL1" localSheetId="1">#REF!</definedName>
    <definedName name="______________HAL1" localSheetId="2">#REF!</definedName>
    <definedName name="______________HAL1">#REF!</definedName>
    <definedName name="______________HAL10" localSheetId="1">#REF!</definedName>
    <definedName name="______________HAL10" localSheetId="2">#REF!</definedName>
    <definedName name="______________HAL10">#REF!</definedName>
    <definedName name="______________HAL11" localSheetId="1">#REF!</definedName>
    <definedName name="______________HAL11" localSheetId="2">#REF!</definedName>
    <definedName name="______________HAL11">#REF!</definedName>
    <definedName name="______________HAL12" localSheetId="1">#REF!</definedName>
    <definedName name="______________HAL12" localSheetId="2">#REF!</definedName>
    <definedName name="______________HAL12">#REF!</definedName>
    <definedName name="______________HAL13" localSheetId="1">#REF!</definedName>
    <definedName name="______________HAL13" localSheetId="2">#REF!</definedName>
    <definedName name="______________HAL13">#REF!</definedName>
    <definedName name="______________HAL14" localSheetId="1">#REF!</definedName>
    <definedName name="______________HAL14" localSheetId="2">#REF!</definedName>
    <definedName name="______________HAL14">#REF!</definedName>
    <definedName name="______________HAL15" localSheetId="1">#REF!</definedName>
    <definedName name="______________HAL15" localSheetId="2">#REF!</definedName>
    <definedName name="______________HAL15">#REF!</definedName>
    <definedName name="______________HAL16" localSheetId="1">#REF!</definedName>
    <definedName name="______________HAL16" localSheetId="2">#REF!</definedName>
    <definedName name="______________HAL16">#REF!</definedName>
    <definedName name="______________HAL17" localSheetId="1">#REF!</definedName>
    <definedName name="______________HAL17" localSheetId="2">#REF!</definedName>
    <definedName name="______________HAL17">#REF!</definedName>
    <definedName name="______________HAL18" localSheetId="1">#REF!</definedName>
    <definedName name="______________HAL18" localSheetId="2">#REF!</definedName>
    <definedName name="______________HAL18">#REF!</definedName>
    <definedName name="______________HAL19" localSheetId="1">#REF!</definedName>
    <definedName name="______________HAL19" localSheetId="2">#REF!</definedName>
    <definedName name="______________HAL19">#REF!</definedName>
    <definedName name="______________HAL2" localSheetId="1">#REF!</definedName>
    <definedName name="______________HAL2" localSheetId="2">#REF!</definedName>
    <definedName name="______________HAL2">#REF!</definedName>
    <definedName name="______________HAL20" localSheetId="1">#REF!</definedName>
    <definedName name="______________HAL20" localSheetId="2">#REF!</definedName>
    <definedName name="______________HAL20">#REF!</definedName>
    <definedName name="______________HAL21" localSheetId="1">#REF!</definedName>
    <definedName name="______________HAL21" localSheetId="2">#REF!</definedName>
    <definedName name="______________HAL21">#REF!</definedName>
    <definedName name="______________HAL22" localSheetId="1">#REF!</definedName>
    <definedName name="______________HAL22" localSheetId="2">#REF!</definedName>
    <definedName name="______________HAL22">#REF!</definedName>
    <definedName name="______________HAL3" localSheetId="1">#REF!</definedName>
    <definedName name="______________HAL3" localSheetId="2">#REF!</definedName>
    <definedName name="______________HAL3">#REF!</definedName>
    <definedName name="______________HAL4" localSheetId="1">#REF!</definedName>
    <definedName name="______________HAL4" localSheetId="2">#REF!</definedName>
    <definedName name="______________HAL4">#REF!</definedName>
    <definedName name="______________HAL5" localSheetId="1">#REF!</definedName>
    <definedName name="______________HAL5" localSheetId="2">#REF!</definedName>
    <definedName name="______________HAL5">#REF!</definedName>
    <definedName name="______________HAL6" localSheetId="1">#REF!</definedName>
    <definedName name="______________HAL6" localSheetId="2">#REF!</definedName>
    <definedName name="______________HAL6">#REF!</definedName>
    <definedName name="______________HAL7" localSheetId="1">#REF!</definedName>
    <definedName name="______________HAL7" localSheetId="2">#REF!</definedName>
    <definedName name="______________HAL7">#REF!</definedName>
    <definedName name="______________HAL8" localSheetId="1">#REF!</definedName>
    <definedName name="______________HAL8" localSheetId="2">#REF!</definedName>
    <definedName name="______________HAL8">#REF!</definedName>
    <definedName name="______________HAL9" localSheetId="1">#REF!</definedName>
    <definedName name="______________HAL9" localSheetId="2">#REF!</definedName>
    <definedName name="______________HAL9">#REF!</definedName>
    <definedName name="______________keg1">[32]input!$B$19</definedName>
    <definedName name="______________lok2">[10]data!$B$15</definedName>
    <definedName name="______________mas1" localSheetId="5">{"Book1","4.09 FLORA DAN FAUNA.xls","4.22 PERLENGKAPAN SEKOLAH.xls"}</definedName>
    <definedName name="______________mas1" localSheetId="7">{"Book1","4.09 FLORA DAN FAUNA.xls","4.22 PERLENGKAPAN SEKOLAH.xls"}</definedName>
    <definedName name="______________mas1">{"Book1","4.09 FLORA DAN FAUNA.xls","4.22 PERLENGKAPAN SEKOLAH.xls"}</definedName>
    <definedName name="______________mas12" localSheetId="5">{"Book1","4.09 FLORA DAN FAUNA.xls","4.22 PERLENGKAPAN SEKOLAH.xls"}</definedName>
    <definedName name="______________mas12" localSheetId="7">{"Book1","4.09 FLORA DAN FAUNA.xls","4.22 PERLENGKAPAN SEKOLAH.xls"}</definedName>
    <definedName name="______________mas12">{"Book1","4.09 FLORA DAN FAUNA.xls","4.22 PERLENGKAPAN SEKOLAH.xls"}</definedName>
    <definedName name="______________mas2" localSheetId="5">{"Book1","4.09 FLORA DAN FAUNA.xls","4.22 PERLENGKAPAN SEKOLAH.xls"}</definedName>
    <definedName name="______________mas2" localSheetId="7">{"Book1","4.09 FLORA DAN FAUNA.xls","4.22 PERLENGKAPAN SEKOLAH.xls"}</definedName>
    <definedName name="______________mas2">{"Book1","4.09 FLORA DAN FAUNA.xls","4.22 PERLENGKAPAN SEKOLAH.xls"}</definedName>
    <definedName name="______________mas4" localSheetId="5">{"Book1","4.09 FLORA DAN FAUNA.xls","4.22 PERLENGKAPAN SEKOLAH.xls"}</definedName>
    <definedName name="______________mas4" localSheetId="7">{"Book1","4.09 FLORA DAN FAUNA.xls","4.22 PERLENGKAPAN SEKOLAH.xls"}</definedName>
    <definedName name="______________mas4">{"Book1","4.09 FLORA DAN FAUNA.xls","4.22 PERLENGKAPAN SEKOLAH.xls"}</definedName>
    <definedName name="______________mas5" localSheetId="5">{"Book1","4.09 FLORA DAN FAUNA.xls","4.22 PERLENGKAPAN SEKOLAH.xls"}</definedName>
    <definedName name="______________mas5" localSheetId="7">{"Book1","4.09 FLORA DAN FAUNA.xls","4.22 PERLENGKAPAN SEKOLAH.xls"}</definedName>
    <definedName name="______________mas5">{"Book1","4.09 FLORA DAN FAUNA.xls","4.22 PERLENGKAPAN SEKOLAH.xls"}</definedName>
    <definedName name="______________mas6" localSheetId="5">{"Book1","4.09 FLORA DAN FAUNA.xls","4.22 PERLENGKAPAN SEKOLAH.xls"}</definedName>
    <definedName name="______________mas6" localSheetId="7">{"Book1","4.09 FLORA DAN FAUNA.xls","4.22 PERLENGKAPAN SEKOLAH.xls"}</definedName>
    <definedName name="______________mas6">{"Book1","4.09 FLORA DAN FAUNA.xls","4.22 PERLENGKAPAN SEKOLAH.xls"}</definedName>
    <definedName name="______________mas7" localSheetId="5">{"Book1","4.09 FLORA DAN FAUNA.xls","4.22 PERLENGKAPAN SEKOLAH.xls"}</definedName>
    <definedName name="______________mas7" localSheetId="7">{"Book1","4.09 FLORA DAN FAUNA.xls","4.22 PERLENGKAPAN SEKOLAH.xls"}</definedName>
    <definedName name="______________mas7">{"Book1","4.09 FLORA DAN FAUNA.xls","4.22 PERLENGKAPAN SEKOLAH.xls"}</definedName>
    <definedName name="______________mas8" localSheetId="5">{"Book1","4.09 FLORA DAN FAUNA.xls","4.22 PERLENGKAPAN SEKOLAH.xls"}</definedName>
    <definedName name="______________mas8" localSheetId="7">{"Book1","4.09 FLORA DAN FAUNA.xls","4.22 PERLENGKAPAN SEKOLAH.xls"}</definedName>
    <definedName name="______________mas8">{"Book1","4.09 FLORA DAN FAUNA.xls","4.22 PERLENGKAPAN SEKOLAH.xls"}</definedName>
    <definedName name="______________mas9" localSheetId="5">{"Book1","4.09 FLORA DAN FAUNA.xls","4.22 PERLENGKAPAN SEKOLAH.xls"}</definedName>
    <definedName name="______________mas9" localSheetId="7">{"Book1","4.09 FLORA DAN FAUNA.xls","4.22 PERLENGKAPAN SEKOLAH.xls"}</definedName>
    <definedName name="______________mas9">{"Book1","4.09 FLORA DAN FAUNA.xls","4.22 PERLENGKAPAN SEKOLAH.xls"}</definedName>
    <definedName name="______________MDE01">[22]Peralatan!$BO$27</definedName>
    <definedName name="______________MDE02">[22]Peralatan!$BO$47</definedName>
    <definedName name="______________MDE03">[29]Peralatan!$BO$67</definedName>
    <definedName name="______________MDE04">[22]Peralatan!$BO$87</definedName>
    <definedName name="______________MDE05">[29]Peralatan!$BO$107</definedName>
    <definedName name="______________MDE06">[22]Peralatan!$BO$127</definedName>
    <definedName name="______________MDE07">[22]Peralatan!$BO$147</definedName>
    <definedName name="______________MDE08">[22]Peralatan!$BO$167</definedName>
    <definedName name="______________MDE09">[22]Peralatan!$BO$187</definedName>
    <definedName name="______________MDE10">[22]Peralatan!$BO$207</definedName>
    <definedName name="______________MDE11">[22]Peralatan!$BO$227</definedName>
    <definedName name="______________MDE12">[22]Peralatan!$BO$247</definedName>
    <definedName name="______________MDE13">[29]Peralatan!$BO$267</definedName>
    <definedName name="______________MDE14">[29]Peralatan!$BO$287</definedName>
    <definedName name="______________MDE15">[22]Peralatan!$BO$307</definedName>
    <definedName name="______________MDE16">[29]Peralatan!$BO$327</definedName>
    <definedName name="______________MDE17">[29]Peralatan!$BO$347</definedName>
    <definedName name="______________MDE18">[29]Peralatan!$BO$367</definedName>
    <definedName name="______________MDE19">[29]Peralatan!$BO$387</definedName>
    <definedName name="______________MDE20">[22]Peralatan!$BO$407</definedName>
    <definedName name="______________MDE21">[29]Peralatan!$BO$427</definedName>
    <definedName name="______________MDE22">[29]Peralatan!$BO$447</definedName>
    <definedName name="______________MDE23">[29]Peralatan!$BO$467</definedName>
    <definedName name="______________MDE24">[29]Peralatan!$BO$487</definedName>
    <definedName name="______________MDE25">[22]Peralatan!$BO$507</definedName>
    <definedName name="______________MDE26">[29]Peralatan!$BO$527</definedName>
    <definedName name="______________MDE27">[29]Peralatan!$BO$547</definedName>
    <definedName name="______________MDE28">[29]Peralatan!$BO$567</definedName>
    <definedName name="______________MDE29">[29]Peralatan!$BO$587</definedName>
    <definedName name="______________MDE30">[29]Peralatan!$BO$607</definedName>
    <definedName name="______________MDE31">[29]Peralatan!$BO$627</definedName>
    <definedName name="______________MDE32">[22]Peralatan!$BO$647</definedName>
    <definedName name="______________MDE33">[29]Peralatan!$BO$667</definedName>
    <definedName name="______________MDE34">[29]Peralatan!$BO$698</definedName>
    <definedName name="______________MDE35">[22]Peralatan!$BO$718</definedName>
    <definedName name="______________MDE36">[22]Peralatan!$BO$738</definedName>
    <definedName name="______________MDE37">[22]Peralatan!$BO$758</definedName>
    <definedName name="______________MDE38">[22]Peralatan!$BO$778</definedName>
    <definedName name="______________MDE39">[22]Peralatan!$BO$798</definedName>
    <definedName name="______________MDE40">[22]Peralatan!$BO$818</definedName>
    <definedName name="______________MDE41">[22]Peralatan!$BO$838</definedName>
    <definedName name="______________MDE42">[22]Peralatan!$BO$858</definedName>
    <definedName name="______________MDE43">[22]Peralatan!$BO$878</definedName>
    <definedName name="______________MDE44">[22]Peralatan!$BO$898</definedName>
    <definedName name="______________MDE45">[22]Peralatan!$BO$918</definedName>
    <definedName name="______________MDE46">[22]Peralatan!$BO$938</definedName>
    <definedName name="______________MDE47">[22]Peralatan!$BO$958</definedName>
    <definedName name="______________MDE48">[22]Peralatan!$BO$978</definedName>
    <definedName name="______________MDE49">[22]Peralatan!$BO$998</definedName>
    <definedName name="______________MDE50">[22]Peralatan!$BO$1018</definedName>
    <definedName name="______________MDE51">[22]Peralatan!$BO$1038</definedName>
    <definedName name="______________MDE52">[22]Peralatan!$BO$1058</definedName>
    <definedName name="______________ME01">[29]Peralatan!$BO$26</definedName>
    <definedName name="______________ME02">[29]Peralatan!$BO$46</definedName>
    <definedName name="______________ME03">[29]Peralatan!$BO$66</definedName>
    <definedName name="______________ME04">[29]Peralatan!$BO$86</definedName>
    <definedName name="______________ME05">[29]Peralatan!$BO$106</definedName>
    <definedName name="______________ME06">[29]Peralatan!$BO$126</definedName>
    <definedName name="______________ME07">[29]Peralatan!$BO$146</definedName>
    <definedName name="______________ME08">[29]Peralatan!$BO$166</definedName>
    <definedName name="______________ME09">[29]Peralatan!$BO$186</definedName>
    <definedName name="______________me1" localSheetId="5">{"Book1","4.09 FLORA DAN FAUNA.xls","4.22 PERLENGKAPAN SEKOLAH.xls"}</definedName>
    <definedName name="______________me1" localSheetId="7">{"Book1","4.09 FLORA DAN FAUNA.xls","4.22 PERLENGKAPAN SEKOLAH.xls"}</definedName>
    <definedName name="______________me1">{"Book1","4.09 FLORA DAN FAUNA.xls","4.22 PERLENGKAPAN SEKOLAH.xls"}</definedName>
    <definedName name="______________ME10">[29]Peralatan!$BO$206</definedName>
    <definedName name="______________ME11">[29]Peralatan!$BO$226</definedName>
    <definedName name="______________ME12">[29]Peralatan!$BO$246</definedName>
    <definedName name="______________ME13">[29]Peralatan!$BO$266</definedName>
    <definedName name="______________ME14">[29]Peralatan!$BO$286</definedName>
    <definedName name="______________ME15">[29]Peralatan!$BO$306</definedName>
    <definedName name="______________ME16">[29]Peralatan!$BO$326</definedName>
    <definedName name="______________ME17">[29]Peralatan!$BO$346</definedName>
    <definedName name="______________ME18">[29]Peralatan!$BO$366</definedName>
    <definedName name="______________ME19">[29]Peralatan!$BO$386</definedName>
    <definedName name="______________me2" localSheetId="5">{"Book1","4.09 FLORA DAN FAUNA.xls","4.22 PERLENGKAPAN SEKOLAH.xls"}</definedName>
    <definedName name="______________me2" localSheetId="7">{"Book1","4.09 FLORA DAN FAUNA.xls","4.22 PERLENGKAPAN SEKOLAH.xls"}</definedName>
    <definedName name="______________me2">{"Book1","4.09 FLORA DAN FAUNA.xls","4.22 PERLENGKAPAN SEKOLAH.xls"}</definedName>
    <definedName name="______________ME20">[29]Peralatan!$BO$406</definedName>
    <definedName name="______________ME21">[29]Peralatan!$BO$426</definedName>
    <definedName name="______________ME22">[29]Peralatan!$BO$446</definedName>
    <definedName name="______________ME23">[29]Peralatan!$BO$466</definedName>
    <definedName name="______________ME24">[29]Peralatan!$BO$486</definedName>
    <definedName name="______________ME25">[29]Peralatan!$BO$506</definedName>
    <definedName name="______________ME26">[29]Peralatan!$BO$526</definedName>
    <definedName name="______________ME27">[29]Peralatan!$BO$546</definedName>
    <definedName name="______________ME28">[29]Peralatan!$BO$566</definedName>
    <definedName name="______________ME29">[29]Peralatan!$BO$586</definedName>
    <definedName name="______________me3" localSheetId="5">{"Book1","4.09 FLORA DAN FAUNA.xls","4.22 PERLENGKAPAN SEKOLAH.xls"}</definedName>
    <definedName name="______________me3" localSheetId="7">{"Book1","4.09 FLORA DAN FAUNA.xls","4.22 PERLENGKAPAN SEKOLAH.xls"}</definedName>
    <definedName name="______________me3">{"Book1","4.09 FLORA DAN FAUNA.xls","4.22 PERLENGKAPAN SEKOLAH.xls"}</definedName>
    <definedName name="______________ME30">[29]Peralatan!$BO$606</definedName>
    <definedName name="______________ME31">[29]Peralatan!$BO$626</definedName>
    <definedName name="______________ME32">[29]Peralatan!$BO$646</definedName>
    <definedName name="______________ME33">[29]Peralatan!$BO$666</definedName>
    <definedName name="______________ME34">[29]Peralatan!$BO$697</definedName>
    <definedName name="______________ME35">[22]Peralatan!$BO$717</definedName>
    <definedName name="______________ME36">[22]Peralatan!$BO$737</definedName>
    <definedName name="______________ME37">[22]Peralatan!$BO$757</definedName>
    <definedName name="______________ME38">[22]Peralatan!$BO$777</definedName>
    <definedName name="______________ME39">[22]Peralatan!$BO$797</definedName>
    <definedName name="______________me4" localSheetId="5">{"Book1","4.09 FLORA DAN FAUNA.xls","4.22 PERLENGKAPAN SEKOLAH.xls"}</definedName>
    <definedName name="______________me4" localSheetId="7">{"Book1","4.09 FLORA DAN FAUNA.xls","4.22 PERLENGKAPAN SEKOLAH.xls"}</definedName>
    <definedName name="______________me4">{"Book1","4.09 FLORA DAN FAUNA.xls","4.22 PERLENGKAPAN SEKOLAH.xls"}</definedName>
    <definedName name="______________ME40">[22]Peralatan!$BO$817</definedName>
    <definedName name="______________ME41">[22]Peralatan!$BO$837</definedName>
    <definedName name="______________ME42">[22]Peralatan!$BO$857</definedName>
    <definedName name="______________ME43">[22]Peralatan!$BO$877</definedName>
    <definedName name="______________ME44">[22]Peralatan!$BO$897</definedName>
    <definedName name="______________ME45">[22]Peralatan!$BO$917</definedName>
    <definedName name="______________ME46">[22]Peralatan!$BO$937</definedName>
    <definedName name="______________ME47">[22]Peralatan!$BO$957</definedName>
    <definedName name="______________ME48">[22]Peralatan!$BO$977</definedName>
    <definedName name="______________ME49">[22]Peralatan!$BO$997</definedName>
    <definedName name="______________me5" localSheetId="5">{"Book1","4.09 FLORA DAN FAUNA.xls","4.22 PERLENGKAPAN SEKOLAH.xls"}</definedName>
    <definedName name="______________me5" localSheetId="7">{"Book1","4.09 FLORA DAN FAUNA.xls","4.22 PERLENGKAPAN SEKOLAH.xls"}</definedName>
    <definedName name="______________me5">{"Book1","4.09 FLORA DAN FAUNA.xls","4.22 PERLENGKAPAN SEKOLAH.xls"}</definedName>
    <definedName name="______________ME50">[22]Peralatan!$BO$1017</definedName>
    <definedName name="______________ME51">[22]Peralatan!$BO$1037</definedName>
    <definedName name="______________ME52">[22]Peralatan!$BO$1057</definedName>
    <definedName name="______________me9" localSheetId="5">{"Book1","4.09 FLORA DAN FAUNA.xls","4.22 PERLENGKAPAN SEKOLAH.xls"}</definedName>
    <definedName name="______________me9" localSheetId="7">{"Book1","4.09 FLORA DAN FAUNA.xls","4.22 PERLENGKAPAN SEKOLAH.xls"}</definedName>
    <definedName name="______________me9">{"Book1","4.09 FLORA DAN FAUNA.xls","4.22 PERLENGKAPAN SEKOLAH.xls"}</definedName>
    <definedName name="______________mek1" localSheetId="5">{"Book1","4.09 FLORA DAN FAUNA.xls","4.22 PERLENGKAPAN SEKOLAH.xls"}</definedName>
    <definedName name="______________mek1" localSheetId="7">{"Book1","4.09 FLORA DAN FAUNA.xls","4.22 PERLENGKAPAN SEKOLAH.xls"}</definedName>
    <definedName name="______________mek1">{"Book1","4.09 FLORA DAN FAUNA.xls","4.22 PERLENGKAPAN SEKOLAH.xls"}</definedName>
    <definedName name="______________mek2" localSheetId="5">{"Book1","4.09 FLORA DAN FAUNA.xls","4.22 PERLENGKAPAN SEKOLAH.xls"}</definedName>
    <definedName name="______________mek2" localSheetId="7">{"Book1","4.09 FLORA DAN FAUNA.xls","4.22 PERLENGKAPAN SEKOLAH.xls"}</definedName>
    <definedName name="______________mek2">{"Book1","4.09 FLORA DAN FAUNA.xls","4.22 PERLENGKAPAN SEKOLAH.xls"}</definedName>
    <definedName name="______________mek3" localSheetId="5">{"Book1","4.09 FLORA DAN FAUNA.xls","4.22 PERLENGKAPAN SEKOLAH.xls"}</definedName>
    <definedName name="______________mek3" localSheetId="7">{"Book1","4.09 FLORA DAN FAUNA.xls","4.22 PERLENGKAPAN SEKOLAH.xls"}</definedName>
    <definedName name="______________mek3">{"Book1","4.09 FLORA DAN FAUNA.xls","4.22 PERLENGKAPAN SEKOLAH.xls"}</definedName>
    <definedName name="______________mek5" localSheetId="5">{"Book1","4.09 FLORA DAN FAUNA.xls","4.22 PERLENGKAPAN SEKOLAH.xls"}</definedName>
    <definedName name="______________mek5" localSheetId="7">{"Book1","4.09 FLORA DAN FAUNA.xls","4.22 PERLENGKAPAN SEKOLAH.xls"}</definedName>
    <definedName name="______________mek5">{"Book1","4.09 FLORA DAN FAUNA.xls","4.22 PERLENGKAPAN SEKOLAH.xls"}</definedName>
    <definedName name="______________mek87" localSheetId="5">{"Book1","4.09 FLORA DAN FAUNA.xls","4.22 PERLENGKAPAN SEKOLAH.xls"}</definedName>
    <definedName name="______________mek87" localSheetId="7">{"Book1","4.09 FLORA DAN FAUNA.xls","4.22 PERLENGKAPAN SEKOLAH.xls"}</definedName>
    <definedName name="______________mek87">{"Book1","4.09 FLORA DAN FAUNA.xls","4.22 PERLENGKAPAN SEKOLAH.xls"}</definedName>
    <definedName name="______________mek9" localSheetId="5">{"Book1","4.09 FLORA DAN FAUNA.xls","4.22 PERLENGKAPAN SEKOLAH.xls"}</definedName>
    <definedName name="______________mek9" localSheetId="7">{"Book1","4.09 FLORA DAN FAUNA.xls","4.22 PERLENGKAPAN SEKOLAH.xls"}</definedName>
    <definedName name="______________mek9">{"Book1","4.09 FLORA DAN FAUNA.xls","4.22 PERLENGKAPAN SEKOLAH.xls"}</definedName>
    <definedName name="______________meq12" localSheetId="5">{"Book1","4.09 FLORA DAN FAUNA.xls","4.22 PERLENGKAPAN SEKOLAH.xls"}</definedName>
    <definedName name="______________meq12" localSheetId="7">{"Book1","4.09 FLORA DAN FAUNA.xls","4.22 PERLENGKAPAN SEKOLAH.xls"}</definedName>
    <definedName name="______________meq12">{"Book1","4.09 FLORA DAN FAUNA.xls","4.22 PERLENGKAPAN SEKOLAH.xls"}</definedName>
    <definedName name="______________MMM04">'[31]4-Basic Price'!$F$54</definedName>
    <definedName name="______________MMM26">'[31]4-Basic Price'!$F$78</definedName>
    <definedName name="______________nip1">[11]Input!#REF!</definedName>
    <definedName name="______________nip2">[11]Input!#REF!</definedName>
    <definedName name="______________pak1">[12]Data!$B$12</definedName>
    <definedName name="______________Pak2">[13]data!#REF!</definedName>
    <definedName name="______________pak3">[13]data!#REF!</definedName>
    <definedName name="______________pak4">[13]data!#REF!</definedName>
    <definedName name="______________pak5">[13]data!#REF!</definedName>
    <definedName name="______________pak6">[13]data!#REF!</definedName>
    <definedName name="______________pan1" localSheetId="1">#REF!</definedName>
    <definedName name="______________pan1" localSheetId="2">#REF!</definedName>
    <definedName name="______________pan1">#REF!</definedName>
    <definedName name="______________pan2" localSheetId="1">#REF!</definedName>
    <definedName name="______________pan2" localSheetId="2">#REF!</definedName>
    <definedName name="______________pan2">#REF!</definedName>
    <definedName name="______________Pan3">[36]INPUT!$C$21</definedName>
    <definedName name="______________pan5">[37]INPUT!#REF!</definedName>
    <definedName name="______________pek1">[32]input!$B$21</definedName>
    <definedName name="______________pek2" localSheetId="1">#REF!</definedName>
    <definedName name="______________pek2" localSheetId="2">#REF!</definedName>
    <definedName name="______________pek2">#REF!</definedName>
    <definedName name="______________pek3" localSheetId="1">#REF!</definedName>
    <definedName name="______________pek3" localSheetId="2">#REF!</definedName>
    <definedName name="______________pek3">#REF!</definedName>
    <definedName name="______________pjg1">[12]Data!$B$14</definedName>
    <definedName name="______________pjg2">[12]Data!$B$15</definedName>
    <definedName name="______________prk1">[38]input!$B$12</definedName>
    <definedName name="______________pvc100">'[33]HARGA SAT'!#REF!</definedName>
    <definedName name="______________pvc150">'[33]HARGA SAT'!#REF!</definedName>
    <definedName name="______________pvc200">'[33]HARGA SAT'!#REF!</definedName>
    <definedName name="______________pvc250">'[33]HARGA SAT'!#REF!</definedName>
    <definedName name="______________pvc3">'[39]upah bahan'!$F$106</definedName>
    <definedName name="______________pvc4" localSheetId="1">#REF!</definedName>
    <definedName name="______________pvc4" localSheetId="2">#REF!</definedName>
    <definedName name="______________pvc4">#REF!</definedName>
    <definedName name="______________pvc75">'[33]HARGA SAT'!#REF!</definedName>
    <definedName name="______________RAB1" localSheetId="1">#REF!</definedName>
    <definedName name="______________RAB1" localSheetId="2">#REF!</definedName>
    <definedName name="______________RAB1">#REF!</definedName>
    <definedName name="______________RAB2" localSheetId="1">#REF!</definedName>
    <definedName name="______________RAB2" localSheetId="2">#REF!</definedName>
    <definedName name="______________RAB2">#REF!</definedName>
    <definedName name="______________ta1">[34]input!#REF!</definedName>
    <definedName name="_____________A66000" localSheetId="1">#REF!</definedName>
    <definedName name="_____________A66000" localSheetId="2">#REF!</definedName>
    <definedName name="_____________A66000">#REF!</definedName>
    <definedName name="_____________ang1">[34]input!#REF!</definedName>
    <definedName name="_____________ang2">[34]input!#REF!</definedName>
    <definedName name="_____________ang3">[34]input!#REF!</definedName>
    <definedName name="_____________arr3" localSheetId="5">{"Book1","4.09 FLORA DAN FAUNA.xls","4.22 PERLENGKAPAN SEKOLAH.xls"}</definedName>
    <definedName name="_____________arr3" localSheetId="7">{"Book1","4.09 FLORA DAN FAUNA.xls","4.22 PERLENGKAPAN SEKOLAH.xls"}</definedName>
    <definedName name="_____________arr3">{"Book1","4.09 FLORA DAN FAUNA.xls","4.22 PERLENGKAPAN SEKOLAH.xls"}</definedName>
    <definedName name="_____________bpc23" localSheetId="1">#REF!</definedName>
    <definedName name="_____________bpc23" localSheetId="2">#REF!</definedName>
    <definedName name="_____________bpc23">#REF!</definedName>
    <definedName name="_____________der4" localSheetId="5">{"Book1","4.09 FLORA DAN FAUNA.xls","4.22 PERLENGKAPAN SEKOLAH.xls"}</definedName>
    <definedName name="_____________der4" localSheetId="7">{"Book1","4.09 FLORA DAN FAUNA.xls","4.22 PERLENGKAPAN SEKOLAH.xls"}</definedName>
    <definedName name="_____________der4">{"Book1","4.09 FLORA DAN FAUNA.xls","4.22 PERLENGKAPAN SEKOLAH.xls"}</definedName>
    <definedName name="_____________dip02" localSheetId="1">#REF!</definedName>
    <definedName name="_____________dip02" localSheetId="2">#REF!</definedName>
    <definedName name="_____________dip02">#REF!</definedName>
    <definedName name="_____________DIV1" localSheetId="1">#REF!</definedName>
    <definedName name="_____________DIV1" localSheetId="2">#REF!</definedName>
    <definedName name="_____________DIV1">#REF!</definedName>
    <definedName name="_____________DIV10" localSheetId="1">#REF!</definedName>
    <definedName name="_____________DIV10" localSheetId="2">#REF!</definedName>
    <definedName name="_____________DIV10">#REF!</definedName>
    <definedName name="_____________DIV11">'[40]Kuantitas &amp; Harga'!#REF!</definedName>
    <definedName name="_____________DIV2" localSheetId="1">#REF!</definedName>
    <definedName name="_____________DIV2" localSheetId="2">#REF!</definedName>
    <definedName name="_____________DIV2">#REF!</definedName>
    <definedName name="_____________DIV3" localSheetId="1">#REF!</definedName>
    <definedName name="_____________DIV3" localSheetId="2">#REF!</definedName>
    <definedName name="_____________DIV3">#REF!</definedName>
    <definedName name="_____________DIV4" localSheetId="1">#REF!</definedName>
    <definedName name="_____________DIV4" localSheetId="2">#REF!</definedName>
    <definedName name="_____________DIV4">#REF!</definedName>
    <definedName name="_____________DIV5" localSheetId="1">#REF!</definedName>
    <definedName name="_____________DIV5" localSheetId="2">#REF!</definedName>
    <definedName name="_____________DIV5">#REF!</definedName>
    <definedName name="_____________DIV6" localSheetId="1">#REF!</definedName>
    <definedName name="_____________DIV6" localSheetId="2">#REF!</definedName>
    <definedName name="_____________DIV6">#REF!</definedName>
    <definedName name="_____________DIV7" localSheetId="1">#REF!</definedName>
    <definedName name="_____________DIV7" localSheetId="2">#REF!</definedName>
    <definedName name="_____________DIV7">#REF!</definedName>
    <definedName name="_____________DIV8" localSheetId="1">#REF!</definedName>
    <definedName name="_____________DIV8" localSheetId="2">#REF!</definedName>
    <definedName name="_____________DIV8">#REF!</definedName>
    <definedName name="_____________DIV9" localSheetId="1">#REF!</definedName>
    <definedName name="_____________DIV9" localSheetId="2">#REF!</definedName>
    <definedName name="_____________DIV9">#REF!</definedName>
    <definedName name="_____________doc5" localSheetId="5">{"Book1","4.09 FLORA DAN FAUNA.xls","4.22 PERLENGKAPAN SEKOLAH.xls"}</definedName>
    <definedName name="_____________doc5" localSheetId="7">{"Book1","4.09 FLORA DAN FAUNA.xls","4.22 PERLENGKAPAN SEKOLAH.xls"}</definedName>
    <definedName name="_____________doc5">{"Book1","4.09 FLORA DAN FAUNA.xls","4.22 PERLENGKAPAN SEKOLAH.xls"}</definedName>
    <definedName name="_____________EEE01">'[35]Break Down Alat'!#REF!</definedName>
    <definedName name="_____________EEE02">'[35]Break Down Alat'!#REF!</definedName>
    <definedName name="_____________EEE03">'[35]Break Down Alat'!#REF!</definedName>
    <definedName name="_____________EEE04">'[35]Break Down Alat'!#REF!</definedName>
    <definedName name="_____________EEE05">'[35]Break Down Alat'!#REF!</definedName>
    <definedName name="_____________EEE06">'[35]Break Down Alat'!#REF!</definedName>
    <definedName name="_____________EEE07">'[35]Break Down Alat'!#REF!</definedName>
    <definedName name="_____________EEE08">'[35]Break Down Alat'!#REF!</definedName>
    <definedName name="_____________EEE09">'[35]Break Down Alat'!#REF!</definedName>
    <definedName name="_____________EEE10">'[35]Break Down Alat'!#REF!</definedName>
    <definedName name="_____________EEE11">'[35]Break Down Alat'!#REF!</definedName>
    <definedName name="_____________EEE12">'[35]Break Down Alat'!#REF!</definedName>
    <definedName name="_____________EEE13">'[35]Break Down Alat'!#REF!</definedName>
    <definedName name="_____________EEE14">'[35]Break Down Alat'!#REF!</definedName>
    <definedName name="_____________EEE15">'[35]Break Down Alat'!#REF!</definedName>
    <definedName name="_____________EEE16">'[35]Break Down Alat'!#REF!</definedName>
    <definedName name="_____________EEE17">'[35]Break Down Alat'!#REF!</definedName>
    <definedName name="_____________EEE18">'[35]Break Down Alat'!#REF!</definedName>
    <definedName name="_____________EEE19">'[35]Break Down Alat'!#REF!</definedName>
    <definedName name="_____________EEE20">'[35]Break Down Alat'!#REF!</definedName>
    <definedName name="_____________EEE21">'[35]Break Down Alat'!#REF!</definedName>
    <definedName name="_____________EEE22">'[35]Break Down Alat'!#REF!</definedName>
    <definedName name="_____________EEE23">'[35]Break Down Alat'!#REF!</definedName>
    <definedName name="_____________EEE24">'[35]Break Down Alat'!#REF!</definedName>
    <definedName name="_____________EEE25">'[35]Break Down Alat'!#REF!</definedName>
    <definedName name="_____________EEE26">'[35]Break Down Alat'!#REF!</definedName>
    <definedName name="_____________EEE27">'[35]Break Down Alat'!#REF!</definedName>
    <definedName name="_____________EEE28">'[35]Break Down Alat'!#REF!</definedName>
    <definedName name="_____________EEE29">'[35]Break Down Alat'!#REF!</definedName>
    <definedName name="_____________EEE30">'[35]Break Down Alat'!#REF!</definedName>
    <definedName name="_____________EEE31">'[35]Break Down Alat'!#REF!</definedName>
    <definedName name="_____________EEE32">'[35]Break Down Alat'!#REF!</definedName>
    <definedName name="_____________EEE33">'[35]Break Down Alat'!#REF!</definedName>
    <definedName name="_____________HAL1" localSheetId="1">#REF!</definedName>
    <definedName name="_____________HAL1" localSheetId="2">#REF!</definedName>
    <definedName name="_____________HAL1">#REF!</definedName>
    <definedName name="_____________HAL10" localSheetId="1">#REF!</definedName>
    <definedName name="_____________HAL10" localSheetId="2">#REF!</definedName>
    <definedName name="_____________HAL10">#REF!</definedName>
    <definedName name="_____________HAL11" localSheetId="1">#REF!</definedName>
    <definedName name="_____________HAL11" localSheetId="2">#REF!</definedName>
    <definedName name="_____________HAL11">#REF!</definedName>
    <definedName name="_____________HAL12" localSheetId="1">#REF!</definedName>
    <definedName name="_____________HAL12" localSheetId="2">#REF!</definedName>
    <definedName name="_____________HAL12">#REF!</definedName>
    <definedName name="_____________HAL13" localSheetId="1">#REF!</definedName>
    <definedName name="_____________HAL13" localSheetId="2">#REF!</definedName>
    <definedName name="_____________HAL13">#REF!</definedName>
    <definedName name="_____________HAL14" localSheetId="1">#REF!</definedName>
    <definedName name="_____________HAL14" localSheetId="2">#REF!</definedName>
    <definedName name="_____________HAL14">#REF!</definedName>
    <definedName name="_____________HAL15" localSheetId="1">#REF!</definedName>
    <definedName name="_____________HAL15" localSheetId="2">#REF!</definedName>
    <definedName name="_____________HAL15">#REF!</definedName>
    <definedName name="_____________HAL16" localSheetId="1">#REF!</definedName>
    <definedName name="_____________HAL16" localSheetId="2">#REF!</definedName>
    <definedName name="_____________HAL16">#REF!</definedName>
    <definedName name="_____________HAL17" localSheetId="1">#REF!</definedName>
    <definedName name="_____________HAL17" localSheetId="2">#REF!</definedName>
    <definedName name="_____________HAL17">#REF!</definedName>
    <definedName name="_____________HAL18" localSheetId="1">#REF!</definedName>
    <definedName name="_____________HAL18" localSheetId="2">#REF!</definedName>
    <definedName name="_____________HAL18">#REF!</definedName>
    <definedName name="_____________HAL19" localSheetId="1">#REF!</definedName>
    <definedName name="_____________HAL19" localSheetId="2">#REF!</definedName>
    <definedName name="_____________HAL19">#REF!</definedName>
    <definedName name="_____________HAL2" localSheetId="1">#REF!</definedName>
    <definedName name="_____________HAL2" localSheetId="2">#REF!</definedName>
    <definedName name="_____________HAL2">#REF!</definedName>
    <definedName name="_____________HAL20" localSheetId="1">#REF!</definedName>
    <definedName name="_____________HAL20" localSheetId="2">#REF!</definedName>
    <definedName name="_____________HAL20">#REF!</definedName>
    <definedName name="_____________HAL21" localSheetId="1">#REF!</definedName>
    <definedName name="_____________HAL21" localSheetId="2">#REF!</definedName>
    <definedName name="_____________HAL21">#REF!</definedName>
    <definedName name="_____________HAL22" localSheetId="1">#REF!</definedName>
    <definedName name="_____________HAL22" localSheetId="2">#REF!</definedName>
    <definedName name="_____________HAL22">#REF!</definedName>
    <definedName name="_____________HAL3" localSheetId="1">#REF!</definedName>
    <definedName name="_____________HAL3" localSheetId="2">#REF!</definedName>
    <definedName name="_____________HAL3">#REF!</definedName>
    <definedName name="_____________HAL4" localSheetId="1">#REF!</definedName>
    <definedName name="_____________HAL4" localSheetId="2">#REF!</definedName>
    <definedName name="_____________HAL4">#REF!</definedName>
    <definedName name="_____________HAL5" localSheetId="1">#REF!</definedName>
    <definedName name="_____________HAL5" localSheetId="2">#REF!</definedName>
    <definedName name="_____________HAL5">#REF!</definedName>
    <definedName name="_____________HAL6" localSheetId="1">#REF!</definedName>
    <definedName name="_____________HAL6" localSheetId="2">#REF!</definedName>
    <definedName name="_____________HAL6">#REF!</definedName>
    <definedName name="_____________HAL7" localSheetId="1">#REF!</definedName>
    <definedName name="_____________HAL7" localSheetId="2">#REF!</definedName>
    <definedName name="_____________HAL7">#REF!</definedName>
    <definedName name="_____________HAL8" localSheetId="1">#REF!</definedName>
    <definedName name="_____________HAL8" localSheetId="2">#REF!</definedName>
    <definedName name="_____________HAL8">#REF!</definedName>
    <definedName name="_____________HAL9" localSheetId="1">#REF!</definedName>
    <definedName name="_____________HAL9" localSheetId="2">#REF!</definedName>
    <definedName name="_____________HAL9">#REF!</definedName>
    <definedName name="_____________I333333" localSheetId="1">#REF!</definedName>
    <definedName name="_____________I333333" localSheetId="2">#REF!</definedName>
    <definedName name="_____________I333333">#REF!</definedName>
    <definedName name="_____________keg1">[32]input!$B$19</definedName>
    <definedName name="_____________KOP1" localSheetId="1">#REF!</definedName>
    <definedName name="_____________KOP1" localSheetId="2">#REF!</definedName>
    <definedName name="_____________KOP1">#REF!</definedName>
    <definedName name="_____________KOP2">#N/A</definedName>
    <definedName name="_____________LLL01" localSheetId="1">#REF!</definedName>
    <definedName name="_____________LLL01" localSheetId="2">#REF!</definedName>
    <definedName name="_____________LLL01">#REF!</definedName>
    <definedName name="_____________LLL02" localSheetId="1">#REF!</definedName>
    <definedName name="_____________LLL02" localSheetId="2">#REF!</definedName>
    <definedName name="_____________LLL02">#REF!</definedName>
    <definedName name="_____________LLL03" localSheetId="1">#REF!</definedName>
    <definedName name="_____________LLL03" localSheetId="2">#REF!</definedName>
    <definedName name="_____________LLL03">#REF!</definedName>
    <definedName name="_____________LLL04" localSheetId="1">#REF!</definedName>
    <definedName name="_____________LLL04" localSheetId="2">#REF!</definedName>
    <definedName name="_____________LLL04">#REF!</definedName>
    <definedName name="_____________LLL05" localSheetId="1">#REF!</definedName>
    <definedName name="_____________LLL05" localSheetId="2">#REF!</definedName>
    <definedName name="_____________LLL05">#REF!</definedName>
    <definedName name="_____________LLL06" localSheetId="1">#REF!</definedName>
    <definedName name="_____________LLL06" localSheetId="2">#REF!</definedName>
    <definedName name="_____________LLL06">#REF!</definedName>
    <definedName name="_____________LLL07" localSheetId="1">#REF!</definedName>
    <definedName name="_____________LLL07" localSheetId="2">#REF!</definedName>
    <definedName name="_____________LLL07">#REF!</definedName>
    <definedName name="_____________LLL08" localSheetId="1">#REF!</definedName>
    <definedName name="_____________LLL08" localSheetId="2">#REF!</definedName>
    <definedName name="_____________LLL08">#REF!</definedName>
    <definedName name="_____________LLL09" localSheetId="1">#REF!</definedName>
    <definedName name="_____________LLL09" localSheetId="2">#REF!</definedName>
    <definedName name="_____________LLL09">#REF!</definedName>
    <definedName name="_____________LLL10" localSheetId="1">#REF!</definedName>
    <definedName name="_____________LLL10" localSheetId="2">#REF!</definedName>
    <definedName name="_____________LLL10">#REF!</definedName>
    <definedName name="_____________LLL11" localSheetId="1">#REF!</definedName>
    <definedName name="_____________LLL11" localSheetId="2">#REF!</definedName>
    <definedName name="_____________LLL11">#REF!</definedName>
    <definedName name="_____________lok2">[10]data!$B$15</definedName>
    <definedName name="_____________mas1" localSheetId="5">{"Book1","4.09 FLORA DAN FAUNA.xls","4.22 PERLENGKAPAN SEKOLAH.xls"}</definedName>
    <definedName name="_____________mas1" localSheetId="7">{"Book1","4.09 FLORA DAN FAUNA.xls","4.22 PERLENGKAPAN SEKOLAH.xls"}</definedName>
    <definedName name="_____________mas1">{"Book1","4.09 FLORA DAN FAUNA.xls","4.22 PERLENGKAPAN SEKOLAH.xls"}</definedName>
    <definedName name="_____________mas12" localSheetId="5">{"Book1","4.09 FLORA DAN FAUNA.xls","4.22 PERLENGKAPAN SEKOLAH.xls"}</definedName>
    <definedName name="_____________mas12" localSheetId="7">{"Book1","4.09 FLORA DAN FAUNA.xls","4.22 PERLENGKAPAN SEKOLAH.xls"}</definedName>
    <definedName name="_____________mas12">{"Book1","4.09 FLORA DAN FAUNA.xls","4.22 PERLENGKAPAN SEKOLAH.xls"}</definedName>
    <definedName name="_____________mas2" localSheetId="5">{"Book1","4.09 FLORA DAN FAUNA.xls","4.22 PERLENGKAPAN SEKOLAH.xls"}</definedName>
    <definedName name="_____________mas2" localSheetId="7">{"Book1","4.09 FLORA DAN FAUNA.xls","4.22 PERLENGKAPAN SEKOLAH.xls"}</definedName>
    <definedName name="_____________mas2">{"Book1","4.09 FLORA DAN FAUNA.xls","4.22 PERLENGKAPAN SEKOLAH.xls"}</definedName>
    <definedName name="_____________mas4" localSheetId="5">{"Book1","4.09 FLORA DAN FAUNA.xls","4.22 PERLENGKAPAN SEKOLAH.xls"}</definedName>
    <definedName name="_____________mas4" localSheetId="7">{"Book1","4.09 FLORA DAN FAUNA.xls","4.22 PERLENGKAPAN SEKOLAH.xls"}</definedName>
    <definedName name="_____________mas4">{"Book1","4.09 FLORA DAN FAUNA.xls","4.22 PERLENGKAPAN SEKOLAH.xls"}</definedName>
    <definedName name="_____________mas5" localSheetId="5">{"Book1","4.09 FLORA DAN FAUNA.xls","4.22 PERLENGKAPAN SEKOLAH.xls"}</definedName>
    <definedName name="_____________mas5" localSheetId="7">{"Book1","4.09 FLORA DAN FAUNA.xls","4.22 PERLENGKAPAN SEKOLAH.xls"}</definedName>
    <definedName name="_____________mas5">{"Book1","4.09 FLORA DAN FAUNA.xls","4.22 PERLENGKAPAN SEKOLAH.xls"}</definedName>
    <definedName name="_____________mas6" localSheetId="5">{"Book1","4.09 FLORA DAN FAUNA.xls","4.22 PERLENGKAPAN SEKOLAH.xls"}</definedName>
    <definedName name="_____________mas6" localSheetId="7">{"Book1","4.09 FLORA DAN FAUNA.xls","4.22 PERLENGKAPAN SEKOLAH.xls"}</definedName>
    <definedName name="_____________mas6">{"Book1","4.09 FLORA DAN FAUNA.xls","4.22 PERLENGKAPAN SEKOLAH.xls"}</definedName>
    <definedName name="_____________mas7" localSheetId="5">{"Book1","4.09 FLORA DAN FAUNA.xls","4.22 PERLENGKAPAN SEKOLAH.xls"}</definedName>
    <definedName name="_____________mas7" localSheetId="7">{"Book1","4.09 FLORA DAN FAUNA.xls","4.22 PERLENGKAPAN SEKOLAH.xls"}</definedName>
    <definedName name="_____________mas7">{"Book1","4.09 FLORA DAN FAUNA.xls","4.22 PERLENGKAPAN SEKOLAH.xls"}</definedName>
    <definedName name="_____________mas8" localSheetId="5">{"Book1","4.09 FLORA DAN FAUNA.xls","4.22 PERLENGKAPAN SEKOLAH.xls"}</definedName>
    <definedName name="_____________mas8" localSheetId="7">{"Book1","4.09 FLORA DAN FAUNA.xls","4.22 PERLENGKAPAN SEKOLAH.xls"}</definedName>
    <definedName name="_____________mas8">{"Book1","4.09 FLORA DAN FAUNA.xls","4.22 PERLENGKAPAN SEKOLAH.xls"}</definedName>
    <definedName name="_____________mas9" localSheetId="5">{"Book1","4.09 FLORA DAN FAUNA.xls","4.22 PERLENGKAPAN SEKOLAH.xls"}</definedName>
    <definedName name="_____________mas9" localSheetId="7">{"Book1","4.09 FLORA DAN FAUNA.xls","4.22 PERLENGKAPAN SEKOLAH.xls"}</definedName>
    <definedName name="_____________mas9">{"Book1","4.09 FLORA DAN FAUNA.xls","4.22 PERLENGKAPAN SEKOLAH.xls"}</definedName>
    <definedName name="_____________MDE01">[29]Peralatan!$BO$27</definedName>
    <definedName name="_____________MDE02">[29]Peralatan!$BO$47</definedName>
    <definedName name="_____________MDE03">[41]ALAT!#REF!</definedName>
    <definedName name="_____________MDE04">[29]Peralatan!$BO$87</definedName>
    <definedName name="_____________MDE05">[42]ALAT!$BM$92</definedName>
    <definedName name="_____________MDE06">[29]Peralatan!$BO$127</definedName>
    <definedName name="_____________MDE07">[29]Peralatan!$BO$147</definedName>
    <definedName name="_____________MDE08">[29]Peralatan!$BO$167</definedName>
    <definedName name="_____________MDE09">[29]Peralatan!$BO$187</definedName>
    <definedName name="_____________MDE10">[29]Peralatan!$BO$207</definedName>
    <definedName name="_____________MDE11">[29]Peralatan!$BO$227</definedName>
    <definedName name="_____________MDE12">[29]Peralatan!$BO$247</definedName>
    <definedName name="_____________MDE13">[42]ALAT!$BM$252</definedName>
    <definedName name="_____________MDE14">[42]ALAT!$BM$272</definedName>
    <definedName name="_____________MDE15">[29]Peralatan!$BO$307</definedName>
    <definedName name="_____________MDE16">[42]ALAT!$BM$312</definedName>
    <definedName name="_____________MDE17">[42]ALAT!$BM$332</definedName>
    <definedName name="_____________MDE18">[42]ALAT!$BM$352</definedName>
    <definedName name="_____________MDE19">[42]ALAT!$BM$372</definedName>
    <definedName name="_____________MDE20">[29]Peralatan!$BO$407</definedName>
    <definedName name="_____________MDE21">[42]ALAT!$BM$412</definedName>
    <definedName name="_____________MDE22">[42]ALAT!$BM$432</definedName>
    <definedName name="_____________MDE23">[42]ALAT!$BM$452</definedName>
    <definedName name="_____________MDE24">[42]ALAT!$BM$472</definedName>
    <definedName name="_____________MDE25">[29]Peralatan!$BO$507</definedName>
    <definedName name="_____________MDE26">[42]ALAT!$BM$512</definedName>
    <definedName name="_____________MDE27">[42]ALAT!$BM$532</definedName>
    <definedName name="_____________MDE28">[42]ALAT!$BM$552</definedName>
    <definedName name="_____________MDE29">[42]ALAT!$BM$572</definedName>
    <definedName name="_____________MDE30">[42]ALAT!$BM$592</definedName>
    <definedName name="_____________MDE31">[42]ALAT!$BM$612</definedName>
    <definedName name="_____________MDE32">[29]Peralatan!$BO$647</definedName>
    <definedName name="_____________MDE33">[42]ALAT!$BM$652</definedName>
    <definedName name="_____________MDE34">[42]ALAT!$BM$683</definedName>
    <definedName name="_____________MDE35">[30]ALAT!$R$27</definedName>
    <definedName name="_____________MDE36">[22]Peralatan!$BO$738</definedName>
    <definedName name="_____________MDE37">[22]Peralatan!$BO$758</definedName>
    <definedName name="_____________MDE38">[22]Peralatan!$BO$778</definedName>
    <definedName name="_____________MDE39">[22]Peralatan!$BO$798</definedName>
    <definedName name="_____________MDE40">[22]Peralatan!$BO$818</definedName>
    <definedName name="_____________MDE41">[22]Peralatan!$BO$838</definedName>
    <definedName name="_____________MDE42">[22]Peralatan!$BO$858</definedName>
    <definedName name="_____________MDE43">[22]Peralatan!$BO$878</definedName>
    <definedName name="_____________MDE44">[22]Peralatan!$BO$898</definedName>
    <definedName name="_____________MDE45">[22]Peralatan!$BO$918</definedName>
    <definedName name="_____________MDE46">[22]Peralatan!$BO$938</definedName>
    <definedName name="_____________MDE47">[22]Peralatan!$BO$958</definedName>
    <definedName name="_____________MDE48">[22]Peralatan!$BO$978</definedName>
    <definedName name="_____________MDE49">[22]Peralatan!$BO$998</definedName>
    <definedName name="_____________MDE50">[22]Peralatan!$BO$1018</definedName>
    <definedName name="_____________MDE51">[22]Peralatan!$BO$1038</definedName>
    <definedName name="_____________MDE52">[22]Peralatan!$BO$1058</definedName>
    <definedName name="_____________ME01">[42]ALAT!$BM$24</definedName>
    <definedName name="_____________ME02">[42]ALAT!$BM$44</definedName>
    <definedName name="_____________ME03">[41]ALAT!#REF!</definedName>
    <definedName name="_____________ME04">[42]ALAT!$BM$71</definedName>
    <definedName name="_____________ME05">[42]ALAT!$BM$91</definedName>
    <definedName name="_____________ME06">[42]ALAT!$BM$111</definedName>
    <definedName name="_____________ME07">[42]ALAT!$BM$131</definedName>
    <definedName name="_____________ME08">[42]ALAT!$BM$151</definedName>
    <definedName name="_____________ME09">[42]ALAT!$BM$171</definedName>
    <definedName name="_____________me1" localSheetId="5">{"Book1","4.09 FLORA DAN FAUNA.xls","4.22 PERLENGKAPAN SEKOLAH.xls"}</definedName>
    <definedName name="_____________me1" localSheetId="7">{"Book1","4.09 FLORA DAN FAUNA.xls","4.22 PERLENGKAPAN SEKOLAH.xls"}</definedName>
    <definedName name="_____________me1">{"Book1","4.09 FLORA DAN FAUNA.xls","4.22 PERLENGKAPAN SEKOLAH.xls"}</definedName>
    <definedName name="_____________ME10">[42]ALAT!$BM$191</definedName>
    <definedName name="_____________ME11">[42]ALAT!$BM$211</definedName>
    <definedName name="_____________ME12">[42]ALAT!$BM$231</definedName>
    <definedName name="_____________ME13">[42]ALAT!$BM$251</definedName>
    <definedName name="_____________ME14">[42]ALAT!$BM$271</definedName>
    <definedName name="_____________ME15">[42]ALAT!$BM$291</definedName>
    <definedName name="_____________ME16">[42]ALAT!$BM$311</definedName>
    <definedName name="_____________ME17">[42]ALAT!$BM$331</definedName>
    <definedName name="_____________ME18">[42]ALAT!$BM$351</definedName>
    <definedName name="_____________ME19">[42]ALAT!$BM$371</definedName>
    <definedName name="_____________me2" localSheetId="5">{"Book1","4.09 FLORA DAN FAUNA.xls","4.22 PERLENGKAPAN SEKOLAH.xls"}</definedName>
    <definedName name="_____________me2" localSheetId="7">{"Book1","4.09 FLORA DAN FAUNA.xls","4.22 PERLENGKAPAN SEKOLAH.xls"}</definedName>
    <definedName name="_____________me2">{"Book1","4.09 FLORA DAN FAUNA.xls","4.22 PERLENGKAPAN SEKOLAH.xls"}</definedName>
    <definedName name="_____________ME20">[42]ALAT!$BM$391</definedName>
    <definedName name="_____________ME21">[42]ALAT!$BM$411</definedName>
    <definedName name="_____________ME22">[42]ALAT!$BM$431</definedName>
    <definedName name="_____________ME23">[42]ALAT!$BM$451</definedName>
    <definedName name="_____________ME24">[42]ALAT!$BM$471</definedName>
    <definedName name="_____________ME25">[42]ALAT!$BM$491</definedName>
    <definedName name="_____________ME26">[42]ALAT!$BM$511</definedName>
    <definedName name="_____________ME27">[42]ALAT!$BM$531</definedName>
    <definedName name="_____________ME28">[42]ALAT!$BM$551</definedName>
    <definedName name="_____________ME29">[42]ALAT!$BM$571</definedName>
    <definedName name="_____________me3" localSheetId="5">{"Book1","4.09 FLORA DAN FAUNA.xls","4.22 PERLENGKAPAN SEKOLAH.xls"}</definedName>
    <definedName name="_____________me3" localSheetId="7">{"Book1","4.09 FLORA DAN FAUNA.xls","4.22 PERLENGKAPAN SEKOLAH.xls"}</definedName>
    <definedName name="_____________me3">{"Book1","4.09 FLORA DAN FAUNA.xls","4.22 PERLENGKAPAN SEKOLAH.xls"}</definedName>
    <definedName name="_____________ME30">[42]ALAT!$BM$591</definedName>
    <definedName name="_____________ME31">[42]ALAT!$BM$611</definedName>
    <definedName name="_____________ME32">[42]ALAT!$BM$631</definedName>
    <definedName name="_____________ME33">[42]ALAT!$BM$651</definedName>
    <definedName name="_____________ME34">[42]ALAT!$BM$682</definedName>
    <definedName name="_____________ME35">[30]ALAT!$R$26</definedName>
    <definedName name="_____________ME36">[22]Peralatan!$BO$737</definedName>
    <definedName name="_____________ME37">[22]Peralatan!$BO$757</definedName>
    <definedName name="_____________ME38">[22]Peralatan!$BO$777</definedName>
    <definedName name="_____________ME39">[22]Peralatan!$BO$797</definedName>
    <definedName name="_____________me4" localSheetId="5">{"Book1","4.09 FLORA DAN FAUNA.xls","4.22 PERLENGKAPAN SEKOLAH.xls"}</definedName>
    <definedName name="_____________me4" localSheetId="7">{"Book1","4.09 FLORA DAN FAUNA.xls","4.22 PERLENGKAPAN SEKOLAH.xls"}</definedName>
    <definedName name="_____________me4">{"Book1","4.09 FLORA DAN FAUNA.xls","4.22 PERLENGKAPAN SEKOLAH.xls"}</definedName>
    <definedName name="_____________ME40">[22]Peralatan!$BO$817</definedName>
    <definedName name="_____________ME41">[22]Peralatan!$BO$837</definedName>
    <definedName name="_____________ME42">[22]Peralatan!$BO$857</definedName>
    <definedName name="_____________ME43">[22]Peralatan!$BO$877</definedName>
    <definedName name="_____________ME44">[22]Peralatan!$BO$897</definedName>
    <definedName name="_____________ME45">[22]Peralatan!$BO$917</definedName>
    <definedName name="_____________ME46">[22]Peralatan!$BO$937</definedName>
    <definedName name="_____________ME47">[22]Peralatan!$BO$957</definedName>
    <definedName name="_____________ME48">[22]Peralatan!$BO$977</definedName>
    <definedName name="_____________ME49">[22]Peralatan!$BO$997</definedName>
    <definedName name="_____________me5" localSheetId="5">{"Book1","4.09 FLORA DAN FAUNA.xls","4.22 PERLENGKAPAN SEKOLAH.xls"}</definedName>
    <definedName name="_____________me5" localSheetId="7">{"Book1","4.09 FLORA DAN FAUNA.xls","4.22 PERLENGKAPAN SEKOLAH.xls"}</definedName>
    <definedName name="_____________me5">{"Book1","4.09 FLORA DAN FAUNA.xls","4.22 PERLENGKAPAN SEKOLAH.xls"}</definedName>
    <definedName name="_____________ME50">[22]Peralatan!$BO$1017</definedName>
    <definedName name="_____________ME51">[22]Peralatan!$BO$1037</definedName>
    <definedName name="_____________ME52">[22]Peralatan!$BO$1057</definedName>
    <definedName name="_____________me9" localSheetId="5">{"Book1","4.09 FLORA DAN FAUNA.xls","4.22 PERLENGKAPAN SEKOLAH.xls"}</definedName>
    <definedName name="_____________me9" localSheetId="7">{"Book1","4.09 FLORA DAN FAUNA.xls","4.22 PERLENGKAPAN SEKOLAH.xls"}</definedName>
    <definedName name="_____________me9">{"Book1","4.09 FLORA DAN FAUNA.xls","4.22 PERLENGKAPAN SEKOLAH.xls"}</definedName>
    <definedName name="_____________mek1" localSheetId="5">{"Book1","4.09 FLORA DAN FAUNA.xls","4.22 PERLENGKAPAN SEKOLAH.xls"}</definedName>
    <definedName name="_____________mek1" localSheetId="7">{"Book1","4.09 FLORA DAN FAUNA.xls","4.22 PERLENGKAPAN SEKOLAH.xls"}</definedName>
    <definedName name="_____________mek1">{"Book1","4.09 FLORA DAN FAUNA.xls","4.22 PERLENGKAPAN SEKOLAH.xls"}</definedName>
    <definedName name="_____________mek2" localSheetId="5">{"Book1","4.09 FLORA DAN FAUNA.xls","4.22 PERLENGKAPAN SEKOLAH.xls"}</definedName>
    <definedName name="_____________mek2" localSheetId="7">{"Book1","4.09 FLORA DAN FAUNA.xls","4.22 PERLENGKAPAN SEKOLAH.xls"}</definedName>
    <definedName name="_____________mek2">{"Book1","4.09 FLORA DAN FAUNA.xls","4.22 PERLENGKAPAN SEKOLAH.xls"}</definedName>
    <definedName name="_____________mek3" localSheetId="5">{"Book1","4.09 FLORA DAN FAUNA.xls","4.22 PERLENGKAPAN SEKOLAH.xls"}</definedName>
    <definedName name="_____________mek3" localSheetId="7">{"Book1","4.09 FLORA DAN FAUNA.xls","4.22 PERLENGKAPAN SEKOLAH.xls"}</definedName>
    <definedName name="_____________mek3">{"Book1","4.09 FLORA DAN FAUNA.xls","4.22 PERLENGKAPAN SEKOLAH.xls"}</definedName>
    <definedName name="_____________mek5" localSheetId="5">{"Book1","4.09 FLORA DAN FAUNA.xls","4.22 PERLENGKAPAN SEKOLAH.xls"}</definedName>
    <definedName name="_____________mek5" localSheetId="7">{"Book1","4.09 FLORA DAN FAUNA.xls","4.22 PERLENGKAPAN SEKOLAH.xls"}</definedName>
    <definedName name="_____________mek5">{"Book1","4.09 FLORA DAN FAUNA.xls","4.22 PERLENGKAPAN SEKOLAH.xls"}</definedName>
    <definedName name="_____________mek87" localSheetId="5">{"Book1","4.09 FLORA DAN FAUNA.xls","4.22 PERLENGKAPAN SEKOLAH.xls"}</definedName>
    <definedName name="_____________mek87" localSheetId="7">{"Book1","4.09 FLORA DAN FAUNA.xls","4.22 PERLENGKAPAN SEKOLAH.xls"}</definedName>
    <definedName name="_____________mek87">{"Book1","4.09 FLORA DAN FAUNA.xls","4.22 PERLENGKAPAN SEKOLAH.xls"}</definedName>
    <definedName name="_____________mek9" localSheetId="5">{"Book1","4.09 FLORA DAN FAUNA.xls","4.22 PERLENGKAPAN SEKOLAH.xls"}</definedName>
    <definedName name="_____________mek9" localSheetId="7">{"Book1","4.09 FLORA DAN FAUNA.xls","4.22 PERLENGKAPAN SEKOLAH.xls"}</definedName>
    <definedName name="_____________mek9">{"Book1","4.09 FLORA DAN FAUNA.xls","4.22 PERLENGKAPAN SEKOLAH.xls"}</definedName>
    <definedName name="_____________meq12" localSheetId="5">{"Book1","4.09 FLORA DAN FAUNA.xls","4.22 PERLENGKAPAN SEKOLAH.xls"}</definedName>
    <definedName name="_____________meq12" localSheetId="7">{"Book1","4.09 FLORA DAN FAUNA.xls","4.22 PERLENGKAPAN SEKOLAH.xls"}</definedName>
    <definedName name="_____________meq12">{"Book1","4.09 FLORA DAN FAUNA.xls","4.22 PERLENGKAPAN SEKOLAH.xls"}</definedName>
    <definedName name="_____________MMM01" localSheetId="1">#REF!</definedName>
    <definedName name="_____________MMM01" localSheetId="2">#REF!</definedName>
    <definedName name="_____________MMM01">#REF!</definedName>
    <definedName name="_____________MMM02" localSheetId="1">#REF!</definedName>
    <definedName name="_____________MMM02" localSheetId="2">#REF!</definedName>
    <definedName name="_____________MMM02">#REF!</definedName>
    <definedName name="_____________MMM03" localSheetId="1">#REF!</definedName>
    <definedName name="_____________MMM03" localSheetId="2">#REF!</definedName>
    <definedName name="_____________MMM03">#REF!</definedName>
    <definedName name="_____________MMM04" localSheetId="1">#REF!</definedName>
    <definedName name="_____________MMM04" localSheetId="2">#REF!</definedName>
    <definedName name="_____________MMM04">#REF!</definedName>
    <definedName name="_____________MMM05" localSheetId="1">#REF!</definedName>
    <definedName name="_____________MMM05" localSheetId="2">#REF!</definedName>
    <definedName name="_____________MMM05">#REF!</definedName>
    <definedName name="_____________MMM06" localSheetId="1">#REF!</definedName>
    <definedName name="_____________MMM06" localSheetId="2">#REF!</definedName>
    <definedName name="_____________MMM06">#REF!</definedName>
    <definedName name="_____________MMM07" localSheetId="1">#REF!</definedName>
    <definedName name="_____________MMM07" localSheetId="2">#REF!</definedName>
    <definedName name="_____________MMM07">#REF!</definedName>
    <definedName name="_____________MMM08" localSheetId="1">#REF!</definedName>
    <definedName name="_____________MMM08" localSheetId="2">#REF!</definedName>
    <definedName name="_____________MMM08">#REF!</definedName>
    <definedName name="_____________MMM09" localSheetId="1">#REF!</definedName>
    <definedName name="_____________MMM09" localSheetId="2">#REF!</definedName>
    <definedName name="_____________MMM09">#REF!</definedName>
    <definedName name="_____________MMM10" localSheetId="1">#REF!</definedName>
    <definedName name="_____________MMM10" localSheetId="2">#REF!</definedName>
    <definedName name="_____________MMM10">#REF!</definedName>
    <definedName name="_____________MMM11" localSheetId="1">#REF!</definedName>
    <definedName name="_____________MMM11" localSheetId="2">#REF!</definedName>
    <definedName name="_____________MMM11">#REF!</definedName>
    <definedName name="_____________MMM12" localSheetId="1">#REF!</definedName>
    <definedName name="_____________MMM12" localSheetId="2">#REF!</definedName>
    <definedName name="_____________MMM12">#REF!</definedName>
    <definedName name="_____________MMM13" localSheetId="1">#REF!</definedName>
    <definedName name="_____________MMM13" localSheetId="2">#REF!</definedName>
    <definedName name="_____________MMM13">#REF!</definedName>
    <definedName name="_____________MMM14" localSheetId="1">#REF!</definedName>
    <definedName name="_____________MMM14" localSheetId="2">#REF!</definedName>
    <definedName name="_____________MMM14">#REF!</definedName>
    <definedName name="_____________MMM15" localSheetId="1">#REF!</definedName>
    <definedName name="_____________MMM15" localSheetId="2">#REF!</definedName>
    <definedName name="_____________MMM15">#REF!</definedName>
    <definedName name="_____________MMM16" localSheetId="1">#REF!</definedName>
    <definedName name="_____________MMM16" localSheetId="2">#REF!</definedName>
    <definedName name="_____________MMM16">#REF!</definedName>
    <definedName name="_____________MMM17" localSheetId="1">#REF!</definedName>
    <definedName name="_____________MMM17" localSheetId="2">#REF!</definedName>
    <definedName name="_____________MMM17">#REF!</definedName>
    <definedName name="_____________MMM18" localSheetId="1">#REF!</definedName>
    <definedName name="_____________MMM18" localSheetId="2">#REF!</definedName>
    <definedName name="_____________MMM18">#REF!</definedName>
    <definedName name="_____________MMM19" localSheetId="1">#REF!</definedName>
    <definedName name="_____________MMM19" localSheetId="2">#REF!</definedName>
    <definedName name="_____________MMM19">#REF!</definedName>
    <definedName name="_____________MMM20" localSheetId="1">#REF!</definedName>
    <definedName name="_____________MMM20" localSheetId="2">#REF!</definedName>
    <definedName name="_____________MMM20">#REF!</definedName>
    <definedName name="_____________MMM21" localSheetId="1">#REF!</definedName>
    <definedName name="_____________MMM21" localSheetId="2">#REF!</definedName>
    <definedName name="_____________MMM21">#REF!</definedName>
    <definedName name="_____________MMM22" localSheetId="1">#REF!</definedName>
    <definedName name="_____________MMM22" localSheetId="2">#REF!</definedName>
    <definedName name="_____________MMM22">#REF!</definedName>
    <definedName name="_____________MMM23" localSheetId="1">#REF!</definedName>
    <definedName name="_____________MMM23" localSheetId="2">#REF!</definedName>
    <definedName name="_____________MMM23">#REF!</definedName>
    <definedName name="_____________MMM24" localSheetId="1">#REF!</definedName>
    <definedName name="_____________MMM24" localSheetId="2">#REF!</definedName>
    <definedName name="_____________MMM24">#REF!</definedName>
    <definedName name="_____________MMM25" localSheetId="1">#REF!</definedName>
    <definedName name="_____________MMM25" localSheetId="2">#REF!</definedName>
    <definedName name="_____________MMM25">#REF!</definedName>
    <definedName name="_____________MMM26" localSheetId="1">#REF!</definedName>
    <definedName name="_____________MMM26" localSheetId="2">#REF!</definedName>
    <definedName name="_____________MMM26">#REF!</definedName>
    <definedName name="_____________MMM27" localSheetId="1">#REF!</definedName>
    <definedName name="_____________MMM27" localSheetId="2">#REF!</definedName>
    <definedName name="_____________MMM27">#REF!</definedName>
    <definedName name="_____________MMM28" localSheetId="1">#REF!</definedName>
    <definedName name="_____________MMM28" localSheetId="2">#REF!</definedName>
    <definedName name="_____________MMM28">#REF!</definedName>
    <definedName name="_____________MMM29" localSheetId="1">#REF!</definedName>
    <definedName name="_____________MMM29" localSheetId="2">#REF!</definedName>
    <definedName name="_____________MMM29">#REF!</definedName>
    <definedName name="_____________MMM30" localSheetId="1">#REF!</definedName>
    <definedName name="_____________MMM30" localSheetId="2">#REF!</definedName>
    <definedName name="_____________MMM30">#REF!</definedName>
    <definedName name="_____________MMM31" localSheetId="1">#REF!</definedName>
    <definedName name="_____________MMM31" localSheetId="2">#REF!</definedName>
    <definedName name="_____________MMM31">#REF!</definedName>
    <definedName name="_____________MMM32" localSheetId="1">#REF!</definedName>
    <definedName name="_____________MMM32" localSheetId="2">#REF!</definedName>
    <definedName name="_____________MMM32">#REF!</definedName>
    <definedName name="_____________MMM33" localSheetId="1">#REF!</definedName>
    <definedName name="_____________MMM33" localSheetId="2">#REF!</definedName>
    <definedName name="_____________MMM33">#REF!</definedName>
    <definedName name="_____________MMM34" localSheetId="1">#REF!</definedName>
    <definedName name="_____________MMM34" localSheetId="2">#REF!</definedName>
    <definedName name="_____________MMM34">#REF!</definedName>
    <definedName name="_____________MMM35" localSheetId="1">#REF!</definedName>
    <definedName name="_____________MMM35" localSheetId="2">#REF!</definedName>
    <definedName name="_____________MMM35">#REF!</definedName>
    <definedName name="_____________MMM36" localSheetId="1">#REF!</definedName>
    <definedName name="_____________MMM36" localSheetId="2">#REF!</definedName>
    <definedName name="_____________MMM36">#REF!</definedName>
    <definedName name="_____________MMM37" localSheetId="1">#REF!</definedName>
    <definedName name="_____________MMM37" localSheetId="2">#REF!</definedName>
    <definedName name="_____________MMM37">#REF!</definedName>
    <definedName name="_____________MMM38" localSheetId="1">#REF!</definedName>
    <definedName name="_____________MMM38" localSheetId="2">#REF!</definedName>
    <definedName name="_____________MMM38">#REF!</definedName>
    <definedName name="_____________MMM39" localSheetId="1">#REF!</definedName>
    <definedName name="_____________MMM39" localSheetId="2">#REF!</definedName>
    <definedName name="_____________MMM39">#REF!</definedName>
    <definedName name="_____________MMM40" localSheetId="1">#REF!</definedName>
    <definedName name="_____________MMM40" localSheetId="2">#REF!</definedName>
    <definedName name="_____________MMM40">#REF!</definedName>
    <definedName name="_____________MMM41" localSheetId="1">#REF!</definedName>
    <definedName name="_____________MMM41" localSheetId="2">#REF!</definedName>
    <definedName name="_____________MMM41">#REF!</definedName>
    <definedName name="_____________MMM411" localSheetId="1">#REF!</definedName>
    <definedName name="_____________MMM411" localSheetId="2">#REF!</definedName>
    <definedName name="_____________MMM411">#REF!</definedName>
    <definedName name="_____________MMM42" localSheetId="1">#REF!</definedName>
    <definedName name="_____________MMM42" localSheetId="2">#REF!</definedName>
    <definedName name="_____________MMM42">#REF!</definedName>
    <definedName name="_____________MMM43" localSheetId="1">#REF!</definedName>
    <definedName name="_____________MMM43" localSheetId="2">#REF!</definedName>
    <definedName name="_____________MMM43">#REF!</definedName>
    <definedName name="_____________MMM44" localSheetId="1">#REF!</definedName>
    <definedName name="_____________MMM44" localSheetId="2">#REF!</definedName>
    <definedName name="_____________MMM44">#REF!</definedName>
    <definedName name="_____________MMM45" localSheetId="1">#REF!</definedName>
    <definedName name="_____________MMM45" localSheetId="2">#REF!</definedName>
    <definedName name="_____________MMM45">#REF!</definedName>
    <definedName name="_____________MMM46" localSheetId="1">#REF!</definedName>
    <definedName name="_____________MMM46" localSheetId="2">#REF!</definedName>
    <definedName name="_____________MMM46">#REF!</definedName>
    <definedName name="_____________MMM47" localSheetId="1">#REF!</definedName>
    <definedName name="_____________MMM47" localSheetId="2">#REF!</definedName>
    <definedName name="_____________MMM47">#REF!</definedName>
    <definedName name="_____________MMM48" localSheetId="1">#REF!</definedName>
    <definedName name="_____________MMM48" localSheetId="2">#REF!</definedName>
    <definedName name="_____________MMM48">#REF!</definedName>
    <definedName name="_____________MMM49" localSheetId="1">#REF!</definedName>
    <definedName name="_____________MMM49" localSheetId="2">#REF!</definedName>
    <definedName name="_____________MMM49">#REF!</definedName>
    <definedName name="_____________MMM50" localSheetId="1">#REF!</definedName>
    <definedName name="_____________MMM50" localSheetId="2">#REF!</definedName>
    <definedName name="_____________MMM50">#REF!</definedName>
    <definedName name="_____________MMM51" localSheetId="1">#REF!</definedName>
    <definedName name="_____________MMM51" localSheetId="2">#REF!</definedName>
    <definedName name="_____________MMM51">#REF!</definedName>
    <definedName name="_____________MMM52" localSheetId="1">#REF!</definedName>
    <definedName name="_____________MMM52" localSheetId="2">#REF!</definedName>
    <definedName name="_____________MMM52">#REF!</definedName>
    <definedName name="_____________MMM53" localSheetId="1">#REF!</definedName>
    <definedName name="_____________MMM53" localSheetId="2">#REF!</definedName>
    <definedName name="_____________MMM53">#REF!</definedName>
    <definedName name="_____________MMM54" localSheetId="1">#REF!</definedName>
    <definedName name="_____________MMM54" localSheetId="2">#REF!</definedName>
    <definedName name="_____________MMM54">#REF!</definedName>
    <definedName name="_____________nip1">[11]Input!#REF!</definedName>
    <definedName name="_____________nip2">[11]Input!#REF!</definedName>
    <definedName name="_____________pak1">[12]Data!$B$12</definedName>
    <definedName name="_____________Pak2">[13]data!#REF!</definedName>
    <definedName name="_____________pak3">[13]data!#REF!</definedName>
    <definedName name="_____________pak4">[13]data!#REF!</definedName>
    <definedName name="_____________pak5">[13]data!#REF!</definedName>
    <definedName name="_____________pak6">[13]data!#REF!</definedName>
    <definedName name="_____________pan1" localSheetId="1">#REF!</definedName>
    <definedName name="_____________pan1" localSheetId="2">#REF!</definedName>
    <definedName name="_____________pan1">#REF!</definedName>
    <definedName name="_____________pan2" localSheetId="1">#REF!</definedName>
    <definedName name="_____________pan2" localSheetId="2">#REF!</definedName>
    <definedName name="_____________pan2">#REF!</definedName>
    <definedName name="_____________Pan3">[36]INPUT!$C$21</definedName>
    <definedName name="_____________pan5">[37]INPUT!#REF!</definedName>
    <definedName name="_____________pek1">[32]input!$B$21</definedName>
    <definedName name="_____________pek2" localSheetId="1">#REF!</definedName>
    <definedName name="_____________pek2" localSheetId="2">#REF!</definedName>
    <definedName name="_____________pek2">#REF!</definedName>
    <definedName name="_____________pek3" localSheetId="1">#REF!</definedName>
    <definedName name="_____________pek3" localSheetId="2">#REF!</definedName>
    <definedName name="_____________pek3">#REF!</definedName>
    <definedName name="_____________pjg1">[12]Data!$B$14</definedName>
    <definedName name="_____________pjg2">[12]Data!$B$15</definedName>
    <definedName name="_____________PPh23" localSheetId="1">#REF!</definedName>
    <definedName name="_____________PPh23" localSheetId="2">#REF!</definedName>
    <definedName name="_____________PPh23">#REF!</definedName>
    <definedName name="_____________prk1">[38]input!$B$12</definedName>
    <definedName name="_____________pvc100">'[33]HARGA SAT'!#REF!</definedName>
    <definedName name="_____________pvc150">'[33]HARGA SAT'!#REF!</definedName>
    <definedName name="_____________pvc200">'[33]HARGA SAT'!#REF!</definedName>
    <definedName name="_____________pvc250">'[33]HARGA SAT'!#REF!</definedName>
    <definedName name="_____________pvc3">'[39]upah bahan'!$F$106</definedName>
    <definedName name="_____________pvc4" localSheetId="1">#REF!</definedName>
    <definedName name="_____________pvc4" localSheetId="2">#REF!</definedName>
    <definedName name="_____________pvc4">#REF!</definedName>
    <definedName name="_____________pvc75">'[33]HARGA SAT'!#REF!</definedName>
    <definedName name="_____________RAB1" localSheetId="1">#REF!</definedName>
    <definedName name="_____________RAB1" localSheetId="2">#REF!</definedName>
    <definedName name="_____________RAB1">#REF!</definedName>
    <definedName name="_____________RAB2" localSheetId="1">#REF!</definedName>
    <definedName name="_____________RAB2" localSheetId="2">#REF!</definedName>
    <definedName name="_____________RAB2">#REF!</definedName>
    <definedName name="_____________SP1" localSheetId="1">#REF!</definedName>
    <definedName name="_____________SP1" localSheetId="2">#REF!</definedName>
    <definedName name="_____________SP1">#REF!</definedName>
    <definedName name="_____________SP2" localSheetId="1">#REF!</definedName>
    <definedName name="_____________SP2" localSheetId="2">#REF!</definedName>
    <definedName name="_____________SP2">#REF!</definedName>
    <definedName name="_____________ta1">[34]input!#REF!</definedName>
    <definedName name="_____________tc3" localSheetId="1">#REF!</definedName>
    <definedName name="_____________tc3" localSheetId="2">#REF!</definedName>
    <definedName name="_____________tc3">#REF!</definedName>
    <definedName name="____________A66000" localSheetId="1">#REF!</definedName>
    <definedName name="____________A66000" localSheetId="2">#REF!</definedName>
    <definedName name="____________A66000">#REF!</definedName>
    <definedName name="____________ang1">[34]input!#REF!</definedName>
    <definedName name="____________ang2">[34]input!#REF!</definedName>
    <definedName name="____________ang3">[34]input!#REF!</definedName>
    <definedName name="____________arr3" localSheetId="5">{"Book1","4.09 FLORA DAN FAUNA.xls","4.22 PERLENGKAPAN SEKOLAH.xls"}</definedName>
    <definedName name="____________arr3" localSheetId="7">{"Book1","4.09 FLORA DAN FAUNA.xls","4.22 PERLENGKAPAN SEKOLAH.xls"}</definedName>
    <definedName name="____________arr3">{"Book1","4.09 FLORA DAN FAUNA.xls","4.22 PERLENGKAPAN SEKOLAH.xls"}</definedName>
    <definedName name="____________bpc23" localSheetId="1">#REF!</definedName>
    <definedName name="____________bpc23" localSheetId="2">#REF!</definedName>
    <definedName name="____________bpc23">#REF!</definedName>
    <definedName name="____________der4" localSheetId="5">{"Book1","4.09 FLORA DAN FAUNA.xls","4.22 PERLENGKAPAN SEKOLAH.xls"}</definedName>
    <definedName name="____________der4" localSheetId="7">{"Book1","4.09 FLORA DAN FAUNA.xls","4.22 PERLENGKAPAN SEKOLAH.xls"}</definedName>
    <definedName name="____________der4">{"Book1","4.09 FLORA DAN FAUNA.xls","4.22 PERLENGKAPAN SEKOLAH.xls"}</definedName>
    <definedName name="____________dip02" localSheetId="1">#REF!</definedName>
    <definedName name="____________dip02" localSheetId="2">#REF!</definedName>
    <definedName name="____________dip02">#REF!</definedName>
    <definedName name="____________DIV1">'[43]Kuantitas &amp; Harga'!$G$24</definedName>
    <definedName name="____________DIV10">'[43]Kuantitas &amp; Harga'!$G$393</definedName>
    <definedName name="____________DIV11">'[40]Kuantitas &amp; Harga'!#REF!</definedName>
    <definedName name="____________DIV2">'[43]Kuantitas &amp; Harga'!$G$46</definedName>
    <definedName name="____________DIV3">'[43]Kuantitas &amp; Harga'!$G$80</definedName>
    <definedName name="____________DIV4">'[43]Kuantitas &amp; Harga'!$G$95</definedName>
    <definedName name="____________DIV5">'[43]Kuantitas &amp; Harga'!$G$115</definedName>
    <definedName name="____________DIV6">'[43]Kuantitas &amp; Harga'!$G$150</definedName>
    <definedName name="____________DIV7">'[43]Kuantitas &amp; Harga'!$G$298</definedName>
    <definedName name="____________DIV8">'[43]Kuantitas &amp; Harga'!$G$350</definedName>
    <definedName name="____________DIV9">'[43]Kuantitas &amp; Harga'!$G$380</definedName>
    <definedName name="____________doc5" localSheetId="5">{"Book1","4.09 FLORA DAN FAUNA.xls","4.22 PERLENGKAPAN SEKOLAH.xls"}</definedName>
    <definedName name="____________doc5" localSheetId="7">{"Book1","4.09 FLORA DAN FAUNA.xls","4.22 PERLENGKAPAN SEKOLAH.xls"}</definedName>
    <definedName name="____________doc5">{"Book1","4.09 FLORA DAN FAUNA.xls","4.22 PERLENGKAPAN SEKOLAH.xls"}</definedName>
    <definedName name="____________EEE01">'[35]Break Down Alat'!#REF!</definedName>
    <definedName name="____________EEE02">'[35]Break Down Alat'!#REF!</definedName>
    <definedName name="____________EEE03">'[35]Break Down Alat'!#REF!</definedName>
    <definedName name="____________EEE04">'[35]Break Down Alat'!#REF!</definedName>
    <definedName name="____________EEE05">'[35]Break Down Alat'!#REF!</definedName>
    <definedName name="____________EEE06">'[35]Break Down Alat'!#REF!</definedName>
    <definedName name="____________EEE07">'[35]Break Down Alat'!#REF!</definedName>
    <definedName name="____________EEE08">'[35]Break Down Alat'!#REF!</definedName>
    <definedName name="____________EEE09">'[35]Break Down Alat'!#REF!</definedName>
    <definedName name="____________EEE10">'[35]Break Down Alat'!#REF!</definedName>
    <definedName name="____________EEE11">'[35]Break Down Alat'!#REF!</definedName>
    <definedName name="____________EEE12">'[35]Break Down Alat'!#REF!</definedName>
    <definedName name="____________EEE13">'[35]Break Down Alat'!#REF!</definedName>
    <definedName name="____________EEE14">'[35]Break Down Alat'!#REF!</definedName>
    <definedName name="____________EEE15">'[35]Break Down Alat'!#REF!</definedName>
    <definedName name="____________EEE16">'[35]Break Down Alat'!#REF!</definedName>
    <definedName name="____________EEE17">'[35]Break Down Alat'!#REF!</definedName>
    <definedName name="____________EEE18">'[35]Break Down Alat'!#REF!</definedName>
    <definedName name="____________EEE19">'[35]Break Down Alat'!#REF!</definedName>
    <definedName name="____________EEE20">'[35]Break Down Alat'!#REF!</definedName>
    <definedName name="____________EEE21">'[35]Break Down Alat'!#REF!</definedName>
    <definedName name="____________EEE22">'[35]Break Down Alat'!#REF!</definedName>
    <definedName name="____________EEE23">'[35]Break Down Alat'!#REF!</definedName>
    <definedName name="____________EEE24">'[35]Break Down Alat'!#REF!</definedName>
    <definedName name="____________EEE25">'[35]Break Down Alat'!#REF!</definedName>
    <definedName name="____________EEE26">'[35]Break Down Alat'!#REF!</definedName>
    <definedName name="____________EEE27">'[35]Break Down Alat'!#REF!</definedName>
    <definedName name="____________EEE28">'[35]Break Down Alat'!#REF!</definedName>
    <definedName name="____________EEE29">'[35]Break Down Alat'!#REF!</definedName>
    <definedName name="____________EEE30">'[35]Break Down Alat'!#REF!</definedName>
    <definedName name="____________EEE31">'[35]Break Down Alat'!#REF!</definedName>
    <definedName name="____________EEE32">'[35]Break Down Alat'!#REF!</definedName>
    <definedName name="____________EEE33">'[35]Break Down Alat'!#REF!</definedName>
    <definedName name="____________HAL1" localSheetId="1">#REF!</definedName>
    <definedName name="____________HAL1" localSheetId="2">#REF!</definedName>
    <definedName name="____________HAL1">#REF!</definedName>
    <definedName name="____________HAL10" localSheetId="1">#REF!</definedName>
    <definedName name="____________HAL10" localSheetId="2">#REF!</definedName>
    <definedName name="____________HAL10">#REF!</definedName>
    <definedName name="____________HAL11" localSheetId="1">#REF!</definedName>
    <definedName name="____________HAL11" localSheetId="2">#REF!</definedName>
    <definedName name="____________HAL11">#REF!</definedName>
    <definedName name="____________HAL12" localSheetId="1">#REF!</definedName>
    <definedName name="____________HAL12" localSheetId="2">#REF!</definedName>
    <definedName name="____________HAL12">#REF!</definedName>
    <definedName name="____________HAL13" localSheetId="1">#REF!</definedName>
    <definedName name="____________HAL13" localSheetId="2">#REF!</definedName>
    <definedName name="____________HAL13">#REF!</definedName>
    <definedName name="____________HAL14" localSheetId="1">#REF!</definedName>
    <definedName name="____________HAL14" localSheetId="2">#REF!</definedName>
    <definedName name="____________HAL14">#REF!</definedName>
    <definedName name="____________HAL15" localSheetId="1">#REF!</definedName>
    <definedName name="____________HAL15" localSheetId="2">#REF!</definedName>
    <definedName name="____________HAL15">#REF!</definedName>
    <definedName name="____________HAL16" localSheetId="1">#REF!</definedName>
    <definedName name="____________HAL16" localSheetId="2">#REF!</definedName>
    <definedName name="____________HAL16">#REF!</definedName>
    <definedName name="____________HAL17" localSheetId="1">#REF!</definedName>
    <definedName name="____________HAL17" localSheetId="2">#REF!</definedName>
    <definedName name="____________HAL17">#REF!</definedName>
    <definedName name="____________HAL18" localSheetId="1">#REF!</definedName>
    <definedName name="____________HAL18" localSheetId="2">#REF!</definedName>
    <definedName name="____________HAL18">#REF!</definedName>
    <definedName name="____________HAL19" localSheetId="1">#REF!</definedName>
    <definedName name="____________HAL19" localSheetId="2">#REF!</definedName>
    <definedName name="____________HAL19">#REF!</definedName>
    <definedName name="____________HAL2" localSheetId="1">#REF!</definedName>
    <definedName name="____________HAL2" localSheetId="2">#REF!</definedName>
    <definedName name="____________HAL2">#REF!</definedName>
    <definedName name="____________HAL20" localSheetId="1">#REF!</definedName>
    <definedName name="____________HAL20" localSheetId="2">#REF!</definedName>
    <definedName name="____________HAL20">#REF!</definedName>
    <definedName name="____________HAL21" localSheetId="1">#REF!</definedName>
    <definedName name="____________HAL21" localSheetId="2">#REF!</definedName>
    <definedName name="____________HAL21">#REF!</definedName>
    <definedName name="____________HAL22" localSheetId="1">#REF!</definedName>
    <definedName name="____________HAL22" localSheetId="2">#REF!</definedName>
    <definedName name="____________HAL22">#REF!</definedName>
    <definedName name="____________HAL3" localSheetId="1">#REF!</definedName>
    <definedName name="____________HAL3" localSheetId="2">#REF!</definedName>
    <definedName name="____________HAL3">#REF!</definedName>
    <definedName name="____________HAL4" localSheetId="1">#REF!</definedName>
    <definedName name="____________HAL4" localSheetId="2">#REF!</definedName>
    <definedName name="____________HAL4">#REF!</definedName>
    <definedName name="____________HAL5" localSheetId="1">#REF!</definedName>
    <definedName name="____________HAL5" localSheetId="2">#REF!</definedName>
    <definedName name="____________HAL5">#REF!</definedName>
    <definedName name="____________HAL6" localSheetId="1">#REF!</definedName>
    <definedName name="____________HAL6" localSheetId="2">#REF!</definedName>
    <definedName name="____________HAL6">#REF!</definedName>
    <definedName name="____________HAL7" localSheetId="1">#REF!</definedName>
    <definedName name="____________HAL7" localSheetId="2">#REF!</definedName>
    <definedName name="____________HAL7">#REF!</definedName>
    <definedName name="____________HAL8" localSheetId="1">#REF!</definedName>
    <definedName name="____________HAL8" localSheetId="2">#REF!</definedName>
    <definedName name="____________HAL8">#REF!</definedName>
    <definedName name="____________HAL9" localSheetId="1">#REF!</definedName>
    <definedName name="____________HAL9" localSheetId="2">#REF!</definedName>
    <definedName name="____________HAL9">#REF!</definedName>
    <definedName name="____________I333333" localSheetId="1">#REF!</definedName>
    <definedName name="____________I333333" localSheetId="2">#REF!</definedName>
    <definedName name="____________I333333">#REF!</definedName>
    <definedName name="____________Keg1">[44]data!$B$8</definedName>
    <definedName name="____________KOP1" localSheetId="1">#REF!</definedName>
    <definedName name="____________KOP1" localSheetId="2">#REF!</definedName>
    <definedName name="____________KOP1">#REF!</definedName>
    <definedName name="____________KOP2">#N/A</definedName>
    <definedName name="____________LLL01" localSheetId="1">#REF!</definedName>
    <definedName name="____________LLL01" localSheetId="2">#REF!</definedName>
    <definedName name="____________LLL01">#REF!</definedName>
    <definedName name="____________LLL02" localSheetId="1">#REF!</definedName>
    <definedName name="____________LLL02" localSheetId="2">#REF!</definedName>
    <definedName name="____________LLL02">#REF!</definedName>
    <definedName name="____________LLL03" localSheetId="1">#REF!</definedName>
    <definedName name="____________LLL03" localSheetId="2">#REF!</definedName>
    <definedName name="____________LLL03">#REF!</definedName>
    <definedName name="____________LLL04" localSheetId="1">#REF!</definedName>
    <definedName name="____________LLL04" localSheetId="2">#REF!</definedName>
    <definedName name="____________LLL04">#REF!</definedName>
    <definedName name="____________LLL05" localSheetId="1">#REF!</definedName>
    <definedName name="____________LLL05" localSheetId="2">#REF!</definedName>
    <definedName name="____________LLL05">#REF!</definedName>
    <definedName name="____________LLL06" localSheetId="1">#REF!</definedName>
    <definedName name="____________LLL06" localSheetId="2">#REF!</definedName>
    <definedName name="____________LLL06">#REF!</definedName>
    <definedName name="____________LLL07" localSheetId="1">#REF!</definedName>
    <definedName name="____________LLL07" localSheetId="2">#REF!</definedName>
    <definedName name="____________LLL07">#REF!</definedName>
    <definedName name="____________LLL08" localSheetId="1">#REF!</definedName>
    <definedName name="____________LLL08" localSheetId="2">#REF!</definedName>
    <definedName name="____________LLL08">#REF!</definedName>
    <definedName name="____________LLL09" localSheetId="1">#REF!</definedName>
    <definedName name="____________LLL09" localSheetId="2">#REF!</definedName>
    <definedName name="____________LLL09">#REF!</definedName>
    <definedName name="____________LLL10" localSheetId="1">#REF!</definedName>
    <definedName name="____________LLL10" localSheetId="2">#REF!</definedName>
    <definedName name="____________LLL10">#REF!</definedName>
    <definedName name="____________LLL11" localSheetId="1">#REF!</definedName>
    <definedName name="____________LLL11" localSheetId="2">#REF!</definedName>
    <definedName name="____________LLL11">#REF!</definedName>
    <definedName name="____________lok2">[10]data!$B$15</definedName>
    <definedName name="____________mas1" localSheetId="5">{"Book1","4.09 FLORA DAN FAUNA.xls","4.22 PERLENGKAPAN SEKOLAH.xls"}</definedName>
    <definedName name="____________mas1" localSheetId="7">{"Book1","4.09 FLORA DAN FAUNA.xls","4.22 PERLENGKAPAN SEKOLAH.xls"}</definedName>
    <definedName name="____________mas1">{"Book1","4.09 FLORA DAN FAUNA.xls","4.22 PERLENGKAPAN SEKOLAH.xls"}</definedName>
    <definedName name="____________mas12" localSheetId="5">{"Book1","4.09 FLORA DAN FAUNA.xls","4.22 PERLENGKAPAN SEKOLAH.xls"}</definedName>
    <definedName name="____________mas12" localSheetId="7">{"Book1","4.09 FLORA DAN FAUNA.xls","4.22 PERLENGKAPAN SEKOLAH.xls"}</definedName>
    <definedName name="____________mas12">{"Book1","4.09 FLORA DAN FAUNA.xls","4.22 PERLENGKAPAN SEKOLAH.xls"}</definedName>
    <definedName name="____________mas2" localSheetId="5">{"Book1","4.09 FLORA DAN FAUNA.xls","4.22 PERLENGKAPAN SEKOLAH.xls"}</definedName>
    <definedName name="____________mas2" localSheetId="7">{"Book1","4.09 FLORA DAN FAUNA.xls","4.22 PERLENGKAPAN SEKOLAH.xls"}</definedName>
    <definedName name="____________mas2">{"Book1","4.09 FLORA DAN FAUNA.xls","4.22 PERLENGKAPAN SEKOLAH.xls"}</definedName>
    <definedName name="____________mas4" localSheetId="5">{"Book1","4.09 FLORA DAN FAUNA.xls","4.22 PERLENGKAPAN SEKOLAH.xls"}</definedName>
    <definedName name="____________mas4" localSheetId="7">{"Book1","4.09 FLORA DAN FAUNA.xls","4.22 PERLENGKAPAN SEKOLAH.xls"}</definedName>
    <definedName name="____________mas4">{"Book1","4.09 FLORA DAN FAUNA.xls","4.22 PERLENGKAPAN SEKOLAH.xls"}</definedName>
    <definedName name="____________mas5" localSheetId="5">{"Book1","4.09 FLORA DAN FAUNA.xls","4.22 PERLENGKAPAN SEKOLAH.xls"}</definedName>
    <definedName name="____________mas5" localSheetId="7">{"Book1","4.09 FLORA DAN FAUNA.xls","4.22 PERLENGKAPAN SEKOLAH.xls"}</definedName>
    <definedName name="____________mas5">{"Book1","4.09 FLORA DAN FAUNA.xls","4.22 PERLENGKAPAN SEKOLAH.xls"}</definedName>
    <definedName name="____________mas6" localSheetId="5">{"Book1","4.09 FLORA DAN FAUNA.xls","4.22 PERLENGKAPAN SEKOLAH.xls"}</definedName>
    <definedName name="____________mas6" localSheetId="7">{"Book1","4.09 FLORA DAN FAUNA.xls","4.22 PERLENGKAPAN SEKOLAH.xls"}</definedName>
    <definedName name="____________mas6">{"Book1","4.09 FLORA DAN FAUNA.xls","4.22 PERLENGKAPAN SEKOLAH.xls"}</definedName>
    <definedName name="____________mas7" localSheetId="5">{"Book1","4.09 FLORA DAN FAUNA.xls","4.22 PERLENGKAPAN SEKOLAH.xls"}</definedName>
    <definedName name="____________mas7" localSheetId="7">{"Book1","4.09 FLORA DAN FAUNA.xls","4.22 PERLENGKAPAN SEKOLAH.xls"}</definedName>
    <definedName name="____________mas7">{"Book1","4.09 FLORA DAN FAUNA.xls","4.22 PERLENGKAPAN SEKOLAH.xls"}</definedName>
    <definedName name="____________mas8" localSheetId="5">{"Book1","4.09 FLORA DAN FAUNA.xls","4.22 PERLENGKAPAN SEKOLAH.xls"}</definedName>
    <definedName name="____________mas8" localSheetId="7">{"Book1","4.09 FLORA DAN FAUNA.xls","4.22 PERLENGKAPAN SEKOLAH.xls"}</definedName>
    <definedName name="____________mas8">{"Book1","4.09 FLORA DAN FAUNA.xls","4.22 PERLENGKAPAN SEKOLAH.xls"}</definedName>
    <definedName name="____________mas9" localSheetId="5">{"Book1","4.09 FLORA DAN FAUNA.xls","4.22 PERLENGKAPAN SEKOLAH.xls"}</definedName>
    <definedName name="____________mas9" localSheetId="7">{"Book1","4.09 FLORA DAN FAUNA.xls","4.22 PERLENGKAPAN SEKOLAH.xls"}</definedName>
    <definedName name="____________mas9">{"Book1","4.09 FLORA DAN FAUNA.xls","4.22 PERLENGKAPAN SEKOLAH.xls"}</definedName>
    <definedName name="____________MDE01">[22]Peralatan!$BO$27</definedName>
    <definedName name="____________MDE02">[22]Peralatan!$BO$47</definedName>
    <definedName name="____________MDE03">[22]Peralatan!$BO$67</definedName>
    <definedName name="____________MDE04">[22]Peralatan!$BO$87</definedName>
    <definedName name="____________MDE05">[22]Peralatan!$BO$107</definedName>
    <definedName name="____________MDE06">[22]Peralatan!$BO$127</definedName>
    <definedName name="____________MDE07">[22]Peralatan!$BO$147</definedName>
    <definedName name="____________MDE08">[22]Peralatan!$BO$167</definedName>
    <definedName name="____________MDE09">[22]Peralatan!$BO$187</definedName>
    <definedName name="____________MDE10">[22]Peralatan!$BO$207</definedName>
    <definedName name="____________MDE11">[22]Peralatan!$BO$227</definedName>
    <definedName name="____________MDE12">[22]Peralatan!$BO$247</definedName>
    <definedName name="____________MDE13">[22]Peralatan!$BO$267</definedName>
    <definedName name="____________MDE14">[22]Peralatan!$BO$287</definedName>
    <definedName name="____________MDE15">[22]Peralatan!$BO$307</definedName>
    <definedName name="____________MDE16">[22]Peralatan!$BO$327</definedName>
    <definedName name="____________MDE17">[22]Peralatan!$BO$347</definedName>
    <definedName name="____________MDE18">[22]Peralatan!$BO$367</definedName>
    <definedName name="____________MDE19">[22]Peralatan!$BO$387</definedName>
    <definedName name="____________MDE20">[22]Peralatan!$BO$407</definedName>
    <definedName name="____________MDE21">[22]Peralatan!$BO$427</definedName>
    <definedName name="____________MDE22">[22]Peralatan!$BO$447</definedName>
    <definedName name="____________MDE23">[22]Peralatan!$BO$467</definedName>
    <definedName name="____________MDE24">[22]Peralatan!$BO$487</definedName>
    <definedName name="____________MDE25">[22]Peralatan!$BO$507</definedName>
    <definedName name="____________MDE26">[22]Peralatan!$BO$527</definedName>
    <definedName name="____________MDE27">[22]Peralatan!$BO$547</definedName>
    <definedName name="____________MDE28">[22]Peralatan!$BO$567</definedName>
    <definedName name="____________MDE29">[22]Peralatan!$BO$587</definedName>
    <definedName name="____________MDE30">[22]Peralatan!$BO$607</definedName>
    <definedName name="____________MDE31">[22]Peralatan!$BO$627</definedName>
    <definedName name="____________MDE32">[22]Peralatan!$BO$647</definedName>
    <definedName name="____________MDE33">[22]Peralatan!$BO$667</definedName>
    <definedName name="____________MDE34">[22]Peralatan!$BO$698</definedName>
    <definedName name="____________MDE35">[30]ALAT!$R$27</definedName>
    <definedName name="____________MDE36">[22]Peralatan!$BO$738</definedName>
    <definedName name="____________MDE37">[22]Peralatan!$BO$758</definedName>
    <definedName name="____________MDE38">[22]Peralatan!$BO$778</definedName>
    <definedName name="____________MDE39">[22]Peralatan!$BO$798</definedName>
    <definedName name="____________MDE40">[22]Peralatan!$BO$818</definedName>
    <definedName name="____________MDE41">[22]Peralatan!$BO$838</definedName>
    <definedName name="____________MDE42">[22]Peralatan!$BO$858</definedName>
    <definedName name="____________MDE43">[22]Peralatan!$BO$878</definedName>
    <definedName name="____________MDE44">[22]Peralatan!$BO$898</definedName>
    <definedName name="____________MDE45">[22]Peralatan!$BO$918</definedName>
    <definedName name="____________MDE46">[22]Peralatan!$BO$938</definedName>
    <definedName name="____________MDE47">[22]Peralatan!$BO$958</definedName>
    <definedName name="____________MDE48">[22]Peralatan!$BO$978</definedName>
    <definedName name="____________MDE49">[22]Peralatan!$BO$998</definedName>
    <definedName name="____________MDE50">[22]Peralatan!$BO$1018</definedName>
    <definedName name="____________MDE51">[22]Peralatan!$BO$1038</definedName>
    <definedName name="____________MDE52">[22]Peralatan!$BO$1058</definedName>
    <definedName name="____________ME01">[22]Peralatan!$BO$26</definedName>
    <definedName name="____________ME02">[22]Peralatan!$BO$46</definedName>
    <definedName name="____________ME03">[22]Peralatan!$BO$66</definedName>
    <definedName name="____________ME04">[22]Peralatan!$BO$86</definedName>
    <definedName name="____________ME05">[22]Peralatan!$BO$106</definedName>
    <definedName name="____________ME06">[22]Peralatan!$BO$126</definedName>
    <definedName name="____________ME07">[22]Peralatan!$BO$146</definedName>
    <definedName name="____________ME08">[22]Peralatan!$BO$166</definedName>
    <definedName name="____________ME09">[22]Peralatan!$BO$186</definedName>
    <definedName name="____________me1" localSheetId="5">{"Book1","4.09 FLORA DAN FAUNA.xls","4.22 PERLENGKAPAN SEKOLAH.xls"}</definedName>
    <definedName name="____________me1" localSheetId="7">{"Book1","4.09 FLORA DAN FAUNA.xls","4.22 PERLENGKAPAN SEKOLAH.xls"}</definedName>
    <definedName name="____________me1">{"Book1","4.09 FLORA DAN FAUNA.xls","4.22 PERLENGKAPAN SEKOLAH.xls"}</definedName>
    <definedName name="____________ME10">[22]Peralatan!$BO$206</definedName>
    <definedName name="____________ME11">[22]Peralatan!$BO$226</definedName>
    <definedName name="____________ME12">[22]Peralatan!$BO$246</definedName>
    <definedName name="____________ME13">[22]Peralatan!$BO$266</definedName>
    <definedName name="____________ME14">[22]Peralatan!$BO$286</definedName>
    <definedName name="____________ME15">[22]Peralatan!$BO$306</definedName>
    <definedName name="____________ME16">[22]Peralatan!$BO$326</definedName>
    <definedName name="____________ME17">[22]Peralatan!$BO$346</definedName>
    <definedName name="____________ME18">[22]Peralatan!$BO$366</definedName>
    <definedName name="____________ME19">[22]Peralatan!$BO$386</definedName>
    <definedName name="____________me2" localSheetId="5">{"Book1","4.09 FLORA DAN FAUNA.xls","4.22 PERLENGKAPAN SEKOLAH.xls"}</definedName>
    <definedName name="____________me2" localSheetId="7">{"Book1","4.09 FLORA DAN FAUNA.xls","4.22 PERLENGKAPAN SEKOLAH.xls"}</definedName>
    <definedName name="____________me2">{"Book1","4.09 FLORA DAN FAUNA.xls","4.22 PERLENGKAPAN SEKOLAH.xls"}</definedName>
    <definedName name="____________ME20">[22]Peralatan!$BO$406</definedName>
    <definedName name="____________ME21">[22]Peralatan!$BO$426</definedName>
    <definedName name="____________ME22">[22]Peralatan!$BO$446</definedName>
    <definedName name="____________ME23">[22]Peralatan!$BO$466</definedName>
    <definedName name="____________ME24">[22]Peralatan!$BO$486</definedName>
    <definedName name="____________ME25">[22]Peralatan!$BO$506</definedName>
    <definedName name="____________ME26">[22]Peralatan!$BO$526</definedName>
    <definedName name="____________ME27">[22]Peralatan!$BO$546</definedName>
    <definedName name="____________ME28">[22]Peralatan!$BO$566</definedName>
    <definedName name="____________ME29">[22]Peralatan!$BO$586</definedName>
    <definedName name="____________me3" localSheetId="5">{"Book1","4.09 FLORA DAN FAUNA.xls","4.22 PERLENGKAPAN SEKOLAH.xls"}</definedName>
    <definedName name="____________me3" localSheetId="7">{"Book1","4.09 FLORA DAN FAUNA.xls","4.22 PERLENGKAPAN SEKOLAH.xls"}</definedName>
    <definedName name="____________me3">{"Book1","4.09 FLORA DAN FAUNA.xls","4.22 PERLENGKAPAN SEKOLAH.xls"}</definedName>
    <definedName name="____________ME30">[22]Peralatan!$BO$606</definedName>
    <definedName name="____________ME31">[22]Peralatan!$BO$626</definedName>
    <definedName name="____________ME32">[22]Peralatan!$BO$646</definedName>
    <definedName name="____________ME33">[22]Peralatan!$BO$666</definedName>
    <definedName name="____________ME34">[22]Peralatan!$BO$697</definedName>
    <definedName name="____________ME35">[29]Peralatan!$BO$717</definedName>
    <definedName name="____________ME36">[22]Peralatan!$BO$737</definedName>
    <definedName name="____________ME37">[22]Peralatan!$BO$757</definedName>
    <definedName name="____________ME38">[22]Peralatan!$BO$777</definedName>
    <definedName name="____________ME39">[22]Peralatan!$BO$797</definedName>
    <definedName name="____________me4" localSheetId="5">{"Book1","4.09 FLORA DAN FAUNA.xls","4.22 PERLENGKAPAN SEKOLAH.xls"}</definedName>
    <definedName name="____________me4" localSheetId="7">{"Book1","4.09 FLORA DAN FAUNA.xls","4.22 PERLENGKAPAN SEKOLAH.xls"}</definedName>
    <definedName name="____________me4">{"Book1","4.09 FLORA DAN FAUNA.xls","4.22 PERLENGKAPAN SEKOLAH.xls"}</definedName>
    <definedName name="____________ME40">[22]Peralatan!$BO$817</definedName>
    <definedName name="____________ME41">[22]Peralatan!$BO$837</definedName>
    <definedName name="____________ME42">[22]Peralatan!$BO$857</definedName>
    <definedName name="____________ME43">[22]Peralatan!$BO$877</definedName>
    <definedName name="____________ME44">[22]Peralatan!$BO$897</definedName>
    <definedName name="____________ME45">[22]Peralatan!$BO$917</definedName>
    <definedName name="____________ME46">[22]Peralatan!$BO$937</definedName>
    <definedName name="____________ME47">[22]Peralatan!$BO$957</definedName>
    <definedName name="____________ME48">[22]Peralatan!$BO$977</definedName>
    <definedName name="____________ME49">[22]Peralatan!$BO$997</definedName>
    <definedName name="____________me5" localSheetId="5">{"Book1","4.09 FLORA DAN FAUNA.xls","4.22 PERLENGKAPAN SEKOLAH.xls"}</definedName>
    <definedName name="____________me5" localSheetId="7">{"Book1","4.09 FLORA DAN FAUNA.xls","4.22 PERLENGKAPAN SEKOLAH.xls"}</definedName>
    <definedName name="____________me5">{"Book1","4.09 FLORA DAN FAUNA.xls","4.22 PERLENGKAPAN SEKOLAH.xls"}</definedName>
    <definedName name="____________ME50">[22]Peralatan!$BO$1017</definedName>
    <definedName name="____________ME51">[22]Peralatan!$BO$1037</definedName>
    <definedName name="____________ME52">[22]Peralatan!$BO$1057</definedName>
    <definedName name="____________me9" localSheetId="5">{"Book1","4.09 FLORA DAN FAUNA.xls","4.22 PERLENGKAPAN SEKOLAH.xls"}</definedName>
    <definedName name="____________me9" localSheetId="7">{"Book1","4.09 FLORA DAN FAUNA.xls","4.22 PERLENGKAPAN SEKOLAH.xls"}</definedName>
    <definedName name="____________me9">{"Book1","4.09 FLORA DAN FAUNA.xls","4.22 PERLENGKAPAN SEKOLAH.xls"}</definedName>
    <definedName name="____________mek1" localSheetId="5">{"Book1","4.09 FLORA DAN FAUNA.xls","4.22 PERLENGKAPAN SEKOLAH.xls"}</definedName>
    <definedName name="____________mek1" localSheetId="7">{"Book1","4.09 FLORA DAN FAUNA.xls","4.22 PERLENGKAPAN SEKOLAH.xls"}</definedName>
    <definedName name="____________mek1">{"Book1","4.09 FLORA DAN FAUNA.xls","4.22 PERLENGKAPAN SEKOLAH.xls"}</definedName>
    <definedName name="____________mek2" localSheetId="5">{"Book1","4.09 FLORA DAN FAUNA.xls","4.22 PERLENGKAPAN SEKOLAH.xls"}</definedName>
    <definedName name="____________mek2" localSheetId="7">{"Book1","4.09 FLORA DAN FAUNA.xls","4.22 PERLENGKAPAN SEKOLAH.xls"}</definedName>
    <definedName name="____________mek2">{"Book1","4.09 FLORA DAN FAUNA.xls","4.22 PERLENGKAPAN SEKOLAH.xls"}</definedName>
    <definedName name="____________mek3" localSheetId="5">{"Book1","4.09 FLORA DAN FAUNA.xls","4.22 PERLENGKAPAN SEKOLAH.xls"}</definedName>
    <definedName name="____________mek3" localSheetId="7">{"Book1","4.09 FLORA DAN FAUNA.xls","4.22 PERLENGKAPAN SEKOLAH.xls"}</definedName>
    <definedName name="____________mek3">{"Book1","4.09 FLORA DAN FAUNA.xls","4.22 PERLENGKAPAN SEKOLAH.xls"}</definedName>
    <definedName name="____________mek5" localSheetId="5">{"Book1","4.09 FLORA DAN FAUNA.xls","4.22 PERLENGKAPAN SEKOLAH.xls"}</definedName>
    <definedName name="____________mek5" localSheetId="7">{"Book1","4.09 FLORA DAN FAUNA.xls","4.22 PERLENGKAPAN SEKOLAH.xls"}</definedName>
    <definedName name="____________mek5">{"Book1","4.09 FLORA DAN FAUNA.xls","4.22 PERLENGKAPAN SEKOLAH.xls"}</definedName>
    <definedName name="____________mek87" localSheetId="5">{"Book1","4.09 FLORA DAN FAUNA.xls","4.22 PERLENGKAPAN SEKOLAH.xls"}</definedName>
    <definedName name="____________mek87" localSheetId="7">{"Book1","4.09 FLORA DAN FAUNA.xls","4.22 PERLENGKAPAN SEKOLAH.xls"}</definedName>
    <definedName name="____________mek87">{"Book1","4.09 FLORA DAN FAUNA.xls","4.22 PERLENGKAPAN SEKOLAH.xls"}</definedName>
    <definedName name="____________mek9" localSheetId="5">{"Book1","4.09 FLORA DAN FAUNA.xls","4.22 PERLENGKAPAN SEKOLAH.xls"}</definedName>
    <definedName name="____________mek9" localSheetId="7">{"Book1","4.09 FLORA DAN FAUNA.xls","4.22 PERLENGKAPAN SEKOLAH.xls"}</definedName>
    <definedName name="____________mek9">{"Book1","4.09 FLORA DAN FAUNA.xls","4.22 PERLENGKAPAN SEKOLAH.xls"}</definedName>
    <definedName name="____________meq12" localSheetId="5">{"Book1","4.09 FLORA DAN FAUNA.xls","4.22 PERLENGKAPAN SEKOLAH.xls"}</definedName>
    <definedName name="____________meq12" localSheetId="7">{"Book1","4.09 FLORA DAN FAUNA.xls","4.22 PERLENGKAPAN SEKOLAH.xls"}</definedName>
    <definedName name="____________meq12">{"Book1","4.09 FLORA DAN FAUNA.xls","4.22 PERLENGKAPAN SEKOLAH.xls"}</definedName>
    <definedName name="____________MMM01" localSheetId="1">#REF!</definedName>
    <definedName name="____________MMM01" localSheetId="2">#REF!</definedName>
    <definedName name="____________MMM01">#REF!</definedName>
    <definedName name="____________MMM02" localSheetId="1">#REF!</definedName>
    <definedName name="____________MMM02" localSheetId="2">#REF!</definedName>
    <definedName name="____________MMM02">#REF!</definedName>
    <definedName name="____________MMM03" localSheetId="1">#REF!</definedName>
    <definedName name="____________MMM03" localSheetId="2">#REF!</definedName>
    <definedName name="____________MMM03">#REF!</definedName>
    <definedName name="____________MMM04" localSheetId="1">#REF!</definedName>
    <definedName name="____________MMM04" localSheetId="2">#REF!</definedName>
    <definedName name="____________MMM04">#REF!</definedName>
    <definedName name="____________MMM05" localSheetId="1">#REF!</definedName>
    <definedName name="____________MMM05" localSheetId="2">#REF!</definedName>
    <definedName name="____________MMM05">#REF!</definedName>
    <definedName name="____________MMM06" localSheetId="1">#REF!</definedName>
    <definedName name="____________MMM06" localSheetId="2">#REF!</definedName>
    <definedName name="____________MMM06">#REF!</definedName>
    <definedName name="____________MMM07" localSheetId="1">#REF!</definedName>
    <definedName name="____________MMM07" localSheetId="2">#REF!</definedName>
    <definedName name="____________MMM07">#REF!</definedName>
    <definedName name="____________MMM08" localSheetId="1">#REF!</definedName>
    <definedName name="____________MMM08" localSheetId="2">#REF!</definedName>
    <definedName name="____________MMM08">#REF!</definedName>
    <definedName name="____________MMM09" localSheetId="1">#REF!</definedName>
    <definedName name="____________MMM09" localSheetId="2">#REF!</definedName>
    <definedName name="____________MMM09">#REF!</definedName>
    <definedName name="____________MMM10" localSheetId="1">#REF!</definedName>
    <definedName name="____________MMM10" localSheetId="2">#REF!</definedName>
    <definedName name="____________MMM10">#REF!</definedName>
    <definedName name="____________MMM11" localSheetId="1">#REF!</definedName>
    <definedName name="____________MMM11" localSheetId="2">#REF!</definedName>
    <definedName name="____________MMM11">#REF!</definedName>
    <definedName name="____________MMM12" localSheetId="1">#REF!</definedName>
    <definedName name="____________MMM12" localSheetId="2">#REF!</definedName>
    <definedName name="____________MMM12">#REF!</definedName>
    <definedName name="____________MMM13" localSheetId="1">#REF!</definedName>
    <definedName name="____________MMM13" localSheetId="2">#REF!</definedName>
    <definedName name="____________MMM13">#REF!</definedName>
    <definedName name="____________MMM14" localSheetId="1">#REF!</definedName>
    <definedName name="____________MMM14" localSheetId="2">#REF!</definedName>
    <definedName name="____________MMM14">#REF!</definedName>
    <definedName name="____________MMM15" localSheetId="1">#REF!</definedName>
    <definedName name="____________MMM15" localSheetId="2">#REF!</definedName>
    <definedName name="____________MMM15">#REF!</definedName>
    <definedName name="____________MMM16" localSheetId="1">#REF!</definedName>
    <definedName name="____________MMM16" localSheetId="2">#REF!</definedName>
    <definedName name="____________MMM16">#REF!</definedName>
    <definedName name="____________MMM17" localSheetId="1">#REF!</definedName>
    <definedName name="____________MMM17" localSheetId="2">#REF!</definedName>
    <definedName name="____________MMM17">#REF!</definedName>
    <definedName name="____________MMM18" localSheetId="1">#REF!</definedName>
    <definedName name="____________MMM18" localSheetId="2">#REF!</definedName>
    <definedName name="____________MMM18">#REF!</definedName>
    <definedName name="____________MMM19" localSheetId="1">#REF!</definedName>
    <definedName name="____________MMM19" localSheetId="2">#REF!</definedName>
    <definedName name="____________MMM19">#REF!</definedName>
    <definedName name="____________MMM20" localSheetId="1">#REF!</definedName>
    <definedName name="____________MMM20" localSheetId="2">#REF!</definedName>
    <definedName name="____________MMM20">#REF!</definedName>
    <definedName name="____________MMM21" localSheetId="1">#REF!</definedName>
    <definedName name="____________MMM21" localSheetId="2">#REF!</definedName>
    <definedName name="____________MMM21">#REF!</definedName>
    <definedName name="____________MMM22" localSheetId="1">#REF!</definedName>
    <definedName name="____________MMM22" localSheetId="2">#REF!</definedName>
    <definedName name="____________MMM22">#REF!</definedName>
    <definedName name="____________MMM23" localSheetId="1">#REF!</definedName>
    <definedName name="____________MMM23" localSheetId="2">#REF!</definedName>
    <definedName name="____________MMM23">#REF!</definedName>
    <definedName name="____________MMM24" localSheetId="1">#REF!</definedName>
    <definedName name="____________MMM24" localSheetId="2">#REF!</definedName>
    <definedName name="____________MMM24">#REF!</definedName>
    <definedName name="____________MMM25" localSheetId="1">#REF!</definedName>
    <definedName name="____________MMM25" localSheetId="2">#REF!</definedName>
    <definedName name="____________MMM25">#REF!</definedName>
    <definedName name="____________MMM26" localSheetId="1">#REF!</definedName>
    <definedName name="____________MMM26" localSheetId="2">#REF!</definedName>
    <definedName name="____________MMM26">#REF!</definedName>
    <definedName name="____________MMM27" localSheetId="1">#REF!</definedName>
    <definedName name="____________MMM27" localSheetId="2">#REF!</definedName>
    <definedName name="____________MMM27">#REF!</definedName>
    <definedName name="____________MMM28" localSheetId="1">#REF!</definedName>
    <definedName name="____________MMM28" localSheetId="2">#REF!</definedName>
    <definedName name="____________MMM28">#REF!</definedName>
    <definedName name="____________MMM29" localSheetId="1">#REF!</definedName>
    <definedName name="____________MMM29" localSheetId="2">#REF!</definedName>
    <definedName name="____________MMM29">#REF!</definedName>
    <definedName name="____________MMM30" localSheetId="1">#REF!</definedName>
    <definedName name="____________MMM30" localSheetId="2">#REF!</definedName>
    <definedName name="____________MMM30">#REF!</definedName>
    <definedName name="____________MMM31" localSheetId="1">#REF!</definedName>
    <definedName name="____________MMM31" localSheetId="2">#REF!</definedName>
    <definedName name="____________MMM31">#REF!</definedName>
    <definedName name="____________MMM32" localSheetId="1">#REF!</definedName>
    <definedName name="____________MMM32" localSheetId="2">#REF!</definedName>
    <definedName name="____________MMM32">#REF!</definedName>
    <definedName name="____________MMM33" localSheetId="1">#REF!</definedName>
    <definedName name="____________MMM33" localSheetId="2">#REF!</definedName>
    <definedName name="____________MMM33">#REF!</definedName>
    <definedName name="____________MMM34" localSheetId="1">#REF!</definedName>
    <definedName name="____________MMM34" localSheetId="2">#REF!</definedName>
    <definedName name="____________MMM34">#REF!</definedName>
    <definedName name="____________MMM35" localSheetId="1">#REF!</definedName>
    <definedName name="____________MMM35" localSheetId="2">#REF!</definedName>
    <definedName name="____________MMM35">#REF!</definedName>
    <definedName name="____________MMM36" localSheetId="1">#REF!</definedName>
    <definedName name="____________MMM36" localSheetId="2">#REF!</definedName>
    <definedName name="____________MMM36">#REF!</definedName>
    <definedName name="____________MMM37" localSheetId="1">#REF!</definedName>
    <definedName name="____________MMM37" localSheetId="2">#REF!</definedName>
    <definedName name="____________MMM37">#REF!</definedName>
    <definedName name="____________MMM38" localSheetId="1">#REF!</definedName>
    <definedName name="____________MMM38" localSheetId="2">#REF!</definedName>
    <definedName name="____________MMM38">#REF!</definedName>
    <definedName name="____________MMM39" localSheetId="1">#REF!</definedName>
    <definedName name="____________MMM39" localSheetId="2">#REF!</definedName>
    <definedName name="____________MMM39">#REF!</definedName>
    <definedName name="____________MMM40" localSheetId="1">#REF!</definedName>
    <definedName name="____________MMM40" localSheetId="2">#REF!</definedName>
    <definedName name="____________MMM40">#REF!</definedName>
    <definedName name="____________MMM41" localSheetId="1">#REF!</definedName>
    <definedName name="____________MMM41" localSheetId="2">#REF!</definedName>
    <definedName name="____________MMM41">#REF!</definedName>
    <definedName name="____________MMM411" localSheetId="1">#REF!</definedName>
    <definedName name="____________MMM411" localSheetId="2">#REF!</definedName>
    <definedName name="____________MMM411">#REF!</definedName>
    <definedName name="____________MMM42" localSheetId="1">#REF!</definedName>
    <definedName name="____________MMM42" localSheetId="2">#REF!</definedName>
    <definedName name="____________MMM42">#REF!</definedName>
    <definedName name="____________MMM43" localSheetId="1">#REF!</definedName>
    <definedName name="____________MMM43" localSheetId="2">#REF!</definedName>
    <definedName name="____________MMM43">#REF!</definedName>
    <definedName name="____________MMM44" localSheetId="1">#REF!</definedName>
    <definedName name="____________MMM44" localSheetId="2">#REF!</definedName>
    <definedName name="____________MMM44">#REF!</definedName>
    <definedName name="____________MMM45" localSheetId="1">#REF!</definedName>
    <definedName name="____________MMM45" localSheetId="2">#REF!</definedName>
    <definedName name="____________MMM45">#REF!</definedName>
    <definedName name="____________MMM46" localSheetId="1">#REF!</definedName>
    <definedName name="____________MMM46" localSheetId="2">#REF!</definedName>
    <definedName name="____________MMM46">#REF!</definedName>
    <definedName name="____________MMM47" localSheetId="1">#REF!</definedName>
    <definedName name="____________MMM47" localSheetId="2">#REF!</definedName>
    <definedName name="____________MMM47">#REF!</definedName>
    <definedName name="____________MMM48" localSheetId="1">#REF!</definedName>
    <definedName name="____________MMM48" localSheetId="2">#REF!</definedName>
    <definedName name="____________MMM48">#REF!</definedName>
    <definedName name="____________MMM49" localSheetId="1">#REF!</definedName>
    <definedName name="____________MMM49" localSheetId="2">#REF!</definedName>
    <definedName name="____________MMM49">#REF!</definedName>
    <definedName name="____________MMM50" localSheetId="1">#REF!</definedName>
    <definedName name="____________MMM50" localSheetId="2">#REF!</definedName>
    <definedName name="____________MMM50">#REF!</definedName>
    <definedName name="____________MMM51" localSheetId="1">#REF!</definedName>
    <definedName name="____________MMM51" localSheetId="2">#REF!</definedName>
    <definedName name="____________MMM51">#REF!</definedName>
    <definedName name="____________MMM52" localSheetId="1">#REF!</definedName>
    <definedName name="____________MMM52" localSheetId="2">#REF!</definedName>
    <definedName name="____________MMM52">#REF!</definedName>
    <definedName name="____________MMM53" localSheetId="1">#REF!</definedName>
    <definedName name="____________MMM53" localSheetId="2">#REF!</definedName>
    <definedName name="____________MMM53">#REF!</definedName>
    <definedName name="____________MMM54" localSheetId="1">#REF!</definedName>
    <definedName name="____________MMM54" localSheetId="2">#REF!</definedName>
    <definedName name="____________MMM54">#REF!</definedName>
    <definedName name="____________nip1">[11]Input!#REF!</definedName>
    <definedName name="____________nip2">[11]Input!#REF!</definedName>
    <definedName name="____________pak1">[12]Data!$B$12</definedName>
    <definedName name="____________Pak2">[13]data!#REF!</definedName>
    <definedName name="____________pak3">[13]data!#REF!</definedName>
    <definedName name="____________pak4">[13]data!#REF!</definedName>
    <definedName name="____________pak5">[13]data!#REF!</definedName>
    <definedName name="____________pak6">[13]data!#REF!</definedName>
    <definedName name="____________pan1" localSheetId="1">#REF!</definedName>
    <definedName name="____________pan1" localSheetId="2">#REF!</definedName>
    <definedName name="____________pan1">#REF!</definedName>
    <definedName name="____________pan2" localSheetId="1">#REF!</definedName>
    <definedName name="____________pan2" localSheetId="2">#REF!</definedName>
    <definedName name="____________pan2">#REF!</definedName>
    <definedName name="____________Pan3">[36]INPUT!$C$21</definedName>
    <definedName name="____________pan5">[37]INPUT!#REF!</definedName>
    <definedName name="____________pek1">[45]input!$B$21</definedName>
    <definedName name="____________pek2" localSheetId="1">#REF!</definedName>
    <definedName name="____________pek2" localSheetId="2">#REF!</definedName>
    <definedName name="____________pek2">#REF!</definedName>
    <definedName name="____________pek3" localSheetId="1">#REF!</definedName>
    <definedName name="____________pek3" localSheetId="2">#REF!</definedName>
    <definedName name="____________pek3">#REF!</definedName>
    <definedName name="____________pjg1">[12]Data!$B$14</definedName>
    <definedName name="____________pjg2">[12]Data!$B$15</definedName>
    <definedName name="____________PPh23" localSheetId="1">#REF!</definedName>
    <definedName name="____________PPh23" localSheetId="2">#REF!</definedName>
    <definedName name="____________PPh23">#REF!</definedName>
    <definedName name="____________prk1">[38]input!$B$12</definedName>
    <definedName name="____________pvc100">'[46]HARGA SAT'!#REF!</definedName>
    <definedName name="____________pvc150">'[46]HARGA SAT'!#REF!</definedName>
    <definedName name="____________pvc200">'[46]HARGA SAT'!#REF!</definedName>
    <definedName name="____________pvc25" localSheetId="1">#REF!</definedName>
    <definedName name="____________pvc25" localSheetId="2">#REF!</definedName>
    <definedName name="____________pvc25">#REF!</definedName>
    <definedName name="____________pvc250">'[46]HARGA SAT'!#REF!</definedName>
    <definedName name="____________pvc3">'[39]upah bahan'!$F$106</definedName>
    <definedName name="____________pvc4" localSheetId="1">#REF!</definedName>
    <definedName name="____________pvc4" localSheetId="2">#REF!</definedName>
    <definedName name="____________pvc4">#REF!</definedName>
    <definedName name="____________pvc50" localSheetId="1">#REF!</definedName>
    <definedName name="____________pvc50" localSheetId="2">#REF!</definedName>
    <definedName name="____________pvc50">#REF!</definedName>
    <definedName name="____________pvc75">'[46]HARGA SAT'!#REF!</definedName>
    <definedName name="____________RAB1" localSheetId="1">#REF!</definedName>
    <definedName name="____________RAB1" localSheetId="2">#REF!</definedName>
    <definedName name="____________RAB1">#REF!</definedName>
    <definedName name="____________RAB2" localSheetId="1">#REF!</definedName>
    <definedName name="____________RAB2" localSheetId="2">#REF!</definedName>
    <definedName name="____________RAB2">#REF!</definedName>
    <definedName name="____________SP1" localSheetId="1">#REF!</definedName>
    <definedName name="____________SP1" localSheetId="2">#REF!</definedName>
    <definedName name="____________SP1">#REF!</definedName>
    <definedName name="____________SP2" localSheetId="1">#REF!</definedName>
    <definedName name="____________SP2" localSheetId="2">#REF!</definedName>
    <definedName name="____________SP2">#REF!</definedName>
    <definedName name="____________ta1">[47]input!#REF!</definedName>
    <definedName name="____________tc3" localSheetId="1">#REF!</definedName>
    <definedName name="____________tc3" localSheetId="2">#REF!</definedName>
    <definedName name="____________tc3">#REF!</definedName>
    <definedName name="___________A66000" localSheetId="1">#REF!</definedName>
    <definedName name="___________A66000" localSheetId="2">#REF!</definedName>
    <definedName name="___________A66000">#REF!</definedName>
    <definedName name="___________ang1">[47]input!#REF!</definedName>
    <definedName name="___________ang2">[47]input!#REF!</definedName>
    <definedName name="___________ang3">[47]input!#REF!</definedName>
    <definedName name="___________arr3" localSheetId="5">{"Book1","4.09 FLORA DAN FAUNA.xls","4.22 PERLENGKAPAN SEKOLAH.xls"}</definedName>
    <definedName name="___________arr3" localSheetId="7">{"Book1","4.09 FLORA DAN FAUNA.xls","4.22 PERLENGKAPAN SEKOLAH.xls"}</definedName>
    <definedName name="___________arr3">{"Book1","4.09 FLORA DAN FAUNA.xls","4.22 PERLENGKAPAN SEKOLAH.xls"}</definedName>
    <definedName name="___________bpc23" localSheetId="1">#REF!</definedName>
    <definedName name="___________bpc23" localSheetId="2">#REF!</definedName>
    <definedName name="___________bpc23">#REF!</definedName>
    <definedName name="___________der4" localSheetId="5">{"Book1","4.09 FLORA DAN FAUNA.xls","4.22 PERLENGKAPAN SEKOLAH.xls"}</definedName>
    <definedName name="___________der4" localSheetId="7">{"Book1","4.09 FLORA DAN FAUNA.xls","4.22 PERLENGKAPAN SEKOLAH.xls"}</definedName>
    <definedName name="___________der4">{"Book1","4.09 FLORA DAN FAUNA.xls","4.22 PERLENGKAPAN SEKOLAH.xls"}</definedName>
    <definedName name="___________dip02" localSheetId="1">#REF!</definedName>
    <definedName name="___________dip02" localSheetId="2">#REF!</definedName>
    <definedName name="___________dip02">#REF!</definedName>
    <definedName name="___________DIV1" localSheetId="1">#REF!</definedName>
    <definedName name="___________DIV1" localSheetId="2">#REF!</definedName>
    <definedName name="___________DIV1">#REF!</definedName>
    <definedName name="___________DIV10" localSheetId="1">#REF!</definedName>
    <definedName name="___________DIV10" localSheetId="2">#REF!</definedName>
    <definedName name="___________DIV10">#REF!</definedName>
    <definedName name="___________DIV11">'[24]Kuantitas &amp; Harga'!#REF!</definedName>
    <definedName name="___________DIV2" localSheetId="1">#REF!</definedName>
    <definedName name="___________DIV2" localSheetId="2">#REF!</definedName>
    <definedName name="___________DIV2">#REF!</definedName>
    <definedName name="___________DIV3" localSheetId="1">#REF!</definedName>
    <definedName name="___________DIV3" localSheetId="2">#REF!</definedName>
    <definedName name="___________DIV3">#REF!</definedName>
    <definedName name="___________DIV4" localSheetId="1">#REF!</definedName>
    <definedName name="___________DIV4" localSheetId="2">#REF!</definedName>
    <definedName name="___________DIV4">#REF!</definedName>
    <definedName name="___________DIV5" localSheetId="1">#REF!</definedName>
    <definedName name="___________DIV5" localSheetId="2">#REF!</definedName>
    <definedName name="___________DIV5">#REF!</definedName>
    <definedName name="___________DIV6" localSheetId="1">#REF!</definedName>
    <definedName name="___________DIV6" localSheetId="2">#REF!</definedName>
    <definedName name="___________DIV6">#REF!</definedName>
    <definedName name="___________DIV7" localSheetId="1">#REF!</definedName>
    <definedName name="___________DIV7" localSheetId="2">#REF!</definedName>
    <definedName name="___________DIV7">#REF!</definedName>
    <definedName name="___________DIV8" localSheetId="1">#REF!</definedName>
    <definedName name="___________DIV8" localSheetId="2">#REF!</definedName>
    <definedName name="___________DIV8">#REF!</definedName>
    <definedName name="___________DIV9" localSheetId="1">#REF!</definedName>
    <definedName name="___________DIV9" localSheetId="2">#REF!</definedName>
    <definedName name="___________DIV9">#REF!</definedName>
    <definedName name="___________doc5" localSheetId="5">{"Book1","4.09 FLORA DAN FAUNA.xls","4.22 PERLENGKAPAN SEKOLAH.xls"}</definedName>
    <definedName name="___________doc5" localSheetId="7">{"Book1","4.09 FLORA DAN FAUNA.xls","4.22 PERLENGKAPAN SEKOLAH.xls"}</definedName>
    <definedName name="___________doc5">{"Book1","4.09 FLORA DAN FAUNA.xls","4.22 PERLENGKAPAN SEKOLAH.xls"}</definedName>
    <definedName name="___________EEE01">'[35]Break Down Alat'!#REF!</definedName>
    <definedName name="___________EEE02">'[35]Break Down Alat'!#REF!</definedName>
    <definedName name="___________EEE03">'[35]Break Down Alat'!#REF!</definedName>
    <definedName name="___________EEE04">'[35]Break Down Alat'!#REF!</definedName>
    <definedName name="___________EEE05">'[35]Break Down Alat'!#REF!</definedName>
    <definedName name="___________EEE06">'[35]Break Down Alat'!#REF!</definedName>
    <definedName name="___________EEE07">'[35]Break Down Alat'!#REF!</definedName>
    <definedName name="___________EEE08">'[35]Break Down Alat'!#REF!</definedName>
    <definedName name="___________EEE09">'[35]Break Down Alat'!#REF!</definedName>
    <definedName name="___________EEE10">'[35]Break Down Alat'!#REF!</definedName>
    <definedName name="___________EEE11">'[35]Break Down Alat'!#REF!</definedName>
    <definedName name="___________EEE12">'[35]Break Down Alat'!#REF!</definedName>
    <definedName name="___________EEE13">'[35]Break Down Alat'!#REF!</definedName>
    <definedName name="___________EEE14">'[35]Break Down Alat'!#REF!</definedName>
    <definedName name="___________EEE15">'[35]Break Down Alat'!#REF!</definedName>
    <definedName name="___________EEE16">'[35]Break Down Alat'!#REF!</definedName>
    <definedName name="___________EEE17">'[35]Break Down Alat'!#REF!</definedName>
    <definedName name="___________EEE18">'[35]Break Down Alat'!#REF!</definedName>
    <definedName name="___________EEE19">'[35]Break Down Alat'!#REF!</definedName>
    <definedName name="___________EEE20">'[35]Break Down Alat'!#REF!</definedName>
    <definedName name="___________EEE21">'[35]Break Down Alat'!#REF!</definedName>
    <definedName name="___________EEE22">'[35]Break Down Alat'!#REF!</definedName>
    <definedName name="___________EEE23">'[35]Break Down Alat'!#REF!</definedName>
    <definedName name="___________EEE24">'[35]Break Down Alat'!#REF!</definedName>
    <definedName name="___________EEE25">'[35]Break Down Alat'!#REF!</definedName>
    <definedName name="___________EEE26">'[35]Break Down Alat'!#REF!</definedName>
    <definedName name="___________EEE27">'[35]Break Down Alat'!#REF!</definedName>
    <definedName name="___________EEE28">'[35]Break Down Alat'!#REF!</definedName>
    <definedName name="___________EEE29">'[35]Break Down Alat'!#REF!</definedName>
    <definedName name="___________EEE30">'[35]Break Down Alat'!#REF!</definedName>
    <definedName name="___________EEE31">'[35]Break Down Alat'!#REF!</definedName>
    <definedName name="___________EEE32">'[35]Break Down Alat'!#REF!</definedName>
    <definedName name="___________EEE33">'[35]Break Down Alat'!#REF!</definedName>
    <definedName name="___________HAL1" localSheetId="1">#REF!</definedName>
    <definedName name="___________HAL1" localSheetId="2">#REF!</definedName>
    <definedName name="___________HAL1">#REF!</definedName>
    <definedName name="___________HAL10" localSheetId="1">#REF!</definedName>
    <definedName name="___________HAL10" localSheetId="2">#REF!</definedName>
    <definedName name="___________HAL10">#REF!</definedName>
    <definedName name="___________HAL11" localSheetId="1">#REF!</definedName>
    <definedName name="___________HAL11" localSheetId="2">#REF!</definedName>
    <definedName name="___________HAL11">#REF!</definedName>
    <definedName name="___________HAL12" localSheetId="1">#REF!</definedName>
    <definedName name="___________HAL12" localSheetId="2">#REF!</definedName>
    <definedName name="___________HAL12">#REF!</definedName>
    <definedName name="___________HAL13" localSheetId="1">#REF!</definedName>
    <definedName name="___________HAL13" localSheetId="2">#REF!</definedName>
    <definedName name="___________HAL13">#REF!</definedName>
    <definedName name="___________HAL14" localSheetId="1">#REF!</definedName>
    <definedName name="___________HAL14" localSheetId="2">#REF!</definedName>
    <definedName name="___________HAL14">#REF!</definedName>
    <definedName name="___________HAL15" localSheetId="1">#REF!</definedName>
    <definedName name="___________HAL15" localSheetId="2">#REF!</definedName>
    <definedName name="___________HAL15">#REF!</definedName>
    <definedName name="___________HAL16" localSheetId="1">#REF!</definedName>
    <definedName name="___________HAL16" localSheetId="2">#REF!</definedName>
    <definedName name="___________HAL16">#REF!</definedName>
    <definedName name="___________HAL17" localSheetId="1">#REF!</definedName>
    <definedName name="___________HAL17" localSheetId="2">#REF!</definedName>
    <definedName name="___________HAL17">#REF!</definedName>
    <definedName name="___________HAL18" localSheetId="1">#REF!</definedName>
    <definedName name="___________HAL18" localSheetId="2">#REF!</definedName>
    <definedName name="___________HAL18">#REF!</definedName>
    <definedName name="___________HAL19" localSheetId="1">#REF!</definedName>
    <definedName name="___________HAL19" localSheetId="2">#REF!</definedName>
    <definedName name="___________HAL19">#REF!</definedName>
    <definedName name="___________HAL2" localSheetId="1">#REF!</definedName>
    <definedName name="___________HAL2" localSheetId="2">#REF!</definedName>
    <definedName name="___________HAL2">#REF!</definedName>
    <definedName name="___________HAL20" localSheetId="1">#REF!</definedName>
    <definedName name="___________HAL20" localSheetId="2">#REF!</definedName>
    <definedName name="___________HAL20">#REF!</definedName>
    <definedName name="___________HAL21" localSheetId="1">#REF!</definedName>
    <definedName name="___________HAL21" localSheetId="2">#REF!</definedName>
    <definedName name="___________HAL21">#REF!</definedName>
    <definedName name="___________HAL22" localSheetId="1">#REF!</definedName>
    <definedName name="___________HAL22" localSheetId="2">#REF!</definedName>
    <definedName name="___________HAL22">#REF!</definedName>
    <definedName name="___________HAL3" localSheetId="1">#REF!</definedName>
    <definedName name="___________HAL3" localSheetId="2">#REF!</definedName>
    <definedName name="___________HAL3">#REF!</definedName>
    <definedName name="___________HAL4" localSheetId="1">#REF!</definedName>
    <definedName name="___________HAL4" localSheetId="2">#REF!</definedName>
    <definedName name="___________HAL4">#REF!</definedName>
    <definedName name="___________HAL5" localSheetId="1">#REF!</definedName>
    <definedName name="___________HAL5" localSheetId="2">#REF!</definedName>
    <definedName name="___________HAL5">#REF!</definedName>
    <definedName name="___________HAL6" localSheetId="1">#REF!</definedName>
    <definedName name="___________HAL6" localSheetId="2">#REF!</definedName>
    <definedName name="___________HAL6">#REF!</definedName>
    <definedName name="___________HAL7" localSheetId="1">#REF!</definedName>
    <definedName name="___________HAL7" localSheetId="2">#REF!</definedName>
    <definedName name="___________HAL7">#REF!</definedName>
    <definedName name="___________HAL8" localSheetId="1">#REF!</definedName>
    <definedName name="___________HAL8" localSheetId="2">#REF!</definedName>
    <definedName name="___________HAL8">#REF!</definedName>
    <definedName name="___________HAL9" localSheetId="1">#REF!</definedName>
    <definedName name="___________HAL9" localSheetId="2">#REF!</definedName>
    <definedName name="___________HAL9">#REF!</definedName>
    <definedName name="___________I333333" localSheetId="1">#REF!</definedName>
    <definedName name="___________I333333" localSheetId="2">#REF!</definedName>
    <definedName name="___________I333333">#REF!</definedName>
    <definedName name="___________keg1">[45]input!$B$19</definedName>
    <definedName name="___________KOP1" localSheetId="1">#REF!</definedName>
    <definedName name="___________KOP1" localSheetId="2">#REF!</definedName>
    <definedName name="___________KOP1">#REF!</definedName>
    <definedName name="___________KOP2">#N/A</definedName>
    <definedName name="___________LLL01" localSheetId="1">#REF!</definedName>
    <definedName name="___________LLL01" localSheetId="2">#REF!</definedName>
    <definedName name="___________LLL01">#REF!</definedName>
    <definedName name="___________LLL02" localSheetId="1">#REF!</definedName>
    <definedName name="___________LLL02" localSheetId="2">#REF!</definedName>
    <definedName name="___________LLL02">#REF!</definedName>
    <definedName name="___________LLL03" localSheetId="1">#REF!</definedName>
    <definedName name="___________LLL03" localSheetId="2">#REF!</definedName>
    <definedName name="___________LLL03">#REF!</definedName>
    <definedName name="___________LLL04" localSheetId="1">#REF!</definedName>
    <definedName name="___________LLL04" localSheetId="2">#REF!</definedName>
    <definedName name="___________LLL04">#REF!</definedName>
    <definedName name="___________LLL05" localSheetId="1">#REF!</definedName>
    <definedName name="___________LLL05" localSheetId="2">#REF!</definedName>
    <definedName name="___________LLL05">#REF!</definedName>
    <definedName name="___________LLL06" localSheetId="1">#REF!</definedName>
    <definedName name="___________LLL06" localSheetId="2">#REF!</definedName>
    <definedName name="___________LLL06">#REF!</definedName>
    <definedName name="___________LLL07" localSheetId="1">#REF!</definedName>
    <definedName name="___________LLL07" localSheetId="2">#REF!</definedName>
    <definedName name="___________LLL07">#REF!</definedName>
    <definedName name="___________LLL08" localSheetId="1">#REF!</definedName>
    <definedName name="___________LLL08" localSheetId="2">#REF!</definedName>
    <definedName name="___________LLL08">#REF!</definedName>
    <definedName name="___________LLL09" localSheetId="1">#REF!</definedName>
    <definedName name="___________LLL09" localSheetId="2">#REF!</definedName>
    <definedName name="___________LLL09">#REF!</definedName>
    <definedName name="___________LLL10" localSheetId="1">#REF!</definedName>
    <definedName name="___________LLL10" localSheetId="2">#REF!</definedName>
    <definedName name="___________LLL10">#REF!</definedName>
    <definedName name="___________LLL11" localSheetId="1">#REF!</definedName>
    <definedName name="___________LLL11" localSheetId="2">#REF!</definedName>
    <definedName name="___________LLL11">#REF!</definedName>
    <definedName name="___________lok2">[10]data!$B$15</definedName>
    <definedName name="___________mas1" localSheetId="5">{"Book1","4.09 FLORA DAN FAUNA.xls","4.22 PERLENGKAPAN SEKOLAH.xls"}</definedName>
    <definedName name="___________mas1" localSheetId="7">{"Book1","4.09 FLORA DAN FAUNA.xls","4.22 PERLENGKAPAN SEKOLAH.xls"}</definedName>
    <definedName name="___________mas1">{"Book1","4.09 FLORA DAN FAUNA.xls","4.22 PERLENGKAPAN SEKOLAH.xls"}</definedName>
    <definedName name="___________mas12" localSheetId="5">{"Book1","4.09 FLORA DAN FAUNA.xls","4.22 PERLENGKAPAN SEKOLAH.xls"}</definedName>
    <definedName name="___________mas12" localSheetId="7">{"Book1","4.09 FLORA DAN FAUNA.xls","4.22 PERLENGKAPAN SEKOLAH.xls"}</definedName>
    <definedName name="___________mas12">{"Book1","4.09 FLORA DAN FAUNA.xls","4.22 PERLENGKAPAN SEKOLAH.xls"}</definedName>
    <definedName name="___________mas2" localSheetId="5">{"Book1","4.09 FLORA DAN FAUNA.xls","4.22 PERLENGKAPAN SEKOLAH.xls"}</definedName>
    <definedName name="___________mas2" localSheetId="7">{"Book1","4.09 FLORA DAN FAUNA.xls","4.22 PERLENGKAPAN SEKOLAH.xls"}</definedName>
    <definedName name="___________mas2">{"Book1","4.09 FLORA DAN FAUNA.xls","4.22 PERLENGKAPAN SEKOLAH.xls"}</definedName>
    <definedName name="___________mas4" localSheetId="5">{"Book1","4.09 FLORA DAN FAUNA.xls","4.22 PERLENGKAPAN SEKOLAH.xls"}</definedName>
    <definedName name="___________mas4" localSheetId="7">{"Book1","4.09 FLORA DAN FAUNA.xls","4.22 PERLENGKAPAN SEKOLAH.xls"}</definedName>
    <definedName name="___________mas4">{"Book1","4.09 FLORA DAN FAUNA.xls","4.22 PERLENGKAPAN SEKOLAH.xls"}</definedName>
    <definedName name="___________mas5" localSheetId="5">{"Book1","4.09 FLORA DAN FAUNA.xls","4.22 PERLENGKAPAN SEKOLAH.xls"}</definedName>
    <definedName name="___________mas5" localSheetId="7">{"Book1","4.09 FLORA DAN FAUNA.xls","4.22 PERLENGKAPAN SEKOLAH.xls"}</definedName>
    <definedName name="___________mas5">{"Book1","4.09 FLORA DAN FAUNA.xls","4.22 PERLENGKAPAN SEKOLAH.xls"}</definedName>
    <definedName name="___________mas6" localSheetId="5">{"Book1","4.09 FLORA DAN FAUNA.xls","4.22 PERLENGKAPAN SEKOLAH.xls"}</definedName>
    <definedName name="___________mas6" localSheetId="7">{"Book1","4.09 FLORA DAN FAUNA.xls","4.22 PERLENGKAPAN SEKOLAH.xls"}</definedName>
    <definedName name="___________mas6">{"Book1","4.09 FLORA DAN FAUNA.xls","4.22 PERLENGKAPAN SEKOLAH.xls"}</definedName>
    <definedName name="___________mas7" localSheetId="5">{"Book1","4.09 FLORA DAN FAUNA.xls","4.22 PERLENGKAPAN SEKOLAH.xls"}</definedName>
    <definedName name="___________mas7" localSheetId="7">{"Book1","4.09 FLORA DAN FAUNA.xls","4.22 PERLENGKAPAN SEKOLAH.xls"}</definedName>
    <definedName name="___________mas7">{"Book1","4.09 FLORA DAN FAUNA.xls","4.22 PERLENGKAPAN SEKOLAH.xls"}</definedName>
    <definedName name="___________mas8" localSheetId="5">{"Book1","4.09 FLORA DAN FAUNA.xls","4.22 PERLENGKAPAN SEKOLAH.xls"}</definedName>
    <definedName name="___________mas8" localSheetId="7">{"Book1","4.09 FLORA DAN FAUNA.xls","4.22 PERLENGKAPAN SEKOLAH.xls"}</definedName>
    <definedName name="___________mas8">{"Book1","4.09 FLORA DAN FAUNA.xls","4.22 PERLENGKAPAN SEKOLAH.xls"}</definedName>
    <definedName name="___________mas9" localSheetId="5">{"Book1","4.09 FLORA DAN FAUNA.xls","4.22 PERLENGKAPAN SEKOLAH.xls"}</definedName>
    <definedName name="___________mas9" localSheetId="7">{"Book1","4.09 FLORA DAN FAUNA.xls","4.22 PERLENGKAPAN SEKOLAH.xls"}</definedName>
    <definedName name="___________mas9">{"Book1","4.09 FLORA DAN FAUNA.xls","4.22 PERLENGKAPAN SEKOLAH.xls"}</definedName>
    <definedName name="___________MDE01">[29]Peralatan!$BO$27</definedName>
    <definedName name="___________MDE02">[29]Peralatan!$BO$47</definedName>
    <definedName name="___________MDE03" localSheetId="1">#REF!</definedName>
    <definedName name="___________MDE03" localSheetId="2">#REF!</definedName>
    <definedName name="___________MDE03">#REF!</definedName>
    <definedName name="___________MDE04">[29]Peralatan!$BO$87</definedName>
    <definedName name="___________MDE05" localSheetId="1">#REF!</definedName>
    <definedName name="___________MDE05" localSheetId="2">#REF!</definedName>
    <definedName name="___________MDE05">#REF!</definedName>
    <definedName name="___________MDE06">[29]Peralatan!$BO$127</definedName>
    <definedName name="___________MDE07">[29]Peralatan!$BO$147</definedName>
    <definedName name="___________MDE08">[29]Peralatan!$BO$167</definedName>
    <definedName name="___________MDE09">[29]Peralatan!$BO$187</definedName>
    <definedName name="___________MDE10">[29]Peralatan!$BO$207</definedName>
    <definedName name="___________MDE11">[29]Peralatan!$BO$227</definedName>
    <definedName name="___________MDE12">[29]Peralatan!$BO$247</definedName>
    <definedName name="___________MDE13" localSheetId="1">#REF!</definedName>
    <definedName name="___________MDE13" localSheetId="2">#REF!</definedName>
    <definedName name="___________MDE13">#REF!</definedName>
    <definedName name="___________MDE14" localSheetId="1">#REF!</definedName>
    <definedName name="___________MDE14" localSheetId="2">#REF!</definedName>
    <definedName name="___________MDE14">#REF!</definedName>
    <definedName name="___________MDE15">[29]Peralatan!$BO$307</definedName>
    <definedName name="___________MDE16" localSheetId="1">#REF!</definedName>
    <definedName name="___________MDE16" localSheetId="2">#REF!</definedName>
    <definedName name="___________MDE16">#REF!</definedName>
    <definedName name="___________MDE17" localSheetId="1">#REF!</definedName>
    <definedName name="___________MDE17" localSheetId="2">#REF!</definedName>
    <definedName name="___________MDE17">#REF!</definedName>
    <definedName name="___________MDE18" localSheetId="1">#REF!</definedName>
    <definedName name="___________MDE18" localSheetId="2">#REF!</definedName>
    <definedName name="___________MDE18">#REF!</definedName>
    <definedName name="___________MDE19" localSheetId="1">#REF!</definedName>
    <definedName name="___________MDE19" localSheetId="2">#REF!</definedName>
    <definedName name="___________MDE19">#REF!</definedName>
    <definedName name="___________MDE20">[29]Peralatan!$BO$407</definedName>
    <definedName name="___________MDE21" localSheetId="1">#REF!</definedName>
    <definedName name="___________MDE21" localSheetId="2">#REF!</definedName>
    <definedName name="___________MDE21">#REF!</definedName>
    <definedName name="___________MDE22" localSheetId="1">#REF!</definedName>
    <definedName name="___________MDE22" localSheetId="2">#REF!</definedName>
    <definedName name="___________MDE22">#REF!</definedName>
    <definedName name="___________MDE23" localSheetId="1">#REF!</definedName>
    <definedName name="___________MDE23" localSheetId="2">#REF!</definedName>
    <definedName name="___________MDE23">#REF!</definedName>
    <definedName name="___________MDE24" localSheetId="1">#REF!</definedName>
    <definedName name="___________MDE24" localSheetId="2">#REF!</definedName>
    <definedName name="___________MDE24">#REF!</definedName>
    <definedName name="___________MDE25">[29]Peralatan!$BO$507</definedName>
    <definedName name="___________MDE26" localSheetId="1">#REF!</definedName>
    <definedName name="___________MDE26" localSheetId="2">#REF!</definedName>
    <definedName name="___________MDE26">#REF!</definedName>
    <definedName name="___________MDE27" localSheetId="1">#REF!</definedName>
    <definedName name="___________MDE27" localSheetId="2">#REF!</definedName>
    <definedName name="___________MDE27">#REF!</definedName>
    <definedName name="___________MDE28" localSheetId="1">#REF!</definedName>
    <definedName name="___________MDE28" localSheetId="2">#REF!</definedName>
    <definedName name="___________MDE28">#REF!</definedName>
    <definedName name="___________MDE29" localSheetId="1">#REF!</definedName>
    <definedName name="___________MDE29" localSheetId="2">#REF!</definedName>
    <definedName name="___________MDE29">#REF!</definedName>
    <definedName name="___________MDE30" localSheetId="1">#REF!</definedName>
    <definedName name="___________MDE30" localSheetId="2">#REF!</definedName>
    <definedName name="___________MDE30">#REF!</definedName>
    <definedName name="___________MDE31" localSheetId="1">#REF!</definedName>
    <definedName name="___________MDE31" localSheetId="2">#REF!</definedName>
    <definedName name="___________MDE31">#REF!</definedName>
    <definedName name="___________MDE32">[29]Peralatan!$BO$647</definedName>
    <definedName name="___________MDE33" localSheetId="1">#REF!</definedName>
    <definedName name="___________MDE33" localSheetId="2">#REF!</definedName>
    <definedName name="___________MDE33">#REF!</definedName>
    <definedName name="___________MDE34" localSheetId="1">#REF!</definedName>
    <definedName name="___________MDE34" localSheetId="2">#REF!</definedName>
    <definedName name="___________MDE34">#REF!</definedName>
    <definedName name="___________MDE35">[29]Peralatan!$BO$718</definedName>
    <definedName name="___________MDE36">[29]Peralatan!$BO$738</definedName>
    <definedName name="___________MDE37">[29]Peralatan!$BO$758</definedName>
    <definedName name="___________MDE38">[29]Peralatan!$BO$778</definedName>
    <definedName name="___________MDE39">[29]Peralatan!$BO$798</definedName>
    <definedName name="___________MDE40">[29]Peralatan!$BO$818</definedName>
    <definedName name="___________MDE41">[29]Peralatan!$BO$838</definedName>
    <definedName name="___________MDE42">[29]Peralatan!$BO$858</definedName>
    <definedName name="___________MDE43">[29]Peralatan!$BO$878</definedName>
    <definedName name="___________MDE44">[29]Peralatan!$BO$898</definedName>
    <definedName name="___________MDE45">[29]Peralatan!$BO$918</definedName>
    <definedName name="___________MDE46">[29]Peralatan!$BO$938</definedName>
    <definedName name="___________MDE47">[29]Peralatan!$BO$958</definedName>
    <definedName name="___________MDE48">[29]Peralatan!$BO$978</definedName>
    <definedName name="___________MDE49">[29]Peralatan!$BO$998</definedName>
    <definedName name="___________MDE50">[29]Peralatan!$BO$1018</definedName>
    <definedName name="___________MDE51">[29]Peralatan!$BO$1038</definedName>
    <definedName name="___________MDE52">[29]Peralatan!$BO$1058</definedName>
    <definedName name="___________ME01" localSheetId="1">#REF!</definedName>
    <definedName name="___________ME01" localSheetId="2">#REF!</definedName>
    <definedName name="___________ME01">#REF!</definedName>
    <definedName name="___________ME02" localSheetId="1">#REF!</definedName>
    <definedName name="___________ME02" localSheetId="2">#REF!</definedName>
    <definedName name="___________ME02">#REF!</definedName>
    <definedName name="___________ME03" localSheetId="1">#REF!</definedName>
    <definedName name="___________ME03" localSheetId="2">#REF!</definedName>
    <definedName name="___________ME03">#REF!</definedName>
    <definedName name="___________ME04" localSheetId="1">#REF!</definedName>
    <definedName name="___________ME04" localSheetId="2">#REF!</definedName>
    <definedName name="___________ME04">#REF!</definedName>
    <definedName name="___________ME05" localSheetId="1">#REF!</definedName>
    <definedName name="___________ME05" localSheetId="2">#REF!</definedName>
    <definedName name="___________ME05">#REF!</definedName>
    <definedName name="___________ME06" localSheetId="1">#REF!</definedName>
    <definedName name="___________ME06" localSheetId="2">#REF!</definedName>
    <definedName name="___________ME06">#REF!</definedName>
    <definedName name="___________ME07" localSheetId="1">#REF!</definedName>
    <definedName name="___________ME07" localSheetId="2">#REF!</definedName>
    <definedName name="___________ME07">#REF!</definedName>
    <definedName name="___________ME08" localSheetId="1">#REF!</definedName>
    <definedName name="___________ME08" localSheetId="2">#REF!</definedName>
    <definedName name="___________ME08">#REF!</definedName>
    <definedName name="___________ME09" localSheetId="1">#REF!</definedName>
    <definedName name="___________ME09" localSheetId="2">#REF!</definedName>
    <definedName name="___________ME09">#REF!</definedName>
    <definedName name="___________me1" localSheetId="5">{"Book1","4.09 FLORA DAN FAUNA.xls","4.22 PERLENGKAPAN SEKOLAH.xls"}</definedName>
    <definedName name="___________me1" localSheetId="7">{"Book1","4.09 FLORA DAN FAUNA.xls","4.22 PERLENGKAPAN SEKOLAH.xls"}</definedName>
    <definedName name="___________me1">{"Book1","4.09 FLORA DAN FAUNA.xls","4.22 PERLENGKAPAN SEKOLAH.xls"}</definedName>
    <definedName name="___________ME10" localSheetId="1">#REF!</definedName>
    <definedName name="___________ME10" localSheetId="2">#REF!</definedName>
    <definedName name="___________ME10">#REF!</definedName>
    <definedName name="___________ME11" localSheetId="1">#REF!</definedName>
    <definedName name="___________ME11" localSheetId="2">#REF!</definedName>
    <definedName name="___________ME11">#REF!</definedName>
    <definedName name="___________ME12" localSheetId="1">#REF!</definedName>
    <definedName name="___________ME12" localSheetId="2">#REF!</definedName>
    <definedName name="___________ME12">#REF!</definedName>
    <definedName name="___________ME13" localSheetId="1">#REF!</definedName>
    <definedName name="___________ME13" localSheetId="2">#REF!</definedName>
    <definedName name="___________ME13">#REF!</definedName>
    <definedName name="___________ME14" localSheetId="1">#REF!</definedName>
    <definedName name="___________ME14" localSheetId="2">#REF!</definedName>
    <definedName name="___________ME14">#REF!</definedName>
    <definedName name="___________ME15" localSheetId="1">#REF!</definedName>
    <definedName name="___________ME15" localSheetId="2">#REF!</definedName>
    <definedName name="___________ME15">#REF!</definedName>
    <definedName name="___________ME16" localSheetId="1">#REF!</definedName>
    <definedName name="___________ME16" localSheetId="2">#REF!</definedName>
    <definedName name="___________ME16">#REF!</definedName>
    <definedName name="___________ME17" localSheetId="1">#REF!</definedName>
    <definedName name="___________ME17" localSheetId="2">#REF!</definedName>
    <definedName name="___________ME17">#REF!</definedName>
    <definedName name="___________ME18" localSheetId="1">#REF!</definedName>
    <definedName name="___________ME18" localSheetId="2">#REF!</definedName>
    <definedName name="___________ME18">#REF!</definedName>
    <definedName name="___________ME19" localSheetId="1">#REF!</definedName>
    <definedName name="___________ME19" localSheetId="2">#REF!</definedName>
    <definedName name="___________ME19">#REF!</definedName>
    <definedName name="___________me2" localSheetId="5">{"Book1","4.09 FLORA DAN FAUNA.xls","4.22 PERLENGKAPAN SEKOLAH.xls"}</definedName>
    <definedName name="___________me2" localSheetId="7">{"Book1","4.09 FLORA DAN FAUNA.xls","4.22 PERLENGKAPAN SEKOLAH.xls"}</definedName>
    <definedName name="___________me2">{"Book1","4.09 FLORA DAN FAUNA.xls","4.22 PERLENGKAPAN SEKOLAH.xls"}</definedName>
    <definedName name="___________ME20" localSheetId="1">#REF!</definedName>
    <definedName name="___________ME20" localSheetId="2">#REF!</definedName>
    <definedName name="___________ME20">#REF!</definedName>
    <definedName name="___________ME21" localSheetId="1">#REF!</definedName>
    <definedName name="___________ME21" localSheetId="2">#REF!</definedName>
    <definedName name="___________ME21">#REF!</definedName>
    <definedName name="___________ME22" localSheetId="1">#REF!</definedName>
    <definedName name="___________ME22" localSheetId="2">#REF!</definedName>
    <definedName name="___________ME22">#REF!</definedName>
    <definedName name="___________ME23" localSheetId="1">#REF!</definedName>
    <definedName name="___________ME23" localSheetId="2">#REF!</definedName>
    <definedName name="___________ME23">#REF!</definedName>
    <definedName name="___________ME24" localSheetId="1">#REF!</definedName>
    <definedName name="___________ME24" localSheetId="2">#REF!</definedName>
    <definedName name="___________ME24">#REF!</definedName>
    <definedName name="___________ME25" localSheetId="1">#REF!</definedName>
    <definedName name="___________ME25" localSheetId="2">#REF!</definedName>
    <definedName name="___________ME25">#REF!</definedName>
    <definedName name="___________ME26" localSheetId="1">#REF!</definedName>
    <definedName name="___________ME26" localSheetId="2">#REF!</definedName>
    <definedName name="___________ME26">#REF!</definedName>
    <definedName name="___________ME27" localSheetId="1">#REF!</definedName>
    <definedName name="___________ME27" localSheetId="2">#REF!</definedName>
    <definedName name="___________ME27">#REF!</definedName>
    <definedName name="___________ME28" localSheetId="1">#REF!</definedName>
    <definedName name="___________ME28" localSheetId="2">#REF!</definedName>
    <definedName name="___________ME28">#REF!</definedName>
    <definedName name="___________ME29" localSheetId="1">#REF!</definedName>
    <definedName name="___________ME29" localSheetId="2">#REF!</definedName>
    <definedName name="___________ME29">#REF!</definedName>
    <definedName name="___________me3" localSheetId="5">{"Book1","4.09 FLORA DAN FAUNA.xls","4.22 PERLENGKAPAN SEKOLAH.xls"}</definedName>
    <definedName name="___________me3" localSheetId="7">{"Book1","4.09 FLORA DAN FAUNA.xls","4.22 PERLENGKAPAN SEKOLAH.xls"}</definedName>
    <definedName name="___________me3">{"Book1","4.09 FLORA DAN FAUNA.xls","4.22 PERLENGKAPAN SEKOLAH.xls"}</definedName>
    <definedName name="___________ME30" localSheetId="1">#REF!</definedName>
    <definedName name="___________ME30" localSheetId="2">#REF!</definedName>
    <definedName name="___________ME30">#REF!</definedName>
    <definedName name="___________ME31" localSheetId="1">#REF!</definedName>
    <definedName name="___________ME31" localSheetId="2">#REF!</definedName>
    <definedName name="___________ME31">#REF!</definedName>
    <definedName name="___________ME32" localSheetId="1">#REF!</definedName>
    <definedName name="___________ME32" localSheetId="2">#REF!</definedName>
    <definedName name="___________ME32">#REF!</definedName>
    <definedName name="___________ME33" localSheetId="1">#REF!</definedName>
    <definedName name="___________ME33" localSheetId="2">#REF!</definedName>
    <definedName name="___________ME33">#REF!</definedName>
    <definedName name="___________ME34" localSheetId="1">#REF!</definedName>
    <definedName name="___________ME34" localSheetId="2">#REF!</definedName>
    <definedName name="___________ME34">#REF!</definedName>
    <definedName name="___________ME35">[42]ALAT!$R$24</definedName>
    <definedName name="___________ME36">[29]Peralatan!$BO$737</definedName>
    <definedName name="___________ME37">[29]Peralatan!$BO$757</definedName>
    <definedName name="___________ME38">[29]Peralatan!$BO$777</definedName>
    <definedName name="___________ME39">[29]Peralatan!$BO$797</definedName>
    <definedName name="___________me4" localSheetId="5">{"Book1","4.09 FLORA DAN FAUNA.xls","4.22 PERLENGKAPAN SEKOLAH.xls"}</definedName>
    <definedName name="___________me4" localSheetId="7">{"Book1","4.09 FLORA DAN FAUNA.xls","4.22 PERLENGKAPAN SEKOLAH.xls"}</definedName>
    <definedName name="___________me4">{"Book1","4.09 FLORA DAN FAUNA.xls","4.22 PERLENGKAPAN SEKOLAH.xls"}</definedName>
    <definedName name="___________ME40">[29]Peralatan!$BO$817</definedName>
    <definedName name="___________ME41">[29]Peralatan!$BO$837</definedName>
    <definedName name="___________ME42">[29]Peralatan!$BO$857</definedName>
    <definedName name="___________ME43">[29]Peralatan!$BO$877</definedName>
    <definedName name="___________ME44">[29]Peralatan!$BO$897</definedName>
    <definedName name="___________ME45">[29]Peralatan!$BO$917</definedName>
    <definedName name="___________ME46">[29]Peralatan!$BO$937</definedName>
    <definedName name="___________ME47">[29]Peralatan!$BO$957</definedName>
    <definedName name="___________ME48">[29]Peralatan!$BO$977</definedName>
    <definedName name="___________ME49">[29]Peralatan!$BO$997</definedName>
    <definedName name="___________me5" localSheetId="5">{"Book1","4.09 FLORA DAN FAUNA.xls","4.22 PERLENGKAPAN SEKOLAH.xls"}</definedName>
    <definedName name="___________me5" localSheetId="7">{"Book1","4.09 FLORA DAN FAUNA.xls","4.22 PERLENGKAPAN SEKOLAH.xls"}</definedName>
    <definedName name="___________me5">{"Book1","4.09 FLORA DAN FAUNA.xls","4.22 PERLENGKAPAN SEKOLAH.xls"}</definedName>
    <definedName name="___________ME50">[29]Peralatan!$BO$1017</definedName>
    <definedName name="___________ME51">[29]Peralatan!$BO$1037</definedName>
    <definedName name="___________ME52">[29]Peralatan!$BO$1057</definedName>
    <definedName name="___________me9" localSheetId="5">{"Book1","4.09 FLORA DAN FAUNA.xls","4.22 PERLENGKAPAN SEKOLAH.xls"}</definedName>
    <definedName name="___________me9" localSheetId="7">{"Book1","4.09 FLORA DAN FAUNA.xls","4.22 PERLENGKAPAN SEKOLAH.xls"}</definedName>
    <definedName name="___________me9">{"Book1","4.09 FLORA DAN FAUNA.xls","4.22 PERLENGKAPAN SEKOLAH.xls"}</definedName>
    <definedName name="___________mek1" localSheetId="5">{"Book1","4.09 FLORA DAN FAUNA.xls","4.22 PERLENGKAPAN SEKOLAH.xls"}</definedName>
    <definedName name="___________mek1" localSheetId="7">{"Book1","4.09 FLORA DAN FAUNA.xls","4.22 PERLENGKAPAN SEKOLAH.xls"}</definedName>
    <definedName name="___________mek1">{"Book1","4.09 FLORA DAN FAUNA.xls","4.22 PERLENGKAPAN SEKOLAH.xls"}</definedName>
    <definedName name="___________mek2" localSheetId="5">{"Book1","4.09 FLORA DAN FAUNA.xls","4.22 PERLENGKAPAN SEKOLAH.xls"}</definedName>
    <definedName name="___________mek2" localSheetId="7">{"Book1","4.09 FLORA DAN FAUNA.xls","4.22 PERLENGKAPAN SEKOLAH.xls"}</definedName>
    <definedName name="___________mek2">{"Book1","4.09 FLORA DAN FAUNA.xls","4.22 PERLENGKAPAN SEKOLAH.xls"}</definedName>
    <definedName name="___________mek3" localSheetId="5">{"Book1","4.09 FLORA DAN FAUNA.xls","4.22 PERLENGKAPAN SEKOLAH.xls"}</definedName>
    <definedName name="___________mek3" localSheetId="7">{"Book1","4.09 FLORA DAN FAUNA.xls","4.22 PERLENGKAPAN SEKOLAH.xls"}</definedName>
    <definedName name="___________mek3">{"Book1","4.09 FLORA DAN FAUNA.xls","4.22 PERLENGKAPAN SEKOLAH.xls"}</definedName>
    <definedName name="___________mek5" localSheetId="5">{"Book1","4.09 FLORA DAN FAUNA.xls","4.22 PERLENGKAPAN SEKOLAH.xls"}</definedName>
    <definedName name="___________mek5" localSheetId="7">{"Book1","4.09 FLORA DAN FAUNA.xls","4.22 PERLENGKAPAN SEKOLAH.xls"}</definedName>
    <definedName name="___________mek5">{"Book1","4.09 FLORA DAN FAUNA.xls","4.22 PERLENGKAPAN SEKOLAH.xls"}</definedName>
    <definedName name="___________mek87" localSheetId="5">{"Book1","4.09 FLORA DAN FAUNA.xls","4.22 PERLENGKAPAN SEKOLAH.xls"}</definedName>
    <definedName name="___________mek87" localSheetId="7">{"Book1","4.09 FLORA DAN FAUNA.xls","4.22 PERLENGKAPAN SEKOLAH.xls"}</definedName>
    <definedName name="___________mek87">{"Book1","4.09 FLORA DAN FAUNA.xls","4.22 PERLENGKAPAN SEKOLAH.xls"}</definedName>
    <definedName name="___________mek9" localSheetId="5">{"Book1","4.09 FLORA DAN FAUNA.xls","4.22 PERLENGKAPAN SEKOLAH.xls"}</definedName>
    <definedName name="___________mek9" localSheetId="7">{"Book1","4.09 FLORA DAN FAUNA.xls","4.22 PERLENGKAPAN SEKOLAH.xls"}</definedName>
    <definedName name="___________mek9">{"Book1","4.09 FLORA DAN FAUNA.xls","4.22 PERLENGKAPAN SEKOLAH.xls"}</definedName>
    <definedName name="___________meq12" localSheetId="5">{"Book1","4.09 FLORA DAN FAUNA.xls","4.22 PERLENGKAPAN SEKOLAH.xls"}</definedName>
    <definedName name="___________meq12" localSheetId="7">{"Book1","4.09 FLORA DAN FAUNA.xls","4.22 PERLENGKAPAN SEKOLAH.xls"}</definedName>
    <definedName name="___________meq12">{"Book1","4.09 FLORA DAN FAUNA.xls","4.22 PERLENGKAPAN SEKOLAH.xls"}</definedName>
    <definedName name="___________MMM01" localSheetId="1">#REF!</definedName>
    <definedName name="___________MMM01" localSheetId="2">#REF!</definedName>
    <definedName name="___________MMM01">#REF!</definedName>
    <definedName name="___________MMM02" localSheetId="1">#REF!</definedName>
    <definedName name="___________MMM02" localSheetId="2">#REF!</definedName>
    <definedName name="___________MMM02">#REF!</definedName>
    <definedName name="___________MMM03" localSheetId="1">#REF!</definedName>
    <definedName name="___________MMM03" localSheetId="2">#REF!</definedName>
    <definedName name="___________MMM03">#REF!</definedName>
    <definedName name="___________MMM04" localSheetId="1">#REF!</definedName>
    <definedName name="___________MMM04" localSheetId="2">#REF!</definedName>
    <definedName name="___________MMM04">#REF!</definedName>
    <definedName name="___________MMM05" localSheetId="1">#REF!</definedName>
    <definedName name="___________MMM05" localSheetId="2">#REF!</definedName>
    <definedName name="___________MMM05">#REF!</definedName>
    <definedName name="___________MMM06" localSheetId="1">#REF!</definedName>
    <definedName name="___________MMM06" localSheetId="2">#REF!</definedName>
    <definedName name="___________MMM06">#REF!</definedName>
    <definedName name="___________MMM07" localSheetId="1">#REF!</definedName>
    <definedName name="___________MMM07" localSheetId="2">#REF!</definedName>
    <definedName name="___________MMM07">#REF!</definedName>
    <definedName name="___________MMM08" localSheetId="1">#REF!</definedName>
    <definedName name="___________MMM08" localSheetId="2">#REF!</definedName>
    <definedName name="___________MMM08">#REF!</definedName>
    <definedName name="___________MMM09" localSheetId="1">#REF!</definedName>
    <definedName name="___________MMM09" localSheetId="2">#REF!</definedName>
    <definedName name="___________MMM09">#REF!</definedName>
    <definedName name="___________MMM10" localSheetId="1">#REF!</definedName>
    <definedName name="___________MMM10" localSheetId="2">#REF!</definedName>
    <definedName name="___________MMM10">#REF!</definedName>
    <definedName name="___________MMM11" localSheetId="1">#REF!</definedName>
    <definedName name="___________MMM11" localSheetId="2">#REF!</definedName>
    <definedName name="___________MMM11">#REF!</definedName>
    <definedName name="___________MMM12" localSheetId="1">#REF!</definedName>
    <definedName name="___________MMM12" localSheetId="2">#REF!</definedName>
    <definedName name="___________MMM12">#REF!</definedName>
    <definedName name="___________MMM13" localSheetId="1">#REF!</definedName>
    <definedName name="___________MMM13" localSheetId="2">#REF!</definedName>
    <definedName name="___________MMM13">#REF!</definedName>
    <definedName name="___________MMM14" localSheetId="1">#REF!</definedName>
    <definedName name="___________MMM14" localSheetId="2">#REF!</definedName>
    <definedName name="___________MMM14">#REF!</definedName>
    <definedName name="___________MMM15" localSheetId="1">#REF!</definedName>
    <definedName name="___________MMM15" localSheetId="2">#REF!</definedName>
    <definedName name="___________MMM15">#REF!</definedName>
    <definedName name="___________MMM16" localSheetId="1">#REF!</definedName>
    <definedName name="___________MMM16" localSheetId="2">#REF!</definedName>
    <definedName name="___________MMM16">#REF!</definedName>
    <definedName name="___________MMM17" localSheetId="1">#REF!</definedName>
    <definedName name="___________MMM17" localSheetId="2">#REF!</definedName>
    <definedName name="___________MMM17">#REF!</definedName>
    <definedName name="___________MMM18" localSheetId="1">#REF!</definedName>
    <definedName name="___________MMM18" localSheetId="2">#REF!</definedName>
    <definedName name="___________MMM18">#REF!</definedName>
    <definedName name="___________MMM19" localSheetId="1">#REF!</definedName>
    <definedName name="___________MMM19" localSheetId="2">#REF!</definedName>
    <definedName name="___________MMM19">#REF!</definedName>
    <definedName name="___________MMM20" localSheetId="1">#REF!</definedName>
    <definedName name="___________MMM20" localSheetId="2">#REF!</definedName>
    <definedName name="___________MMM20">#REF!</definedName>
    <definedName name="___________MMM21" localSheetId="1">#REF!</definedName>
    <definedName name="___________MMM21" localSheetId="2">#REF!</definedName>
    <definedName name="___________MMM21">#REF!</definedName>
    <definedName name="___________MMM22" localSheetId="1">#REF!</definedName>
    <definedName name="___________MMM22" localSheetId="2">#REF!</definedName>
    <definedName name="___________MMM22">#REF!</definedName>
    <definedName name="___________MMM23" localSheetId="1">#REF!</definedName>
    <definedName name="___________MMM23" localSheetId="2">#REF!</definedName>
    <definedName name="___________MMM23">#REF!</definedName>
    <definedName name="___________MMM24" localSheetId="1">#REF!</definedName>
    <definedName name="___________MMM24" localSheetId="2">#REF!</definedName>
    <definedName name="___________MMM24">#REF!</definedName>
    <definedName name="___________MMM25" localSheetId="1">#REF!</definedName>
    <definedName name="___________MMM25" localSheetId="2">#REF!</definedName>
    <definedName name="___________MMM25">#REF!</definedName>
    <definedName name="___________MMM26" localSheetId="1">#REF!</definedName>
    <definedName name="___________MMM26" localSheetId="2">#REF!</definedName>
    <definedName name="___________MMM26">#REF!</definedName>
    <definedName name="___________MMM27" localSheetId="1">#REF!</definedName>
    <definedName name="___________MMM27" localSheetId="2">#REF!</definedName>
    <definedName name="___________MMM27">#REF!</definedName>
    <definedName name="___________MMM28" localSheetId="1">#REF!</definedName>
    <definedName name="___________MMM28" localSheetId="2">#REF!</definedName>
    <definedName name="___________MMM28">#REF!</definedName>
    <definedName name="___________MMM29" localSheetId="1">#REF!</definedName>
    <definedName name="___________MMM29" localSheetId="2">#REF!</definedName>
    <definedName name="___________MMM29">#REF!</definedName>
    <definedName name="___________MMM30" localSheetId="1">#REF!</definedName>
    <definedName name="___________MMM30" localSheetId="2">#REF!</definedName>
    <definedName name="___________MMM30">#REF!</definedName>
    <definedName name="___________MMM31" localSheetId="1">#REF!</definedName>
    <definedName name="___________MMM31" localSheetId="2">#REF!</definedName>
    <definedName name="___________MMM31">#REF!</definedName>
    <definedName name="___________MMM32" localSheetId="1">#REF!</definedName>
    <definedName name="___________MMM32" localSheetId="2">#REF!</definedName>
    <definedName name="___________MMM32">#REF!</definedName>
    <definedName name="___________MMM33" localSheetId="1">#REF!</definedName>
    <definedName name="___________MMM33" localSheetId="2">#REF!</definedName>
    <definedName name="___________MMM33">#REF!</definedName>
    <definedName name="___________MMM34" localSheetId="1">#REF!</definedName>
    <definedName name="___________MMM34" localSheetId="2">#REF!</definedName>
    <definedName name="___________MMM34">#REF!</definedName>
    <definedName name="___________MMM35" localSheetId="1">#REF!</definedName>
    <definedName name="___________MMM35" localSheetId="2">#REF!</definedName>
    <definedName name="___________MMM35">#REF!</definedName>
    <definedName name="___________MMM36" localSheetId="1">#REF!</definedName>
    <definedName name="___________MMM36" localSheetId="2">#REF!</definedName>
    <definedName name="___________MMM36">#REF!</definedName>
    <definedName name="___________MMM37" localSheetId="1">#REF!</definedName>
    <definedName name="___________MMM37" localSheetId="2">#REF!</definedName>
    <definedName name="___________MMM37">#REF!</definedName>
    <definedName name="___________MMM38" localSheetId="1">#REF!</definedName>
    <definedName name="___________MMM38" localSheetId="2">#REF!</definedName>
    <definedName name="___________MMM38">#REF!</definedName>
    <definedName name="___________MMM39" localSheetId="1">#REF!</definedName>
    <definedName name="___________MMM39" localSheetId="2">#REF!</definedName>
    <definedName name="___________MMM39">#REF!</definedName>
    <definedName name="___________MMM40" localSheetId="1">#REF!</definedName>
    <definedName name="___________MMM40" localSheetId="2">#REF!</definedName>
    <definedName name="___________MMM40">#REF!</definedName>
    <definedName name="___________MMM41" localSheetId="1">#REF!</definedName>
    <definedName name="___________MMM41" localSheetId="2">#REF!</definedName>
    <definedName name="___________MMM41">#REF!</definedName>
    <definedName name="___________MMM411" localSheetId="1">#REF!</definedName>
    <definedName name="___________MMM411" localSheetId="2">#REF!</definedName>
    <definedName name="___________MMM411">#REF!</definedName>
    <definedName name="___________MMM42" localSheetId="1">#REF!</definedName>
    <definedName name="___________MMM42" localSheetId="2">#REF!</definedName>
    <definedName name="___________MMM42">#REF!</definedName>
    <definedName name="___________MMM43" localSheetId="1">#REF!</definedName>
    <definedName name="___________MMM43" localSheetId="2">#REF!</definedName>
    <definedName name="___________MMM43">#REF!</definedName>
    <definedName name="___________MMM44" localSheetId="1">#REF!</definedName>
    <definedName name="___________MMM44" localSheetId="2">#REF!</definedName>
    <definedName name="___________MMM44">#REF!</definedName>
    <definedName name="___________MMM45" localSheetId="1">#REF!</definedName>
    <definedName name="___________MMM45" localSheetId="2">#REF!</definedName>
    <definedName name="___________MMM45">#REF!</definedName>
    <definedName name="___________MMM46" localSheetId="1">#REF!</definedName>
    <definedName name="___________MMM46" localSheetId="2">#REF!</definedName>
    <definedName name="___________MMM46">#REF!</definedName>
    <definedName name="___________MMM47" localSheetId="1">#REF!</definedName>
    <definedName name="___________MMM47" localSheetId="2">#REF!</definedName>
    <definedName name="___________MMM47">#REF!</definedName>
    <definedName name="___________MMM48" localSheetId="1">#REF!</definedName>
    <definedName name="___________MMM48" localSheetId="2">#REF!</definedName>
    <definedName name="___________MMM48">#REF!</definedName>
    <definedName name="___________MMM49" localSheetId="1">#REF!</definedName>
    <definedName name="___________MMM49" localSheetId="2">#REF!</definedName>
    <definedName name="___________MMM49">#REF!</definedName>
    <definedName name="___________MMM50" localSheetId="1">#REF!</definedName>
    <definedName name="___________MMM50" localSheetId="2">#REF!</definedName>
    <definedName name="___________MMM50">#REF!</definedName>
    <definedName name="___________MMM51" localSheetId="1">#REF!</definedName>
    <definedName name="___________MMM51" localSheetId="2">#REF!</definedName>
    <definedName name="___________MMM51">#REF!</definedName>
    <definedName name="___________MMM52" localSheetId="1">#REF!</definedName>
    <definedName name="___________MMM52" localSheetId="2">#REF!</definedName>
    <definedName name="___________MMM52">#REF!</definedName>
    <definedName name="___________MMM53" localSheetId="1">#REF!</definedName>
    <definedName name="___________MMM53" localSheetId="2">#REF!</definedName>
    <definedName name="___________MMM53">#REF!</definedName>
    <definedName name="___________MMM54" localSheetId="1">#REF!</definedName>
    <definedName name="___________MMM54" localSheetId="2">#REF!</definedName>
    <definedName name="___________MMM54">#REF!</definedName>
    <definedName name="___________nip1">[11]Input!#REF!</definedName>
    <definedName name="___________nip2">[11]Input!#REF!</definedName>
    <definedName name="___________pak1">[12]Data!$B$12</definedName>
    <definedName name="___________Pak2">[13]data!#REF!</definedName>
    <definedName name="___________pak3">[13]data!#REF!</definedName>
    <definedName name="___________pak4">[13]data!#REF!</definedName>
    <definedName name="___________pak5">[13]data!#REF!</definedName>
    <definedName name="___________pak6">[13]data!#REF!</definedName>
    <definedName name="___________pan1" localSheetId="1">#REF!</definedName>
    <definedName name="___________pan1" localSheetId="2">#REF!</definedName>
    <definedName name="___________pan1">#REF!</definedName>
    <definedName name="___________pan2" localSheetId="1">#REF!</definedName>
    <definedName name="___________pan2" localSheetId="2">#REF!</definedName>
    <definedName name="___________pan2">#REF!</definedName>
    <definedName name="___________Pan3">[36]INPUT!$C$21</definedName>
    <definedName name="___________pan5">[48]INPUT!#REF!</definedName>
    <definedName name="___________pek1">[45]input!$B$21</definedName>
    <definedName name="___________pek2" localSheetId="1">#REF!</definedName>
    <definedName name="___________pek2" localSheetId="2">#REF!</definedName>
    <definedName name="___________pek2">#REF!</definedName>
    <definedName name="___________pek3" localSheetId="1">#REF!</definedName>
    <definedName name="___________pek3" localSheetId="2">#REF!</definedName>
    <definedName name="___________pek3">#REF!</definedName>
    <definedName name="___________pjg1">[12]Data!$B$14</definedName>
    <definedName name="___________pjg2">[12]Data!$B$15</definedName>
    <definedName name="___________PPh23" localSheetId="1">#REF!</definedName>
    <definedName name="___________PPh23" localSheetId="2">#REF!</definedName>
    <definedName name="___________PPh23">#REF!</definedName>
    <definedName name="___________prk1">[49]input!$B$12</definedName>
    <definedName name="___________pvc100">'[50]HARGA SAT'!#REF!</definedName>
    <definedName name="___________pvc150">'[50]HARGA SAT'!#REF!</definedName>
    <definedName name="___________pvc200">'[50]HARGA SAT'!#REF!</definedName>
    <definedName name="___________pvc25" localSheetId="1">#REF!</definedName>
    <definedName name="___________pvc25" localSheetId="2">#REF!</definedName>
    <definedName name="___________pvc25">#REF!</definedName>
    <definedName name="___________pvc250">'[50]HARGA SAT'!#REF!</definedName>
    <definedName name="___________pvc3">'[39]upah bahan'!$F$106</definedName>
    <definedName name="___________pvc4" localSheetId="1">#REF!</definedName>
    <definedName name="___________pvc4" localSheetId="2">#REF!</definedName>
    <definedName name="___________pvc4">#REF!</definedName>
    <definedName name="___________pvc50" localSheetId="1">#REF!</definedName>
    <definedName name="___________pvc50" localSheetId="2">#REF!</definedName>
    <definedName name="___________pvc50">#REF!</definedName>
    <definedName name="___________pvc75">'[50]HARGA SAT'!#REF!</definedName>
    <definedName name="___________RAB1" localSheetId="1">#REF!</definedName>
    <definedName name="___________RAB1" localSheetId="2">#REF!</definedName>
    <definedName name="___________RAB1">#REF!</definedName>
    <definedName name="___________RAB2" localSheetId="1">#REF!</definedName>
    <definedName name="___________RAB2" localSheetId="2">#REF!</definedName>
    <definedName name="___________RAB2">#REF!</definedName>
    <definedName name="___________SP1" localSheetId="1">#REF!</definedName>
    <definedName name="___________SP1" localSheetId="2">#REF!</definedName>
    <definedName name="___________SP1">#REF!</definedName>
    <definedName name="___________SP2" localSheetId="1">#REF!</definedName>
    <definedName name="___________SP2" localSheetId="2">#REF!</definedName>
    <definedName name="___________SP2">#REF!</definedName>
    <definedName name="___________TA1">'[51]DATA PROYEK'!$C$5</definedName>
    <definedName name="___________tc3" localSheetId="1">#REF!</definedName>
    <definedName name="___________tc3" localSheetId="2">#REF!</definedName>
    <definedName name="___________tc3">#REF!</definedName>
    <definedName name="__________A66000" localSheetId="1">#REF!</definedName>
    <definedName name="__________A66000" localSheetId="2">#REF!</definedName>
    <definedName name="__________A66000">#REF!</definedName>
    <definedName name="__________ang1">[47]input!#REF!</definedName>
    <definedName name="__________ang2">[47]input!#REF!</definedName>
    <definedName name="__________ang3">[47]input!#REF!</definedName>
    <definedName name="__________arr3" localSheetId="5">{"Book1","4.09 FLORA DAN FAUNA.xls","4.22 PERLENGKAPAN SEKOLAH.xls"}</definedName>
    <definedName name="__________arr3" localSheetId="7">{"Book1","4.09 FLORA DAN FAUNA.xls","4.22 PERLENGKAPAN SEKOLAH.xls"}</definedName>
    <definedName name="__________arr3">{"Book1","4.09 FLORA DAN FAUNA.xls","4.22 PERLENGKAPAN SEKOLAH.xls"}</definedName>
    <definedName name="__________bpc23" localSheetId="1">#REF!</definedName>
    <definedName name="__________bpc23" localSheetId="2">#REF!</definedName>
    <definedName name="__________bpc23">#REF!</definedName>
    <definedName name="__________der4" localSheetId="5">{"Book1","4.09 FLORA DAN FAUNA.xls","4.22 PERLENGKAPAN SEKOLAH.xls"}</definedName>
    <definedName name="__________der4" localSheetId="7">{"Book1","4.09 FLORA DAN FAUNA.xls","4.22 PERLENGKAPAN SEKOLAH.xls"}</definedName>
    <definedName name="__________der4">{"Book1","4.09 FLORA DAN FAUNA.xls","4.22 PERLENGKAPAN SEKOLAH.xls"}</definedName>
    <definedName name="__________dip02" localSheetId="1">#REF!</definedName>
    <definedName name="__________dip02" localSheetId="2">#REF!</definedName>
    <definedName name="__________dip02">#REF!</definedName>
    <definedName name="__________DIV1" localSheetId="1">#REF!</definedName>
    <definedName name="__________DIV1" localSheetId="2">#REF!</definedName>
    <definedName name="__________DIV1">#REF!</definedName>
    <definedName name="__________DIV10" localSheetId="1">#REF!</definedName>
    <definedName name="__________DIV10" localSheetId="2">#REF!</definedName>
    <definedName name="__________DIV10">#REF!</definedName>
    <definedName name="__________DIV11">'[24]Kuantitas &amp; Harga'!#REF!</definedName>
    <definedName name="__________DIV2" localSheetId="1">#REF!</definedName>
    <definedName name="__________DIV2" localSheetId="2">#REF!</definedName>
    <definedName name="__________DIV2">#REF!</definedName>
    <definedName name="__________DIV3" localSheetId="1">#REF!</definedName>
    <definedName name="__________DIV3" localSheetId="2">#REF!</definedName>
    <definedName name="__________DIV3">#REF!</definedName>
    <definedName name="__________DIV4" localSheetId="1">#REF!</definedName>
    <definedName name="__________DIV4" localSheetId="2">#REF!</definedName>
    <definedName name="__________DIV4">#REF!</definedName>
    <definedName name="__________DIV5" localSheetId="1">#REF!</definedName>
    <definedName name="__________DIV5" localSheetId="2">#REF!</definedName>
    <definedName name="__________DIV5">#REF!</definedName>
    <definedName name="__________DIV6" localSheetId="1">#REF!</definedName>
    <definedName name="__________DIV6" localSheetId="2">#REF!</definedName>
    <definedName name="__________DIV6">#REF!</definedName>
    <definedName name="__________DIV7" localSheetId="1">#REF!</definedName>
    <definedName name="__________DIV7" localSheetId="2">#REF!</definedName>
    <definedName name="__________DIV7">#REF!</definedName>
    <definedName name="__________DIV8" localSheetId="1">#REF!</definedName>
    <definedName name="__________DIV8" localSheetId="2">#REF!</definedName>
    <definedName name="__________DIV8">#REF!</definedName>
    <definedName name="__________DIV9" localSheetId="1">#REF!</definedName>
    <definedName name="__________DIV9" localSheetId="2">#REF!</definedName>
    <definedName name="__________DIV9">#REF!</definedName>
    <definedName name="__________doc5" localSheetId="5">{"Book1","4.09 FLORA DAN FAUNA.xls","4.22 PERLENGKAPAN SEKOLAH.xls"}</definedName>
    <definedName name="__________doc5" localSheetId="7">{"Book1","4.09 FLORA DAN FAUNA.xls","4.22 PERLENGKAPAN SEKOLAH.xls"}</definedName>
    <definedName name="__________doc5">{"Book1","4.09 FLORA DAN FAUNA.xls","4.22 PERLENGKAPAN SEKOLAH.xls"}</definedName>
    <definedName name="__________EEE01">'[35]Break Down Alat'!#REF!</definedName>
    <definedName name="__________EEE02">'[35]Break Down Alat'!#REF!</definedName>
    <definedName name="__________EEE03">'[35]Break Down Alat'!#REF!</definedName>
    <definedName name="__________EEE04">'[35]Break Down Alat'!#REF!</definedName>
    <definedName name="__________EEE05">'[35]Break Down Alat'!#REF!</definedName>
    <definedName name="__________EEE06">'[35]Break Down Alat'!#REF!</definedName>
    <definedName name="__________EEE07">'[35]Break Down Alat'!#REF!</definedName>
    <definedName name="__________EEE08">'[35]Break Down Alat'!#REF!</definedName>
    <definedName name="__________EEE09">'[35]Break Down Alat'!#REF!</definedName>
    <definedName name="__________EEE10">'[35]Break Down Alat'!#REF!</definedName>
    <definedName name="__________EEE11">'[35]Break Down Alat'!#REF!</definedName>
    <definedName name="__________EEE12">'[35]Break Down Alat'!#REF!</definedName>
    <definedName name="__________EEE13">'[35]Break Down Alat'!#REF!</definedName>
    <definedName name="__________EEE14">'[35]Break Down Alat'!#REF!</definedName>
    <definedName name="__________EEE15">'[35]Break Down Alat'!#REF!</definedName>
    <definedName name="__________EEE16">'[35]Break Down Alat'!#REF!</definedName>
    <definedName name="__________EEE17">'[35]Break Down Alat'!#REF!</definedName>
    <definedName name="__________EEE18">'[35]Break Down Alat'!#REF!</definedName>
    <definedName name="__________EEE19">'[35]Break Down Alat'!#REF!</definedName>
    <definedName name="__________EEE20">'[35]Break Down Alat'!#REF!</definedName>
    <definedName name="__________EEE21">'[35]Break Down Alat'!#REF!</definedName>
    <definedName name="__________EEE22">'[35]Break Down Alat'!#REF!</definedName>
    <definedName name="__________EEE23">'[35]Break Down Alat'!#REF!</definedName>
    <definedName name="__________EEE24">'[35]Break Down Alat'!#REF!</definedName>
    <definedName name="__________EEE25">'[35]Break Down Alat'!#REF!</definedName>
    <definedName name="__________EEE26">'[35]Break Down Alat'!#REF!</definedName>
    <definedName name="__________EEE27">'[35]Break Down Alat'!#REF!</definedName>
    <definedName name="__________EEE28">'[35]Break Down Alat'!#REF!</definedName>
    <definedName name="__________EEE29">'[35]Break Down Alat'!#REF!</definedName>
    <definedName name="__________EEE30">'[35]Break Down Alat'!#REF!</definedName>
    <definedName name="__________EEE31">'[35]Break Down Alat'!#REF!</definedName>
    <definedName name="__________EEE32">'[35]Break Down Alat'!#REF!</definedName>
    <definedName name="__________EEE33">'[35]Break Down Alat'!#REF!</definedName>
    <definedName name="__________HAL1" localSheetId="1">#REF!</definedName>
    <definedName name="__________HAL1" localSheetId="2">#REF!</definedName>
    <definedName name="__________HAL1">#REF!</definedName>
    <definedName name="__________HAL10" localSheetId="1">#REF!</definedName>
    <definedName name="__________HAL10" localSheetId="2">#REF!</definedName>
    <definedName name="__________HAL10">#REF!</definedName>
    <definedName name="__________HAL11" localSheetId="1">#REF!</definedName>
    <definedName name="__________HAL11" localSheetId="2">#REF!</definedName>
    <definedName name="__________HAL11">#REF!</definedName>
    <definedName name="__________HAL12" localSheetId="1">#REF!</definedName>
    <definedName name="__________HAL12" localSheetId="2">#REF!</definedName>
    <definedName name="__________HAL12">#REF!</definedName>
    <definedName name="__________HAL13" localSheetId="1">#REF!</definedName>
    <definedName name="__________HAL13" localSheetId="2">#REF!</definedName>
    <definedName name="__________HAL13">#REF!</definedName>
    <definedName name="__________HAL14" localSheetId="1">#REF!</definedName>
    <definedName name="__________HAL14" localSheetId="2">#REF!</definedName>
    <definedName name="__________HAL14">#REF!</definedName>
    <definedName name="__________HAL15" localSheetId="1">#REF!</definedName>
    <definedName name="__________HAL15" localSheetId="2">#REF!</definedName>
    <definedName name="__________HAL15">#REF!</definedName>
    <definedName name="__________HAL16" localSheetId="1">#REF!</definedName>
    <definedName name="__________HAL16" localSheetId="2">#REF!</definedName>
    <definedName name="__________HAL16">#REF!</definedName>
    <definedName name="__________HAL17" localSheetId="1">#REF!</definedName>
    <definedName name="__________HAL17" localSheetId="2">#REF!</definedName>
    <definedName name="__________HAL17">#REF!</definedName>
    <definedName name="__________HAL18" localSheetId="1">#REF!</definedName>
    <definedName name="__________HAL18" localSheetId="2">#REF!</definedName>
    <definedName name="__________HAL18">#REF!</definedName>
    <definedName name="__________HAL19" localSheetId="1">#REF!</definedName>
    <definedName name="__________HAL19" localSheetId="2">#REF!</definedName>
    <definedName name="__________HAL19">#REF!</definedName>
    <definedName name="__________HAL2" localSheetId="1">#REF!</definedName>
    <definedName name="__________HAL2" localSheetId="2">#REF!</definedName>
    <definedName name="__________HAL2">#REF!</definedName>
    <definedName name="__________HAL20" localSheetId="1">#REF!</definedName>
    <definedName name="__________HAL20" localSheetId="2">#REF!</definedName>
    <definedName name="__________HAL20">#REF!</definedName>
    <definedName name="__________HAL21" localSheetId="1">#REF!</definedName>
    <definedName name="__________HAL21" localSheetId="2">#REF!</definedName>
    <definedName name="__________HAL21">#REF!</definedName>
    <definedName name="__________HAL22" localSheetId="1">#REF!</definedName>
    <definedName name="__________HAL22" localSheetId="2">#REF!</definedName>
    <definedName name="__________HAL22">#REF!</definedName>
    <definedName name="__________HAL3" localSheetId="1">#REF!</definedName>
    <definedName name="__________HAL3" localSheetId="2">#REF!</definedName>
    <definedName name="__________HAL3">#REF!</definedName>
    <definedName name="__________HAL4" localSheetId="1">#REF!</definedName>
    <definedName name="__________HAL4" localSheetId="2">#REF!</definedName>
    <definedName name="__________HAL4">#REF!</definedName>
    <definedName name="__________HAL5" localSheetId="1">#REF!</definedName>
    <definedName name="__________HAL5" localSheetId="2">#REF!</definedName>
    <definedName name="__________HAL5">#REF!</definedName>
    <definedName name="__________HAL6" localSheetId="1">#REF!</definedName>
    <definedName name="__________HAL6" localSheetId="2">#REF!</definedName>
    <definedName name="__________HAL6">#REF!</definedName>
    <definedName name="__________HAL7" localSheetId="1">#REF!</definedName>
    <definedName name="__________HAL7" localSheetId="2">#REF!</definedName>
    <definedName name="__________HAL7">#REF!</definedName>
    <definedName name="__________HAL8" localSheetId="1">#REF!</definedName>
    <definedName name="__________HAL8" localSheetId="2">#REF!</definedName>
    <definedName name="__________HAL8">#REF!</definedName>
    <definedName name="__________HAL9" localSheetId="1">#REF!</definedName>
    <definedName name="__________HAL9" localSheetId="2">#REF!</definedName>
    <definedName name="__________HAL9">#REF!</definedName>
    <definedName name="__________I333333" localSheetId="1">#REF!</definedName>
    <definedName name="__________I333333" localSheetId="2">#REF!</definedName>
    <definedName name="__________I333333">#REF!</definedName>
    <definedName name="__________keg1">[45]input!$B$19</definedName>
    <definedName name="__________KOP1" localSheetId="1">#REF!</definedName>
    <definedName name="__________KOP1" localSheetId="2">#REF!</definedName>
    <definedName name="__________KOP1">#REF!</definedName>
    <definedName name="__________KOP2">#N/A</definedName>
    <definedName name="__________LLL01" localSheetId="1">#REF!</definedName>
    <definedName name="__________LLL01" localSheetId="2">#REF!</definedName>
    <definedName name="__________LLL01">#REF!</definedName>
    <definedName name="__________LLL02" localSheetId="1">#REF!</definedName>
    <definedName name="__________LLL02" localSheetId="2">#REF!</definedName>
    <definedName name="__________LLL02">#REF!</definedName>
    <definedName name="__________LLL03" localSheetId="1">#REF!</definedName>
    <definedName name="__________LLL03" localSheetId="2">#REF!</definedName>
    <definedName name="__________LLL03">#REF!</definedName>
    <definedName name="__________LLL04" localSheetId="1">#REF!</definedName>
    <definedName name="__________LLL04" localSheetId="2">#REF!</definedName>
    <definedName name="__________LLL04">#REF!</definedName>
    <definedName name="__________LLL05" localSheetId="1">#REF!</definedName>
    <definedName name="__________LLL05" localSheetId="2">#REF!</definedName>
    <definedName name="__________LLL05">#REF!</definedName>
    <definedName name="__________LLL06" localSheetId="1">#REF!</definedName>
    <definedName name="__________LLL06" localSheetId="2">#REF!</definedName>
    <definedName name="__________LLL06">#REF!</definedName>
    <definedName name="__________LLL07" localSheetId="1">#REF!</definedName>
    <definedName name="__________LLL07" localSheetId="2">#REF!</definedName>
    <definedName name="__________LLL07">#REF!</definedName>
    <definedName name="__________LLL08" localSheetId="1">#REF!</definedName>
    <definedName name="__________LLL08" localSheetId="2">#REF!</definedName>
    <definedName name="__________LLL08">#REF!</definedName>
    <definedName name="__________LLL09" localSheetId="1">#REF!</definedName>
    <definedName name="__________LLL09" localSheetId="2">#REF!</definedName>
    <definedName name="__________LLL09">#REF!</definedName>
    <definedName name="__________LLL10" localSheetId="1">#REF!</definedName>
    <definedName name="__________LLL10" localSheetId="2">#REF!</definedName>
    <definedName name="__________LLL10">#REF!</definedName>
    <definedName name="__________LLL11" localSheetId="1">#REF!</definedName>
    <definedName name="__________LLL11" localSheetId="2">#REF!</definedName>
    <definedName name="__________LLL11">#REF!</definedName>
    <definedName name="__________lok2">[10]data!$B$15</definedName>
    <definedName name="__________mas1" localSheetId="5">{"Book1","4.09 FLORA DAN FAUNA.xls","4.22 PERLENGKAPAN SEKOLAH.xls"}</definedName>
    <definedName name="__________mas1" localSheetId="7">{"Book1","4.09 FLORA DAN FAUNA.xls","4.22 PERLENGKAPAN SEKOLAH.xls"}</definedName>
    <definedName name="__________mas1">{"Book1","4.09 FLORA DAN FAUNA.xls","4.22 PERLENGKAPAN SEKOLAH.xls"}</definedName>
    <definedName name="__________mas12" localSheetId="5">{"Book1","4.09 FLORA DAN FAUNA.xls","4.22 PERLENGKAPAN SEKOLAH.xls"}</definedName>
    <definedName name="__________mas12" localSheetId="7">{"Book1","4.09 FLORA DAN FAUNA.xls","4.22 PERLENGKAPAN SEKOLAH.xls"}</definedName>
    <definedName name="__________mas12">{"Book1","4.09 FLORA DAN FAUNA.xls","4.22 PERLENGKAPAN SEKOLAH.xls"}</definedName>
    <definedName name="__________mas2" localSheetId="5">{"Book1","4.09 FLORA DAN FAUNA.xls","4.22 PERLENGKAPAN SEKOLAH.xls"}</definedName>
    <definedName name="__________mas2" localSheetId="7">{"Book1","4.09 FLORA DAN FAUNA.xls","4.22 PERLENGKAPAN SEKOLAH.xls"}</definedName>
    <definedName name="__________mas2">{"Book1","4.09 FLORA DAN FAUNA.xls","4.22 PERLENGKAPAN SEKOLAH.xls"}</definedName>
    <definedName name="__________mas4" localSheetId="5">{"Book1","4.09 FLORA DAN FAUNA.xls","4.22 PERLENGKAPAN SEKOLAH.xls"}</definedName>
    <definedName name="__________mas4" localSheetId="7">{"Book1","4.09 FLORA DAN FAUNA.xls","4.22 PERLENGKAPAN SEKOLAH.xls"}</definedName>
    <definedName name="__________mas4">{"Book1","4.09 FLORA DAN FAUNA.xls","4.22 PERLENGKAPAN SEKOLAH.xls"}</definedName>
    <definedName name="__________mas5" localSheetId="5">{"Book1","4.09 FLORA DAN FAUNA.xls","4.22 PERLENGKAPAN SEKOLAH.xls"}</definedName>
    <definedName name="__________mas5" localSheetId="7">{"Book1","4.09 FLORA DAN FAUNA.xls","4.22 PERLENGKAPAN SEKOLAH.xls"}</definedName>
    <definedName name="__________mas5">{"Book1","4.09 FLORA DAN FAUNA.xls","4.22 PERLENGKAPAN SEKOLAH.xls"}</definedName>
    <definedName name="__________mas6" localSheetId="5">{"Book1","4.09 FLORA DAN FAUNA.xls","4.22 PERLENGKAPAN SEKOLAH.xls"}</definedName>
    <definedName name="__________mas6" localSheetId="7">{"Book1","4.09 FLORA DAN FAUNA.xls","4.22 PERLENGKAPAN SEKOLAH.xls"}</definedName>
    <definedName name="__________mas6">{"Book1","4.09 FLORA DAN FAUNA.xls","4.22 PERLENGKAPAN SEKOLAH.xls"}</definedName>
    <definedName name="__________mas7" localSheetId="5">{"Book1","4.09 FLORA DAN FAUNA.xls","4.22 PERLENGKAPAN SEKOLAH.xls"}</definedName>
    <definedName name="__________mas7" localSheetId="7">{"Book1","4.09 FLORA DAN FAUNA.xls","4.22 PERLENGKAPAN SEKOLAH.xls"}</definedName>
    <definedName name="__________mas7">{"Book1","4.09 FLORA DAN FAUNA.xls","4.22 PERLENGKAPAN SEKOLAH.xls"}</definedName>
    <definedName name="__________mas8" localSheetId="5">{"Book1","4.09 FLORA DAN FAUNA.xls","4.22 PERLENGKAPAN SEKOLAH.xls"}</definedName>
    <definedName name="__________mas8" localSheetId="7">{"Book1","4.09 FLORA DAN FAUNA.xls","4.22 PERLENGKAPAN SEKOLAH.xls"}</definedName>
    <definedName name="__________mas8">{"Book1","4.09 FLORA DAN FAUNA.xls","4.22 PERLENGKAPAN SEKOLAH.xls"}</definedName>
    <definedName name="__________mas9" localSheetId="5">{"Book1","4.09 FLORA DAN FAUNA.xls","4.22 PERLENGKAPAN SEKOLAH.xls"}</definedName>
    <definedName name="__________mas9" localSheetId="7">{"Book1","4.09 FLORA DAN FAUNA.xls","4.22 PERLENGKAPAN SEKOLAH.xls"}</definedName>
    <definedName name="__________mas9">{"Book1","4.09 FLORA DAN FAUNA.xls","4.22 PERLENGKAPAN SEKOLAH.xls"}</definedName>
    <definedName name="__________MDE01">[22]Peralatan!$BO$27</definedName>
    <definedName name="__________MDE02">[22]Peralatan!$BO$47</definedName>
    <definedName name="__________MDE03">[22]Peralatan!$BO$67</definedName>
    <definedName name="__________MDE04">[22]Peralatan!$BO$87</definedName>
    <definedName name="__________MDE05">[22]Peralatan!$BO$107</definedName>
    <definedName name="__________MDE06">[22]Peralatan!$BO$127</definedName>
    <definedName name="__________MDE07">[22]Peralatan!$BO$147</definedName>
    <definedName name="__________MDE08">[22]Peralatan!$BO$167</definedName>
    <definedName name="__________MDE09">[22]Peralatan!$BO$187</definedName>
    <definedName name="__________MDE10">[22]Peralatan!$BO$207</definedName>
    <definedName name="__________MDE11">[22]Peralatan!$BO$227</definedName>
    <definedName name="__________MDE12">[22]Peralatan!$BO$247</definedName>
    <definedName name="__________MDE13">[22]Peralatan!$BO$267</definedName>
    <definedName name="__________MDE14">[22]Peralatan!$BO$287</definedName>
    <definedName name="__________MDE15">[22]Peralatan!$BO$307</definedName>
    <definedName name="__________MDE16">[22]Peralatan!$BO$327</definedName>
    <definedName name="__________MDE17">[22]Peralatan!$BO$347</definedName>
    <definedName name="__________MDE18">[22]Peralatan!$BO$367</definedName>
    <definedName name="__________MDE19">[22]Peralatan!$BO$387</definedName>
    <definedName name="__________MDE20">[22]Peralatan!$BO$407</definedName>
    <definedName name="__________MDE21">[22]Peralatan!$BO$427</definedName>
    <definedName name="__________MDE22">[22]Peralatan!$BO$447</definedName>
    <definedName name="__________MDE23">[22]Peralatan!$BO$467</definedName>
    <definedName name="__________MDE24">[22]Peralatan!$BO$487</definedName>
    <definedName name="__________MDE25">[22]Peralatan!$BO$507</definedName>
    <definedName name="__________MDE26">[22]Peralatan!$BO$527</definedName>
    <definedName name="__________MDE27">[22]Peralatan!$BO$547</definedName>
    <definedName name="__________MDE28">[22]Peralatan!$BO$567</definedName>
    <definedName name="__________MDE29">[22]Peralatan!$BO$587</definedName>
    <definedName name="__________MDE30">[22]Peralatan!$BO$607</definedName>
    <definedName name="__________MDE31">[22]Peralatan!$BO$627</definedName>
    <definedName name="__________MDE32">[22]Peralatan!$BO$647</definedName>
    <definedName name="__________MDE33">[22]Peralatan!$BO$667</definedName>
    <definedName name="__________MDE34">[22]Peralatan!$BO$698</definedName>
    <definedName name="__________MDE35">[22]Peralatan!$BO$718</definedName>
    <definedName name="__________MDE36">[29]Peralatan!$BO$738</definedName>
    <definedName name="__________MDE37">[29]Peralatan!$BO$758</definedName>
    <definedName name="__________MDE38">[29]Peralatan!$BO$778</definedName>
    <definedName name="__________MDE39">[29]Peralatan!$BO$798</definedName>
    <definedName name="__________MDE40">[29]Peralatan!$BO$818</definedName>
    <definedName name="__________MDE41">[29]Peralatan!$BO$838</definedName>
    <definedName name="__________MDE42">[29]Peralatan!$BO$858</definedName>
    <definedName name="__________MDE43">[29]Peralatan!$BO$878</definedName>
    <definedName name="__________MDE44">[29]Peralatan!$BO$898</definedName>
    <definedName name="__________MDE45">[29]Peralatan!$BO$918</definedName>
    <definedName name="__________MDE46">[29]Peralatan!$BO$938</definedName>
    <definedName name="__________MDE47">[29]Peralatan!$BO$958</definedName>
    <definedName name="__________MDE48">[29]Peralatan!$BO$978</definedName>
    <definedName name="__________MDE49">[29]Peralatan!$BO$998</definedName>
    <definedName name="__________MDE50">[29]Peralatan!$BO$1018</definedName>
    <definedName name="__________MDE51">[29]Peralatan!$BO$1038</definedName>
    <definedName name="__________MDE52">[29]Peralatan!$BO$1058</definedName>
    <definedName name="__________ME01">[22]Peralatan!$BO$26</definedName>
    <definedName name="__________ME02">[22]Peralatan!$BO$46</definedName>
    <definedName name="__________ME03">[22]Peralatan!$BO$66</definedName>
    <definedName name="__________ME04">[22]Peralatan!$BO$86</definedName>
    <definedName name="__________ME05">[22]Peralatan!$BO$106</definedName>
    <definedName name="__________ME06">[22]Peralatan!$BO$126</definedName>
    <definedName name="__________ME07">[22]Peralatan!$BO$146</definedName>
    <definedName name="__________ME08">[22]Peralatan!$BO$166</definedName>
    <definedName name="__________ME09">[22]Peralatan!$BO$186</definedName>
    <definedName name="__________me1" localSheetId="5">{"Book1","4.09 FLORA DAN FAUNA.xls","4.22 PERLENGKAPAN SEKOLAH.xls"}</definedName>
    <definedName name="__________me1" localSheetId="7">{"Book1","4.09 FLORA DAN FAUNA.xls","4.22 PERLENGKAPAN SEKOLAH.xls"}</definedName>
    <definedName name="__________me1">{"Book1","4.09 FLORA DAN FAUNA.xls","4.22 PERLENGKAPAN SEKOLAH.xls"}</definedName>
    <definedName name="__________ME10">[22]Peralatan!$BO$206</definedName>
    <definedName name="__________ME11">[22]Peralatan!$BO$226</definedName>
    <definedName name="__________ME12">[22]Peralatan!$BO$246</definedName>
    <definedName name="__________ME13">[22]Peralatan!$BO$266</definedName>
    <definedName name="__________ME14">[22]Peralatan!$BO$286</definedName>
    <definedName name="__________ME15">[22]Peralatan!$BO$306</definedName>
    <definedName name="__________ME16">[22]Peralatan!$BO$326</definedName>
    <definedName name="__________ME17">[22]Peralatan!$BO$346</definedName>
    <definedName name="__________ME18">[22]Peralatan!$BO$366</definedName>
    <definedName name="__________ME19">[22]Peralatan!$BO$386</definedName>
    <definedName name="__________me2" localSheetId="5">{"Book1","4.09 FLORA DAN FAUNA.xls","4.22 PERLENGKAPAN SEKOLAH.xls"}</definedName>
    <definedName name="__________me2" localSheetId="7">{"Book1","4.09 FLORA DAN FAUNA.xls","4.22 PERLENGKAPAN SEKOLAH.xls"}</definedName>
    <definedName name="__________me2">{"Book1","4.09 FLORA DAN FAUNA.xls","4.22 PERLENGKAPAN SEKOLAH.xls"}</definedName>
    <definedName name="__________ME20">[22]Peralatan!$BO$406</definedName>
    <definedName name="__________ME21">[22]Peralatan!$BO$426</definedName>
    <definedName name="__________ME22">[22]Peralatan!$BO$446</definedName>
    <definedName name="__________ME23">[22]Peralatan!$BO$466</definedName>
    <definedName name="__________ME24">[22]Peralatan!$BO$486</definedName>
    <definedName name="__________ME25">[22]Peralatan!$BO$506</definedName>
    <definedName name="__________ME26">[22]Peralatan!$BO$526</definedName>
    <definedName name="__________ME27">[22]Peralatan!$BO$546</definedName>
    <definedName name="__________ME28">[22]Peralatan!$BO$566</definedName>
    <definedName name="__________ME29">[22]Peralatan!$BO$586</definedName>
    <definedName name="__________me3" localSheetId="5">{"Book1","4.09 FLORA DAN FAUNA.xls","4.22 PERLENGKAPAN SEKOLAH.xls"}</definedName>
    <definedName name="__________me3" localSheetId="7">{"Book1","4.09 FLORA DAN FAUNA.xls","4.22 PERLENGKAPAN SEKOLAH.xls"}</definedName>
    <definedName name="__________me3">{"Book1","4.09 FLORA DAN FAUNA.xls","4.22 PERLENGKAPAN SEKOLAH.xls"}</definedName>
    <definedName name="__________ME30">[22]Peralatan!$BO$606</definedName>
    <definedName name="__________ME31">[22]Peralatan!$BO$626</definedName>
    <definedName name="__________ME32">[22]Peralatan!$BO$646</definedName>
    <definedName name="__________ME33">[22]Peralatan!$BO$666</definedName>
    <definedName name="__________ME34">[22]Peralatan!$BO$697</definedName>
    <definedName name="__________ME35">[22]Peralatan!$BO$717</definedName>
    <definedName name="__________ME36">[29]Peralatan!$BO$737</definedName>
    <definedName name="__________ME37">[29]Peralatan!$BO$757</definedName>
    <definedName name="__________ME38">[29]Peralatan!$BO$777</definedName>
    <definedName name="__________ME39">[29]Peralatan!$BO$797</definedName>
    <definedName name="__________me4" localSheetId="5">{"Book1","4.09 FLORA DAN FAUNA.xls","4.22 PERLENGKAPAN SEKOLAH.xls"}</definedName>
    <definedName name="__________me4" localSheetId="7">{"Book1","4.09 FLORA DAN FAUNA.xls","4.22 PERLENGKAPAN SEKOLAH.xls"}</definedName>
    <definedName name="__________me4">{"Book1","4.09 FLORA DAN FAUNA.xls","4.22 PERLENGKAPAN SEKOLAH.xls"}</definedName>
    <definedName name="__________ME40">[29]Peralatan!$BO$817</definedName>
    <definedName name="__________ME41">[29]Peralatan!$BO$837</definedName>
    <definedName name="__________ME42">[29]Peralatan!$BO$857</definedName>
    <definedName name="__________ME43">[29]Peralatan!$BO$877</definedName>
    <definedName name="__________ME44">[29]Peralatan!$BO$897</definedName>
    <definedName name="__________ME45">[29]Peralatan!$BO$917</definedName>
    <definedName name="__________ME46">[29]Peralatan!$BO$937</definedName>
    <definedName name="__________ME47">[29]Peralatan!$BO$957</definedName>
    <definedName name="__________ME48">[29]Peralatan!$BO$977</definedName>
    <definedName name="__________ME49">[29]Peralatan!$BO$997</definedName>
    <definedName name="__________me5" localSheetId="5">{"Book1","4.09 FLORA DAN FAUNA.xls","4.22 PERLENGKAPAN SEKOLAH.xls"}</definedName>
    <definedName name="__________me5" localSheetId="7">{"Book1","4.09 FLORA DAN FAUNA.xls","4.22 PERLENGKAPAN SEKOLAH.xls"}</definedName>
    <definedName name="__________me5">{"Book1","4.09 FLORA DAN FAUNA.xls","4.22 PERLENGKAPAN SEKOLAH.xls"}</definedName>
    <definedName name="__________ME50">[29]Peralatan!$BO$1017</definedName>
    <definedName name="__________ME51">[29]Peralatan!$BO$1037</definedName>
    <definedName name="__________ME52">[29]Peralatan!$BO$1057</definedName>
    <definedName name="__________me9" localSheetId="5">{"Book1","4.09 FLORA DAN FAUNA.xls","4.22 PERLENGKAPAN SEKOLAH.xls"}</definedName>
    <definedName name="__________me9" localSheetId="7">{"Book1","4.09 FLORA DAN FAUNA.xls","4.22 PERLENGKAPAN SEKOLAH.xls"}</definedName>
    <definedName name="__________me9">{"Book1","4.09 FLORA DAN FAUNA.xls","4.22 PERLENGKAPAN SEKOLAH.xls"}</definedName>
    <definedName name="__________mek1" localSheetId="5">{"Book1","4.09 FLORA DAN FAUNA.xls","4.22 PERLENGKAPAN SEKOLAH.xls"}</definedName>
    <definedName name="__________mek1" localSheetId="7">{"Book1","4.09 FLORA DAN FAUNA.xls","4.22 PERLENGKAPAN SEKOLAH.xls"}</definedName>
    <definedName name="__________mek1">{"Book1","4.09 FLORA DAN FAUNA.xls","4.22 PERLENGKAPAN SEKOLAH.xls"}</definedName>
    <definedName name="__________mek2" localSheetId="5">{"Book1","4.09 FLORA DAN FAUNA.xls","4.22 PERLENGKAPAN SEKOLAH.xls"}</definedName>
    <definedName name="__________mek2" localSheetId="7">{"Book1","4.09 FLORA DAN FAUNA.xls","4.22 PERLENGKAPAN SEKOLAH.xls"}</definedName>
    <definedName name="__________mek2">{"Book1","4.09 FLORA DAN FAUNA.xls","4.22 PERLENGKAPAN SEKOLAH.xls"}</definedName>
    <definedName name="__________mek3" localSheetId="5">{"Book1","4.09 FLORA DAN FAUNA.xls","4.22 PERLENGKAPAN SEKOLAH.xls"}</definedName>
    <definedName name="__________mek3" localSheetId="7">{"Book1","4.09 FLORA DAN FAUNA.xls","4.22 PERLENGKAPAN SEKOLAH.xls"}</definedName>
    <definedName name="__________mek3">{"Book1","4.09 FLORA DAN FAUNA.xls","4.22 PERLENGKAPAN SEKOLAH.xls"}</definedName>
    <definedName name="__________mek5" localSheetId="5">{"Book1","4.09 FLORA DAN FAUNA.xls","4.22 PERLENGKAPAN SEKOLAH.xls"}</definedName>
    <definedName name="__________mek5" localSheetId="7">{"Book1","4.09 FLORA DAN FAUNA.xls","4.22 PERLENGKAPAN SEKOLAH.xls"}</definedName>
    <definedName name="__________mek5">{"Book1","4.09 FLORA DAN FAUNA.xls","4.22 PERLENGKAPAN SEKOLAH.xls"}</definedName>
    <definedName name="__________mek87" localSheetId="5">{"Book1","4.09 FLORA DAN FAUNA.xls","4.22 PERLENGKAPAN SEKOLAH.xls"}</definedName>
    <definedName name="__________mek87" localSheetId="7">{"Book1","4.09 FLORA DAN FAUNA.xls","4.22 PERLENGKAPAN SEKOLAH.xls"}</definedName>
    <definedName name="__________mek87">{"Book1","4.09 FLORA DAN FAUNA.xls","4.22 PERLENGKAPAN SEKOLAH.xls"}</definedName>
    <definedName name="__________mek9" localSheetId="5">{"Book1","4.09 FLORA DAN FAUNA.xls","4.22 PERLENGKAPAN SEKOLAH.xls"}</definedName>
    <definedName name="__________mek9" localSheetId="7">{"Book1","4.09 FLORA DAN FAUNA.xls","4.22 PERLENGKAPAN SEKOLAH.xls"}</definedName>
    <definedName name="__________mek9">{"Book1","4.09 FLORA DAN FAUNA.xls","4.22 PERLENGKAPAN SEKOLAH.xls"}</definedName>
    <definedName name="__________meq12" localSheetId="5">{"Book1","4.09 FLORA DAN FAUNA.xls","4.22 PERLENGKAPAN SEKOLAH.xls"}</definedName>
    <definedName name="__________meq12" localSheetId="7">{"Book1","4.09 FLORA DAN FAUNA.xls","4.22 PERLENGKAPAN SEKOLAH.xls"}</definedName>
    <definedName name="__________meq12">{"Book1","4.09 FLORA DAN FAUNA.xls","4.22 PERLENGKAPAN SEKOLAH.xls"}</definedName>
    <definedName name="__________MMM01" localSheetId="1">#REF!</definedName>
    <definedName name="__________MMM01" localSheetId="2">#REF!</definedName>
    <definedName name="__________MMM01">#REF!</definedName>
    <definedName name="__________MMM02" localSheetId="1">#REF!</definedName>
    <definedName name="__________MMM02" localSheetId="2">#REF!</definedName>
    <definedName name="__________MMM02">#REF!</definedName>
    <definedName name="__________MMM03" localSheetId="1">#REF!</definedName>
    <definedName name="__________MMM03" localSheetId="2">#REF!</definedName>
    <definedName name="__________MMM03">#REF!</definedName>
    <definedName name="__________MMM04" localSheetId="1">#REF!</definedName>
    <definedName name="__________MMM04" localSheetId="2">#REF!</definedName>
    <definedName name="__________MMM04">#REF!</definedName>
    <definedName name="__________MMM05" localSheetId="1">#REF!</definedName>
    <definedName name="__________MMM05" localSheetId="2">#REF!</definedName>
    <definedName name="__________MMM05">#REF!</definedName>
    <definedName name="__________MMM06" localSheetId="1">#REF!</definedName>
    <definedName name="__________MMM06" localSheetId="2">#REF!</definedName>
    <definedName name="__________MMM06">#REF!</definedName>
    <definedName name="__________MMM07" localSheetId="1">#REF!</definedName>
    <definedName name="__________MMM07" localSheetId="2">#REF!</definedName>
    <definedName name="__________MMM07">#REF!</definedName>
    <definedName name="__________MMM08" localSheetId="1">#REF!</definedName>
    <definedName name="__________MMM08" localSheetId="2">#REF!</definedName>
    <definedName name="__________MMM08">#REF!</definedName>
    <definedName name="__________MMM09" localSheetId="1">#REF!</definedName>
    <definedName name="__________MMM09" localSheetId="2">#REF!</definedName>
    <definedName name="__________MMM09">#REF!</definedName>
    <definedName name="__________MMM10" localSheetId="1">#REF!</definedName>
    <definedName name="__________MMM10" localSheetId="2">#REF!</definedName>
    <definedName name="__________MMM10">#REF!</definedName>
    <definedName name="__________MMM11" localSheetId="1">#REF!</definedName>
    <definedName name="__________MMM11" localSheetId="2">#REF!</definedName>
    <definedName name="__________MMM11">#REF!</definedName>
    <definedName name="__________MMM12" localSheetId="1">#REF!</definedName>
    <definedName name="__________MMM12" localSheetId="2">#REF!</definedName>
    <definedName name="__________MMM12">#REF!</definedName>
    <definedName name="__________MMM13" localSheetId="1">#REF!</definedName>
    <definedName name="__________MMM13" localSheetId="2">#REF!</definedName>
    <definedName name="__________MMM13">#REF!</definedName>
    <definedName name="__________MMM14" localSheetId="1">#REF!</definedName>
    <definedName name="__________MMM14" localSheetId="2">#REF!</definedName>
    <definedName name="__________MMM14">#REF!</definedName>
    <definedName name="__________MMM15" localSheetId="1">#REF!</definedName>
    <definedName name="__________MMM15" localSheetId="2">#REF!</definedName>
    <definedName name="__________MMM15">#REF!</definedName>
    <definedName name="__________MMM16" localSheetId="1">#REF!</definedName>
    <definedName name="__________MMM16" localSheetId="2">#REF!</definedName>
    <definedName name="__________MMM16">#REF!</definedName>
    <definedName name="__________MMM17" localSheetId="1">#REF!</definedName>
    <definedName name="__________MMM17" localSheetId="2">#REF!</definedName>
    <definedName name="__________MMM17">#REF!</definedName>
    <definedName name="__________MMM18" localSheetId="1">#REF!</definedName>
    <definedName name="__________MMM18" localSheetId="2">#REF!</definedName>
    <definedName name="__________MMM18">#REF!</definedName>
    <definedName name="__________MMM19" localSheetId="1">#REF!</definedName>
    <definedName name="__________MMM19" localSheetId="2">#REF!</definedName>
    <definedName name="__________MMM19">#REF!</definedName>
    <definedName name="__________MMM20" localSheetId="1">#REF!</definedName>
    <definedName name="__________MMM20" localSheetId="2">#REF!</definedName>
    <definedName name="__________MMM20">#REF!</definedName>
    <definedName name="__________MMM21" localSheetId="1">#REF!</definedName>
    <definedName name="__________MMM21" localSheetId="2">#REF!</definedName>
    <definedName name="__________MMM21">#REF!</definedName>
    <definedName name="__________MMM22" localSheetId="1">#REF!</definedName>
    <definedName name="__________MMM22" localSheetId="2">#REF!</definedName>
    <definedName name="__________MMM22">#REF!</definedName>
    <definedName name="__________MMM23" localSheetId="1">#REF!</definedName>
    <definedName name="__________MMM23" localSheetId="2">#REF!</definedName>
    <definedName name="__________MMM23">#REF!</definedName>
    <definedName name="__________MMM24" localSheetId="1">#REF!</definedName>
    <definedName name="__________MMM24" localSheetId="2">#REF!</definedName>
    <definedName name="__________MMM24">#REF!</definedName>
    <definedName name="__________MMM25" localSheetId="1">#REF!</definedName>
    <definedName name="__________MMM25" localSheetId="2">#REF!</definedName>
    <definedName name="__________MMM25">#REF!</definedName>
    <definedName name="__________MMM26" localSheetId="1">#REF!</definedName>
    <definedName name="__________MMM26" localSheetId="2">#REF!</definedName>
    <definedName name="__________MMM26">#REF!</definedName>
    <definedName name="__________MMM27" localSheetId="1">#REF!</definedName>
    <definedName name="__________MMM27" localSheetId="2">#REF!</definedName>
    <definedName name="__________MMM27">#REF!</definedName>
    <definedName name="__________MMM28" localSheetId="1">#REF!</definedName>
    <definedName name="__________MMM28" localSheetId="2">#REF!</definedName>
    <definedName name="__________MMM28">#REF!</definedName>
    <definedName name="__________MMM29" localSheetId="1">#REF!</definedName>
    <definedName name="__________MMM29" localSheetId="2">#REF!</definedName>
    <definedName name="__________MMM29">#REF!</definedName>
    <definedName name="__________MMM30" localSheetId="1">#REF!</definedName>
    <definedName name="__________MMM30" localSheetId="2">#REF!</definedName>
    <definedName name="__________MMM30">#REF!</definedName>
    <definedName name="__________MMM31" localSheetId="1">#REF!</definedName>
    <definedName name="__________MMM31" localSheetId="2">#REF!</definedName>
    <definedName name="__________MMM31">#REF!</definedName>
    <definedName name="__________MMM32" localSheetId="1">#REF!</definedName>
    <definedName name="__________MMM32" localSheetId="2">#REF!</definedName>
    <definedName name="__________MMM32">#REF!</definedName>
    <definedName name="__________MMM33" localSheetId="1">#REF!</definedName>
    <definedName name="__________MMM33" localSheetId="2">#REF!</definedName>
    <definedName name="__________MMM33">#REF!</definedName>
    <definedName name="__________MMM34" localSheetId="1">#REF!</definedName>
    <definedName name="__________MMM34" localSheetId="2">#REF!</definedName>
    <definedName name="__________MMM34">#REF!</definedName>
    <definedName name="__________MMM35" localSheetId="1">#REF!</definedName>
    <definedName name="__________MMM35" localSheetId="2">#REF!</definedName>
    <definedName name="__________MMM35">#REF!</definedName>
    <definedName name="__________MMM36" localSheetId="1">#REF!</definedName>
    <definedName name="__________MMM36" localSheetId="2">#REF!</definedName>
    <definedName name="__________MMM36">#REF!</definedName>
    <definedName name="__________MMM37" localSheetId="1">#REF!</definedName>
    <definedName name="__________MMM37" localSheetId="2">#REF!</definedName>
    <definedName name="__________MMM37">#REF!</definedName>
    <definedName name="__________MMM38" localSheetId="1">#REF!</definedName>
    <definedName name="__________MMM38" localSheetId="2">#REF!</definedName>
    <definedName name="__________MMM38">#REF!</definedName>
    <definedName name="__________MMM39" localSheetId="1">#REF!</definedName>
    <definedName name="__________MMM39" localSheetId="2">#REF!</definedName>
    <definedName name="__________MMM39">#REF!</definedName>
    <definedName name="__________MMM40" localSheetId="1">#REF!</definedName>
    <definedName name="__________MMM40" localSheetId="2">#REF!</definedName>
    <definedName name="__________MMM40">#REF!</definedName>
    <definedName name="__________MMM41" localSheetId="1">#REF!</definedName>
    <definedName name="__________MMM41" localSheetId="2">#REF!</definedName>
    <definedName name="__________MMM41">#REF!</definedName>
    <definedName name="__________MMM411" localSheetId="1">#REF!</definedName>
    <definedName name="__________MMM411" localSheetId="2">#REF!</definedName>
    <definedName name="__________MMM411">#REF!</definedName>
    <definedName name="__________MMM42" localSheetId="1">#REF!</definedName>
    <definedName name="__________MMM42" localSheetId="2">#REF!</definedName>
    <definedName name="__________MMM42">#REF!</definedName>
    <definedName name="__________MMM43" localSheetId="1">#REF!</definedName>
    <definedName name="__________MMM43" localSheetId="2">#REF!</definedName>
    <definedName name="__________MMM43">#REF!</definedName>
    <definedName name="__________MMM44" localSheetId="1">#REF!</definedName>
    <definedName name="__________MMM44" localSheetId="2">#REF!</definedName>
    <definedName name="__________MMM44">#REF!</definedName>
    <definedName name="__________MMM45" localSheetId="1">#REF!</definedName>
    <definedName name="__________MMM45" localSheetId="2">#REF!</definedName>
    <definedName name="__________MMM45">#REF!</definedName>
    <definedName name="__________MMM46" localSheetId="1">#REF!</definedName>
    <definedName name="__________MMM46" localSheetId="2">#REF!</definedName>
    <definedName name="__________MMM46">#REF!</definedName>
    <definedName name="__________MMM47" localSheetId="1">#REF!</definedName>
    <definedName name="__________MMM47" localSheetId="2">#REF!</definedName>
    <definedName name="__________MMM47">#REF!</definedName>
    <definedName name="__________MMM48" localSheetId="1">#REF!</definedName>
    <definedName name="__________MMM48" localSheetId="2">#REF!</definedName>
    <definedName name="__________MMM48">#REF!</definedName>
    <definedName name="__________MMM49" localSheetId="1">#REF!</definedName>
    <definedName name="__________MMM49" localSheetId="2">#REF!</definedName>
    <definedName name="__________MMM49">#REF!</definedName>
    <definedName name="__________MMM50" localSheetId="1">#REF!</definedName>
    <definedName name="__________MMM50" localSheetId="2">#REF!</definedName>
    <definedName name="__________MMM50">#REF!</definedName>
    <definedName name="__________MMM51" localSheetId="1">#REF!</definedName>
    <definedName name="__________MMM51" localSheetId="2">#REF!</definedName>
    <definedName name="__________MMM51">#REF!</definedName>
    <definedName name="__________MMM52" localSheetId="1">#REF!</definedName>
    <definedName name="__________MMM52" localSheetId="2">#REF!</definedName>
    <definedName name="__________MMM52">#REF!</definedName>
    <definedName name="__________MMM53" localSheetId="1">#REF!</definedName>
    <definedName name="__________MMM53" localSheetId="2">#REF!</definedName>
    <definedName name="__________MMM53">#REF!</definedName>
    <definedName name="__________MMM54" localSheetId="1">#REF!</definedName>
    <definedName name="__________MMM54" localSheetId="2">#REF!</definedName>
    <definedName name="__________MMM54">#REF!</definedName>
    <definedName name="__________nip1">[11]Input!#REF!</definedName>
    <definedName name="__________nip2">[11]Input!#REF!</definedName>
    <definedName name="__________pak1">[12]Data!$B$12</definedName>
    <definedName name="__________Pak2">[13]data!#REF!</definedName>
    <definedName name="__________pak3">[13]data!#REF!</definedName>
    <definedName name="__________pak4">[13]data!#REF!</definedName>
    <definedName name="__________pak5">[13]data!#REF!</definedName>
    <definedName name="__________pak6">[13]data!#REF!</definedName>
    <definedName name="__________pan1" localSheetId="1">#REF!</definedName>
    <definedName name="__________pan1" localSheetId="2">#REF!</definedName>
    <definedName name="__________pan1">#REF!</definedName>
    <definedName name="__________pan2" localSheetId="1">#REF!</definedName>
    <definedName name="__________pan2" localSheetId="2">#REF!</definedName>
    <definedName name="__________pan2">#REF!</definedName>
    <definedName name="__________Pan3">[36]INPUT!$C$21</definedName>
    <definedName name="__________pan5">[48]INPUT!#REF!</definedName>
    <definedName name="__________pek1">[32]input!$B$21</definedName>
    <definedName name="__________pek2" localSheetId="1">#REF!</definedName>
    <definedName name="__________pek2" localSheetId="2">#REF!</definedName>
    <definedName name="__________pek2">#REF!</definedName>
    <definedName name="__________pek3" localSheetId="1">#REF!</definedName>
    <definedName name="__________pek3" localSheetId="2">#REF!</definedName>
    <definedName name="__________pek3">#REF!</definedName>
    <definedName name="__________pjg1">[12]Data!$B$14</definedName>
    <definedName name="__________pjg2">[12]Data!$B$15</definedName>
    <definedName name="__________PPh23" localSheetId="1">#REF!</definedName>
    <definedName name="__________PPh23" localSheetId="2">#REF!</definedName>
    <definedName name="__________PPh23">#REF!</definedName>
    <definedName name="__________prk1">[49]input!$B$12</definedName>
    <definedName name="__________pvc100">'[33]HARGA SAT'!#REF!</definedName>
    <definedName name="__________pvc150">'[33]HARGA SAT'!#REF!</definedName>
    <definedName name="__________pvc200">'[33]HARGA SAT'!#REF!</definedName>
    <definedName name="__________PVC25">'[25]HARGA SAT'!#REF!</definedName>
    <definedName name="__________pvc250">'[33]HARGA SAT'!#REF!</definedName>
    <definedName name="__________pvc3">'[39]upah bahan'!$F$106</definedName>
    <definedName name="__________pvc4" localSheetId="1">#REF!</definedName>
    <definedName name="__________pvc4" localSheetId="2">#REF!</definedName>
    <definedName name="__________pvc4">#REF!</definedName>
    <definedName name="__________PVC50">'[25]HARGA SAT'!#REF!</definedName>
    <definedName name="__________pvc75">'[33]HARGA SAT'!#REF!</definedName>
    <definedName name="__________RAB1" localSheetId="1">#REF!</definedName>
    <definedName name="__________RAB1" localSheetId="2">#REF!</definedName>
    <definedName name="__________RAB1">#REF!</definedName>
    <definedName name="__________RAB2" localSheetId="1">#REF!</definedName>
    <definedName name="__________RAB2" localSheetId="2">#REF!</definedName>
    <definedName name="__________RAB2">#REF!</definedName>
    <definedName name="__________SP1" localSheetId="1">#REF!</definedName>
    <definedName name="__________SP1" localSheetId="2">#REF!</definedName>
    <definedName name="__________SP1">#REF!</definedName>
    <definedName name="__________SP2" localSheetId="1">#REF!</definedName>
    <definedName name="__________SP2" localSheetId="2">#REF!</definedName>
    <definedName name="__________SP2">#REF!</definedName>
    <definedName name="__________ta1">[34]input!#REF!</definedName>
    <definedName name="__________tc3" localSheetId="1">#REF!</definedName>
    <definedName name="__________tc3" localSheetId="2">#REF!</definedName>
    <definedName name="__________tc3">#REF!</definedName>
    <definedName name="_________A66000" localSheetId="1">#REF!</definedName>
    <definedName name="_________A66000" localSheetId="2">#REF!</definedName>
    <definedName name="_________A66000">#REF!</definedName>
    <definedName name="_________ang1">[34]input!#REF!</definedName>
    <definedName name="_________ang2">[34]input!#REF!</definedName>
    <definedName name="_________ang3">[34]input!#REF!</definedName>
    <definedName name="_________arr3" localSheetId="5">{"Book1","4.09 FLORA DAN FAUNA.xls","4.22 PERLENGKAPAN SEKOLAH.xls"}</definedName>
    <definedName name="_________arr3" localSheetId="7">{"Book1","4.09 FLORA DAN FAUNA.xls","4.22 PERLENGKAPAN SEKOLAH.xls"}</definedName>
    <definedName name="_________arr3">{"Book1","4.09 FLORA DAN FAUNA.xls","4.22 PERLENGKAPAN SEKOLAH.xls"}</definedName>
    <definedName name="_________bpc23" localSheetId="1">#REF!</definedName>
    <definedName name="_________bpc23" localSheetId="2">#REF!</definedName>
    <definedName name="_________bpc23">#REF!</definedName>
    <definedName name="_________der4" localSheetId="5">{"Book1","4.09 FLORA DAN FAUNA.xls","4.22 PERLENGKAPAN SEKOLAH.xls"}</definedName>
    <definedName name="_________der4" localSheetId="7">{"Book1","4.09 FLORA DAN FAUNA.xls","4.22 PERLENGKAPAN SEKOLAH.xls"}</definedName>
    <definedName name="_________der4">{"Book1","4.09 FLORA DAN FAUNA.xls","4.22 PERLENGKAPAN SEKOLAH.xls"}</definedName>
    <definedName name="_________dip02" localSheetId="1">#REF!</definedName>
    <definedName name="_________dip02" localSheetId="2">#REF!</definedName>
    <definedName name="_________dip02">#REF!</definedName>
    <definedName name="_________DIV1" localSheetId="1">#REF!</definedName>
    <definedName name="_________DIV1" localSheetId="2">#REF!</definedName>
    <definedName name="_________DIV1">#REF!</definedName>
    <definedName name="_________DIV10" localSheetId="1">#REF!</definedName>
    <definedName name="_________DIV10" localSheetId="2">#REF!</definedName>
    <definedName name="_________DIV10">#REF!</definedName>
    <definedName name="_________DIV11">'[24]Kuantitas &amp; Harga'!#REF!</definedName>
    <definedName name="_________DIV2" localSheetId="1">#REF!</definedName>
    <definedName name="_________DIV2" localSheetId="2">#REF!</definedName>
    <definedName name="_________DIV2">#REF!</definedName>
    <definedName name="_________DIV3" localSheetId="1">#REF!</definedName>
    <definedName name="_________DIV3" localSheetId="2">#REF!</definedName>
    <definedName name="_________DIV3">#REF!</definedName>
    <definedName name="_________DIV4" localSheetId="1">#REF!</definedName>
    <definedName name="_________DIV4" localSheetId="2">#REF!</definedName>
    <definedName name="_________DIV4">#REF!</definedName>
    <definedName name="_________DIV5" localSheetId="1">#REF!</definedName>
    <definedName name="_________DIV5" localSheetId="2">#REF!</definedName>
    <definedName name="_________DIV5">#REF!</definedName>
    <definedName name="_________DIV6" localSheetId="1">#REF!</definedName>
    <definedName name="_________DIV6" localSheetId="2">#REF!</definedName>
    <definedName name="_________DIV6">#REF!</definedName>
    <definedName name="_________DIV7" localSheetId="1">#REF!</definedName>
    <definedName name="_________DIV7" localSheetId="2">#REF!</definedName>
    <definedName name="_________DIV7">#REF!</definedName>
    <definedName name="_________DIV8" localSheetId="1">#REF!</definedName>
    <definedName name="_________DIV8" localSheetId="2">#REF!</definedName>
    <definedName name="_________DIV8">#REF!</definedName>
    <definedName name="_________DIV9" localSheetId="1">#REF!</definedName>
    <definedName name="_________DIV9" localSheetId="2">#REF!</definedName>
    <definedName name="_________DIV9">#REF!</definedName>
    <definedName name="_________doc5" localSheetId="5">{"Book1","4.09 FLORA DAN FAUNA.xls","4.22 PERLENGKAPAN SEKOLAH.xls"}</definedName>
    <definedName name="_________doc5" localSheetId="7">{"Book1","4.09 FLORA DAN FAUNA.xls","4.22 PERLENGKAPAN SEKOLAH.xls"}</definedName>
    <definedName name="_________doc5">{"Book1","4.09 FLORA DAN FAUNA.xls","4.22 PERLENGKAPAN SEKOLAH.xls"}</definedName>
    <definedName name="_________EEE01">'[35]Break Down Alat'!#REF!</definedName>
    <definedName name="_________EEE02">'[35]Break Down Alat'!#REF!</definedName>
    <definedName name="_________EEE03">'[35]Break Down Alat'!#REF!</definedName>
    <definedName name="_________EEE04">'[35]Break Down Alat'!#REF!</definedName>
    <definedName name="_________EEE05">'[35]Break Down Alat'!#REF!</definedName>
    <definedName name="_________EEE06">'[35]Break Down Alat'!#REF!</definedName>
    <definedName name="_________EEE07">'[35]Break Down Alat'!#REF!</definedName>
    <definedName name="_________EEE08">'[35]Break Down Alat'!#REF!</definedName>
    <definedName name="_________EEE09">'[35]Break Down Alat'!#REF!</definedName>
    <definedName name="_________EEE10">'[35]Break Down Alat'!#REF!</definedName>
    <definedName name="_________EEE11">'[35]Break Down Alat'!#REF!</definedName>
    <definedName name="_________EEE12">'[35]Break Down Alat'!#REF!</definedName>
    <definedName name="_________EEE13">'[35]Break Down Alat'!#REF!</definedName>
    <definedName name="_________EEE14">'[35]Break Down Alat'!#REF!</definedName>
    <definedName name="_________EEE15">'[35]Break Down Alat'!#REF!</definedName>
    <definedName name="_________EEE16">'[35]Break Down Alat'!#REF!</definedName>
    <definedName name="_________EEE17">'[35]Break Down Alat'!#REF!</definedName>
    <definedName name="_________EEE18">'[35]Break Down Alat'!#REF!</definedName>
    <definedName name="_________EEE19">'[35]Break Down Alat'!#REF!</definedName>
    <definedName name="_________EEE20">'[35]Break Down Alat'!#REF!</definedName>
    <definedName name="_________EEE21">'[35]Break Down Alat'!#REF!</definedName>
    <definedName name="_________EEE22">'[35]Break Down Alat'!#REF!</definedName>
    <definedName name="_________EEE23">'[35]Break Down Alat'!#REF!</definedName>
    <definedName name="_________EEE24">'[35]Break Down Alat'!#REF!</definedName>
    <definedName name="_________EEE25">'[35]Break Down Alat'!#REF!</definedName>
    <definedName name="_________EEE26">'[35]Break Down Alat'!#REF!</definedName>
    <definedName name="_________EEE27">'[35]Break Down Alat'!#REF!</definedName>
    <definedName name="_________EEE28">'[35]Break Down Alat'!#REF!</definedName>
    <definedName name="_________EEE29">'[35]Break Down Alat'!#REF!</definedName>
    <definedName name="_________EEE30">'[35]Break Down Alat'!#REF!</definedName>
    <definedName name="_________EEE31">'[35]Break Down Alat'!#REF!</definedName>
    <definedName name="_________EEE32">'[35]Break Down Alat'!#REF!</definedName>
    <definedName name="_________EEE33">'[35]Break Down Alat'!#REF!</definedName>
    <definedName name="_________HAL1" localSheetId="1">#REF!</definedName>
    <definedName name="_________HAL1" localSheetId="2">#REF!</definedName>
    <definedName name="_________HAL1">#REF!</definedName>
    <definedName name="_________HAL10" localSheetId="1">#REF!</definedName>
    <definedName name="_________HAL10" localSheetId="2">#REF!</definedName>
    <definedName name="_________HAL10">#REF!</definedName>
    <definedName name="_________HAL11" localSheetId="1">#REF!</definedName>
    <definedName name="_________HAL11" localSheetId="2">#REF!</definedName>
    <definedName name="_________HAL11">#REF!</definedName>
    <definedName name="_________HAL12" localSheetId="1">#REF!</definedName>
    <definedName name="_________HAL12" localSheetId="2">#REF!</definedName>
    <definedName name="_________HAL12">#REF!</definedName>
    <definedName name="_________HAL13" localSheetId="1">#REF!</definedName>
    <definedName name="_________HAL13" localSheetId="2">#REF!</definedName>
    <definedName name="_________HAL13">#REF!</definedName>
    <definedName name="_________HAL14" localSheetId="1">#REF!</definedName>
    <definedName name="_________HAL14" localSheetId="2">#REF!</definedName>
    <definedName name="_________HAL14">#REF!</definedName>
    <definedName name="_________HAL15" localSheetId="1">#REF!</definedName>
    <definedName name="_________HAL15" localSheetId="2">#REF!</definedName>
    <definedName name="_________HAL15">#REF!</definedName>
    <definedName name="_________HAL16" localSheetId="1">#REF!</definedName>
    <definedName name="_________HAL16" localSheetId="2">#REF!</definedName>
    <definedName name="_________HAL16">#REF!</definedName>
    <definedName name="_________HAL17" localSheetId="1">#REF!</definedName>
    <definedName name="_________HAL17" localSheetId="2">#REF!</definedName>
    <definedName name="_________HAL17">#REF!</definedName>
    <definedName name="_________HAL18" localSheetId="1">#REF!</definedName>
    <definedName name="_________HAL18" localSheetId="2">#REF!</definedName>
    <definedName name="_________HAL18">#REF!</definedName>
    <definedName name="_________HAL19" localSheetId="1">#REF!</definedName>
    <definedName name="_________HAL19" localSheetId="2">#REF!</definedName>
    <definedName name="_________HAL19">#REF!</definedName>
    <definedName name="_________HAL2" localSheetId="1">#REF!</definedName>
    <definedName name="_________HAL2" localSheetId="2">#REF!</definedName>
    <definedName name="_________HAL2">#REF!</definedName>
    <definedName name="_________HAL20" localSheetId="1">#REF!</definedName>
    <definedName name="_________HAL20" localSheetId="2">#REF!</definedName>
    <definedName name="_________HAL20">#REF!</definedName>
    <definedName name="_________HAL21" localSheetId="1">#REF!</definedName>
    <definedName name="_________HAL21" localSheetId="2">#REF!</definedName>
    <definedName name="_________HAL21">#REF!</definedName>
    <definedName name="_________HAL22" localSheetId="1">#REF!</definedName>
    <definedName name="_________HAL22" localSheetId="2">#REF!</definedName>
    <definedName name="_________HAL22">#REF!</definedName>
    <definedName name="_________HAL3" localSheetId="1">#REF!</definedName>
    <definedName name="_________HAL3" localSheetId="2">#REF!</definedName>
    <definedName name="_________HAL3">#REF!</definedName>
    <definedName name="_________HAL4" localSheetId="1">#REF!</definedName>
    <definedName name="_________HAL4" localSheetId="2">#REF!</definedName>
    <definedName name="_________HAL4">#REF!</definedName>
    <definedName name="_________HAL5" localSheetId="1">#REF!</definedName>
    <definedName name="_________HAL5" localSheetId="2">#REF!</definedName>
    <definedName name="_________HAL5">#REF!</definedName>
    <definedName name="_________HAL6" localSheetId="1">#REF!</definedName>
    <definedName name="_________HAL6" localSheetId="2">#REF!</definedName>
    <definedName name="_________HAL6">#REF!</definedName>
    <definedName name="_________HAL7" localSheetId="1">#REF!</definedName>
    <definedName name="_________HAL7" localSheetId="2">#REF!</definedName>
    <definedName name="_________HAL7">#REF!</definedName>
    <definedName name="_________HAL8" localSheetId="1">#REF!</definedName>
    <definedName name="_________HAL8" localSheetId="2">#REF!</definedName>
    <definedName name="_________HAL8">#REF!</definedName>
    <definedName name="_________HAL9" localSheetId="1">#REF!</definedName>
    <definedName name="_________HAL9" localSheetId="2">#REF!</definedName>
    <definedName name="_________HAL9">#REF!</definedName>
    <definedName name="_________I333333" localSheetId="1">#REF!</definedName>
    <definedName name="_________I333333" localSheetId="2">#REF!</definedName>
    <definedName name="_________I333333">#REF!</definedName>
    <definedName name="_________keg1">[32]input!$B$19</definedName>
    <definedName name="_________KOP1" localSheetId="1">#REF!</definedName>
    <definedName name="_________KOP1" localSheetId="2">#REF!</definedName>
    <definedName name="_________KOP1">#REF!</definedName>
    <definedName name="_________KOP2">#N/A</definedName>
    <definedName name="_________LLL01" localSheetId="1">#REF!</definedName>
    <definedName name="_________LLL01" localSheetId="2">#REF!</definedName>
    <definedName name="_________LLL01">#REF!</definedName>
    <definedName name="_________LLL02" localSheetId="1">#REF!</definedName>
    <definedName name="_________LLL02" localSheetId="2">#REF!</definedName>
    <definedName name="_________LLL02">#REF!</definedName>
    <definedName name="_________LLL03" localSheetId="1">#REF!</definedName>
    <definedName name="_________LLL03" localSheetId="2">#REF!</definedName>
    <definedName name="_________LLL03">#REF!</definedName>
    <definedName name="_________LLL04" localSheetId="1">#REF!</definedName>
    <definedName name="_________LLL04" localSheetId="2">#REF!</definedName>
    <definedName name="_________LLL04">#REF!</definedName>
    <definedName name="_________LLL05" localSheetId="1">#REF!</definedName>
    <definedName name="_________LLL05" localSheetId="2">#REF!</definedName>
    <definedName name="_________LLL05">#REF!</definedName>
    <definedName name="_________LLL06" localSheetId="1">#REF!</definedName>
    <definedName name="_________LLL06" localSheetId="2">#REF!</definedName>
    <definedName name="_________LLL06">#REF!</definedName>
    <definedName name="_________LLL07" localSheetId="1">#REF!</definedName>
    <definedName name="_________LLL07" localSheetId="2">#REF!</definedName>
    <definedName name="_________LLL07">#REF!</definedName>
    <definedName name="_________LLL08" localSheetId="1">#REF!</definedName>
    <definedName name="_________LLL08" localSheetId="2">#REF!</definedName>
    <definedName name="_________LLL08">#REF!</definedName>
    <definedName name="_________LLL09" localSheetId="1">#REF!</definedName>
    <definedName name="_________LLL09" localSheetId="2">#REF!</definedName>
    <definedName name="_________LLL09">#REF!</definedName>
    <definedName name="_________LLL10" localSheetId="1">#REF!</definedName>
    <definedName name="_________LLL10" localSheetId="2">#REF!</definedName>
    <definedName name="_________LLL10">#REF!</definedName>
    <definedName name="_________LLL11" localSheetId="1">#REF!</definedName>
    <definedName name="_________LLL11" localSheetId="2">#REF!</definedName>
    <definedName name="_________LLL11">#REF!</definedName>
    <definedName name="_________lok2">[10]data!$B$15</definedName>
    <definedName name="_________mas1" localSheetId="5">{"Book1","4.09 FLORA DAN FAUNA.xls","4.22 PERLENGKAPAN SEKOLAH.xls"}</definedName>
    <definedName name="_________mas1" localSheetId="7">{"Book1","4.09 FLORA DAN FAUNA.xls","4.22 PERLENGKAPAN SEKOLAH.xls"}</definedName>
    <definedName name="_________mas1">{"Book1","4.09 FLORA DAN FAUNA.xls","4.22 PERLENGKAPAN SEKOLAH.xls"}</definedName>
    <definedName name="_________mas12" localSheetId="5">{"Book1","4.09 FLORA DAN FAUNA.xls","4.22 PERLENGKAPAN SEKOLAH.xls"}</definedName>
    <definedName name="_________mas12" localSheetId="7">{"Book1","4.09 FLORA DAN FAUNA.xls","4.22 PERLENGKAPAN SEKOLAH.xls"}</definedName>
    <definedName name="_________mas12">{"Book1","4.09 FLORA DAN FAUNA.xls","4.22 PERLENGKAPAN SEKOLAH.xls"}</definedName>
    <definedName name="_________mas2" localSheetId="5">{"Book1","4.09 FLORA DAN FAUNA.xls","4.22 PERLENGKAPAN SEKOLAH.xls"}</definedName>
    <definedName name="_________mas2" localSheetId="7">{"Book1","4.09 FLORA DAN FAUNA.xls","4.22 PERLENGKAPAN SEKOLAH.xls"}</definedName>
    <definedName name="_________mas2">{"Book1","4.09 FLORA DAN FAUNA.xls","4.22 PERLENGKAPAN SEKOLAH.xls"}</definedName>
    <definedName name="_________mas4" localSheetId="5">{"Book1","4.09 FLORA DAN FAUNA.xls","4.22 PERLENGKAPAN SEKOLAH.xls"}</definedName>
    <definedName name="_________mas4" localSheetId="7">{"Book1","4.09 FLORA DAN FAUNA.xls","4.22 PERLENGKAPAN SEKOLAH.xls"}</definedName>
    <definedName name="_________mas4">{"Book1","4.09 FLORA DAN FAUNA.xls","4.22 PERLENGKAPAN SEKOLAH.xls"}</definedName>
    <definedName name="_________mas5" localSheetId="5">{"Book1","4.09 FLORA DAN FAUNA.xls","4.22 PERLENGKAPAN SEKOLAH.xls"}</definedName>
    <definedName name="_________mas5" localSheetId="7">{"Book1","4.09 FLORA DAN FAUNA.xls","4.22 PERLENGKAPAN SEKOLAH.xls"}</definedName>
    <definedName name="_________mas5">{"Book1","4.09 FLORA DAN FAUNA.xls","4.22 PERLENGKAPAN SEKOLAH.xls"}</definedName>
    <definedName name="_________mas6" localSheetId="5">{"Book1","4.09 FLORA DAN FAUNA.xls","4.22 PERLENGKAPAN SEKOLAH.xls"}</definedName>
    <definedName name="_________mas6" localSheetId="7">{"Book1","4.09 FLORA DAN FAUNA.xls","4.22 PERLENGKAPAN SEKOLAH.xls"}</definedName>
    <definedName name="_________mas6">{"Book1","4.09 FLORA DAN FAUNA.xls","4.22 PERLENGKAPAN SEKOLAH.xls"}</definedName>
    <definedName name="_________mas7" localSheetId="5">{"Book1","4.09 FLORA DAN FAUNA.xls","4.22 PERLENGKAPAN SEKOLAH.xls"}</definedName>
    <definedName name="_________mas7" localSheetId="7">{"Book1","4.09 FLORA DAN FAUNA.xls","4.22 PERLENGKAPAN SEKOLAH.xls"}</definedName>
    <definedName name="_________mas7">{"Book1","4.09 FLORA DAN FAUNA.xls","4.22 PERLENGKAPAN SEKOLAH.xls"}</definedName>
    <definedName name="_________mas8" localSheetId="5">{"Book1","4.09 FLORA DAN FAUNA.xls","4.22 PERLENGKAPAN SEKOLAH.xls"}</definedName>
    <definedName name="_________mas8" localSheetId="7">{"Book1","4.09 FLORA DAN FAUNA.xls","4.22 PERLENGKAPAN SEKOLAH.xls"}</definedName>
    <definedName name="_________mas8">{"Book1","4.09 FLORA DAN FAUNA.xls","4.22 PERLENGKAPAN SEKOLAH.xls"}</definedName>
    <definedName name="_________mas9" localSheetId="5">{"Book1","4.09 FLORA DAN FAUNA.xls","4.22 PERLENGKAPAN SEKOLAH.xls"}</definedName>
    <definedName name="_________mas9" localSheetId="7">{"Book1","4.09 FLORA DAN FAUNA.xls","4.22 PERLENGKAPAN SEKOLAH.xls"}</definedName>
    <definedName name="_________mas9">{"Book1","4.09 FLORA DAN FAUNA.xls","4.22 PERLENGKAPAN SEKOLAH.xls"}</definedName>
    <definedName name="_________MDE01">[22]Peralatan!$BO$27</definedName>
    <definedName name="_________MDE02">[22]Peralatan!$BO$47</definedName>
    <definedName name="_________MDE03">[22]Peralatan!$BO$67</definedName>
    <definedName name="_________MDE04">[22]Peralatan!$BO$87</definedName>
    <definedName name="_________MDE05">[22]Peralatan!$BO$107</definedName>
    <definedName name="_________MDE06">[22]Peralatan!$BO$127</definedName>
    <definedName name="_________MDE07">[22]Peralatan!$BO$147</definedName>
    <definedName name="_________MDE08">[22]Peralatan!$BO$167</definedName>
    <definedName name="_________MDE09">[22]Peralatan!$BO$187</definedName>
    <definedName name="_________MDE10">[22]Peralatan!$BO$207</definedName>
    <definedName name="_________MDE11">[22]Peralatan!$BO$227</definedName>
    <definedName name="_________MDE12">[22]Peralatan!$BO$247</definedName>
    <definedName name="_________MDE13">[22]Peralatan!$BO$267</definedName>
    <definedName name="_________MDE14">[22]Peralatan!$BO$287</definedName>
    <definedName name="_________MDE15">[22]Peralatan!$BO$307</definedName>
    <definedName name="_________MDE16">[22]Peralatan!$BO$327</definedName>
    <definedName name="_________MDE17">[22]Peralatan!$BO$347</definedName>
    <definedName name="_________MDE18">[22]Peralatan!$BO$367</definedName>
    <definedName name="_________MDE19">[22]Peralatan!$BO$387</definedName>
    <definedName name="_________MDE20">[22]Peralatan!$BO$407</definedName>
    <definedName name="_________MDE21">[22]Peralatan!$BO$427</definedName>
    <definedName name="_________MDE22">[22]Peralatan!$BO$447</definedName>
    <definedName name="_________MDE23">[22]Peralatan!$BO$467</definedName>
    <definedName name="_________MDE24">[22]Peralatan!$BO$487</definedName>
    <definedName name="_________MDE25">[22]Peralatan!$BO$507</definedName>
    <definedName name="_________MDE26">[22]Peralatan!$BO$527</definedName>
    <definedName name="_________MDE27">[22]Peralatan!$BO$547</definedName>
    <definedName name="_________MDE28">[22]Peralatan!$BO$567</definedName>
    <definedName name="_________MDE29">[22]Peralatan!$BO$587</definedName>
    <definedName name="_________MDE30">[22]Peralatan!$BO$607</definedName>
    <definedName name="_________MDE31">[22]Peralatan!$BO$627</definedName>
    <definedName name="_________MDE32">[22]Peralatan!$BO$647</definedName>
    <definedName name="_________MDE33">[22]Peralatan!$BO$667</definedName>
    <definedName name="_________MDE34">[22]Peralatan!$BO$698</definedName>
    <definedName name="_________MDE35">[29]Peralatan!$BO$718</definedName>
    <definedName name="_________MDE36">[22]Peralatan!$BO$738</definedName>
    <definedName name="_________MDE37">[22]Peralatan!$BO$758</definedName>
    <definedName name="_________MDE38">[22]Peralatan!$BO$778</definedName>
    <definedName name="_________MDE39">[22]Peralatan!$BO$798</definedName>
    <definedName name="_________MDE40">[22]Peralatan!$BO$818</definedName>
    <definedName name="_________MDE41">[22]Peralatan!$BO$838</definedName>
    <definedName name="_________MDE42">[22]Peralatan!$BO$858</definedName>
    <definedName name="_________MDE43">[22]Peralatan!$BO$878</definedName>
    <definedName name="_________MDE44">[22]Peralatan!$BO$898</definedName>
    <definedName name="_________MDE45">[22]Peralatan!$BO$918</definedName>
    <definedName name="_________MDE46">[22]Peralatan!$BO$938</definedName>
    <definedName name="_________MDE47">[22]Peralatan!$BO$958</definedName>
    <definedName name="_________MDE48">[22]Peralatan!$BO$978</definedName>
    <definedName name="_________MDE49">[22]Peralatan!$BO$998</definedName>
    <definedName name="_________MDE50">[22]Peralatan!$BO$1018</definedName>
    <definedName name="_________MDE51">[22]Peralatan!$BO$1038</definedName>
    <definedName name="_________MDE52">[22]Peralatan!$BO$1058</definedName>
    <definedName name="_________ME01">[22]Peralatan!$BO$26</definedName>
    <definedName name="_________ME02">[22]Peralatan!$BO$46</definedName>
    <definedName name="_________ME03">[22]Peralatan!$BO$66</definedName>
    <definedName name="_________ME04">[22]Peralatan!$BO$86</definedName>
    <definedName name="_________ME05">[22]Peralatan!$BO$106</definedName>
    <definedName name="_________ME06">[22]Peralatan!$BO$126</definedName>
    <definedName name="_________ME07">[22]Peralatan!$BO$146</definedName>
    <definedName name="_________ME08">[22]Peralatan!$BO$166</definedName>
    <definedName name="_________ME09">[22]Peralatan!$BO$186</definedName>
    <definedName name="_________me1" localSheetId="5">{"Book1","4.09 FLORA DAN FAUNA.xls","4.22 PERLENGKAPAN SEKOLAH.xls"}</definedName>
    <definedName name="_________me1" localSheetId="7">{"Book1","4.09 FLORA DAN FAUNA.xls","4.22 PERLENGKAPAN SEKOLAH.xls"}</definedName>
    <definedName name="_________me1">{"Book1","4.09 FLORA DAN FAUNA.xls","4.22 PERLENGKAPAN SEKOLAH.xls"}</definedName>
    <definedName name="_________ME10">[22]Peralatan!$BO$206</definedName>
    <definedName name="_________ME11">[22]Peralatan!$BO$226</definedName>
    <definedName name="_________ME12">[22]Peralatan!$BO$246</definedName>
    <definedName name="_________ME13">[22]Peralatan!$BO$266</definedName>
    <definedName name="_________ME14">[22]Peralatan!$BO$286</definedName>
    <definedName name="_________ME15">[22]Peralatan!$BO$306</definedName>
    <definedName name="_________ME16">[22]Peralatan!$BO$326</definedName>
    <definedName name="_________ME17">[22]Peralatan!$BO$346</definedName>
    <definedName name="_________ME18">[22]Peralatan!$BO$366</definedName>
    <definedName name="_________ME19">[22]Peralatan!$BO$386</definedName>
    <definedName name="_________me2" localSheetId="5">{"Book1","4.09 FLORA DAN FAUNA.xls","4.22 PERLENGKAPAN SEKOLAH.xls"}</definedName>
    <definedName name="_________me2" localSheetId="7">{"Book1","4.09 FLORA DAN FAUNA.xls","4.22 PERLENGKAPAN SEKOLAH.xls"}</definedName>
    <definedName name="_________me2">{"Book1","4.09 FLORA DAN FAUNA.xls","4.22 PERLENGKAPAN SEKOLAH.xls"}</definedName>
    <definedName name="_________ME20">[22]Peralatan!$BO$406</definedName>
    <definedName name="_________ME21">[22]Peralatan!$BO$426</definedName>
    <definedName name="_________ME22">[22]Peralatan!$BO$446</definedName>
    <definedName name="_________ME23">[22]Peralatan!$BO$466</definedName>
    <definedName name="_________ME24">[22]Peralatan!$BO$486</definedName>
    <definedName name="_________ME25">[22]Peralatan!$BO$506</definedName>
    <definedName name="_________ME26">[22]Peralatan!$BO$526</definedName>
    <definedName name="_________ME27">[22]Peralatan!$BO$546</definedName>
    <definedName name="_________ME28">[22]Peralatan!$BO$566</definedName>
    <definedName name="_________ME29">[22]Peralatan!$BO$586</definedName>
    <definedName name="_________me3" localSheetId="5">{"Book1","4.09 FLORA DAN FAUNA.xls","4.22 PERLENGKAPAN SEKOLAH.xls"}</definedName>
    <definedName name="_________me3" localSheetId="7">{"Book1","4.09 FLORA DAN FAUNA.xls","4.22 PERLENGKAPAN SEKOLAH.xls"}</definedName>
    <definedName name="_________me3">{"Book1","4.09 FLORA DAN FAUNA.xls","4.22 PERLENGKAPAN SEKOLAH.xls"}</definedName>
    <definedName name="_________ME30">[22]Peralatan!$BO$606</definedName>
    <definedName name="_________ME31">[22]Peralatan!$BO$626</definedName>
    <definedName name="_________ME32">[22]Peralatan!$BO$646</definedName>
    <definedName name="_________ME33">[22]Peralatan!$BO$666</definedName>
    <definedName name="_________ME34">[22]Peralatan!$BO$697</definedName>
    <definedName name="_________ME35">[29]Peralatan!$BO$717</definedName>
    <definedName name="_________ME36">[22]Peralatan!$BO$737</definedName>
    <definedName name="_________ME37">[22]Peralatan!$BO$757</definedName>
    <definedName name="_________ME38">[22]Peralatan!$BO$777</definedName>
    <definedName name="_________ME39">[22]Peralatan!$BO$797</definedName>
    <definedName name="_________me4" localSheetId="5">{"Book1","4.09 FLORA DAN FAUNA.xls","4.22 PERLENGKAPAN SEKOLAH.xls"}</definedName>
    <definedName name="_________me4" localSheetId="7">{"Book1","4.09 FLORA DAN FAUNA.xls","4.22 PERLENGKAPAN SEKOLAH.xls"}</definedName>
    <definedName name="_________me4">{"Book1","4.09 FLORA DAN FAUNA.xls","4.22 PERLENGKAPAN SEKOLAH.xls"}</definedName>
    <definedName name="_________ME40">[22]Peralatan!$BO$817</definedName>
    <definedName name="_________ME41">[22]Peralatan!$BO$837</definedName>
    <definedName name="_________ME42">[22]Peralatan!$BO$857</definedName>
    <definedName name="_________ME43">[22]Peralatan!$BO$877</definedName>
    <definedName name="_________ME44">[22]Peralatan!$BO$897</definedName>
    <definedName name="_________ME45">[22]Peralatan!$BO$917</definedName>
    <definedName name="_________ME46">[22]Peralatan!$BO$937</definedName>
    <definedName name="_________ME47">[22]Peralatan!$BO$957</definedName>
    <definedName name="_________ME48">[22]Peralatan!$BO$977</definedName>
    <definedName name="_________ME49">[22]Peralatan!$BO$997</definedName>
    <definedName name="_________me5" localSheetId="5">{"Book1","4.09 FLORA DAN FAUNA.xls","4.22 PERLENGKAPAN SEKOLAH.xls"}</definedName>
    <definedName name="_________me5" localSheetId="7">{"Book1","4.09 FLORA DAN FAUNA.xls","4.22 PERLENGKAPAN SEKOLAH.xls"}</definedName>
    <definedName name="_________me5">{"Book1","4.09 FLORA DAN FAUNA.xls","4.22 PERLENGKAPAN SEKOLAH.xls"}</definedName>
    <definedName name="_________ME50">[22]Peralatan!$BO$1017</definedName>
    <definedName name="_________ME51">[22]Peralatan!$BO$1037</definedName>
    <definedName name="_________ME52">[22]Peralatan!$BO$1057</definedName>
    <definedName name="_________me9" localSheetId="5">{"Book1","4.09 FLORA DAN FAUNA.xls","4.22 PERLENGKAPAN SEKOLAH.xls"}</definedName>
    <definedName name="_________me9" localSheetId="7">{"Book1","4.09 FLORA DAN FAUNA.xls","4.22 PERLENGKAPAN SEKOLAH.xls"}</definedName>
    <definedName name="_________me9">{"Book1","4.09 FLORA DAN FAUNA.xls","4.22 PERLENGKAPAN SEKOLAH.xls"}</definedName>
    <definedName name="_________mek1" localSheetId="5">{"Book1","4.09 FLORA DAN FAUNA.xls","4.22 PERLENGKAPAN SEKOLAH.xls"}</definedName>
    <definedName name="_________mek1" localSheetId="7">{"Book1","4.09 FLORA DAN FAUNA.xls","4.22 PERLENGKAPAN SEKOLAH.xls"}</definedName>
    <definedName name="_________mek1">{"Book1","4.09 FLORA DAN FAUNA.xls","4.22 PERLENGKAPAN SEKOLAH.xls"}</definedName>
    <definedName name="_________mek2" localSheetId="5">{"Book1","4.09 FLORA DAN FAUNA.xls","4.22 PERLENGKAPAN SEKOLAH.xls"}</definedName>
    <definedName name="_________mek2" localSheetId="7">{"Book1","4.09 FLORA DAN FAUNA.xls","4.22 PERLENGKAPAN SEKOLAH.xls"}</definedName>
    <definedName name="_________mek2">{"Book1","4.09 FLORA DAN FAUNA.xls","4.22 PERLENGKAPAN SEKOLAH.xls"}</definedName>
    <definedName name="_________mek3" localSheetId="5">{"Book1","4.09 FLORA DAN FAUNA.xls","4.22 PERLENGKAPAN SEKOLAH.xls"}</definedName>
    <definedName name="_________mek3" localSheetId="7">{"Book1","4.09 FLORA DAN FAUNA.xls","4.22 PERLENGKAPAN SEKOLAH.xls"}</definedName>
    <definedName name="_________mek3">{"Book1","4.09 FLORA DAN FAUNA.xls","4.22 PERLENGKAPAN SEKOLAH.xls"}</definedName>
    <definedName name="_________mek5" localSheetId="5">{"Book1","4.09 FLORA DAN FAUNA.xls","4.22 PERLENGKAPAN SEKOLAH.xls"}</definedName>
    <definedName name="_________mek5" localSheetId="7">{"Book1","4.09 FLORA DAN FAUNA.xls","4.22 PERLENGKAPAN SEKOLAH.xls"}</definedName>
    <definedName name="_________mek5">{"Book1","4.09 FLORA DAN FAUNA.xls","4.22 PERLENGKAPAN SEKOLAH.xls"}</definedName>
    <definedName name="_________mek87" localSheetId="5">{"Book1","4.09 FLORA DAN FAUNA.xls","4.22 PERLENGKAPAN SEKOLAH.xls"}</definedName>
    <definedName name="_________mek87" localSheetId="7">{"Book1","4.09 FLORA DAN FAUNA.xls","4.22 PERLENGKAPAN SEKOLAH.xls"}</definedName>
    <definedName name="_________mek87">{"Book1","4.09 FLORA DAN FAUNA.xls","4.22 PERLENGKAPAN SEKOLAH.xls"}</definedName>
    <definedName name="_________mek9" localSheetId="5">{"Book1","4.09 FLORA DAN FAUNA.xls","4.22 PERLENGKAPAN SEKOLAH.xls"}</definedName>
    <definedName name="_________mek9" localSheetId="7">{"Book1","4.09 FLORA DAN FAUNA.xls","4.22 PERLENGKAPAN SEKOLAH.xls"}</definedName>
    <definedName name="_________mek9">{"Book1","4.09 FLORA DAN FAUNA.xls","4.22 PERLENGKAPAN SEKOLAH.xls"}</definedName>
    <definedName name="_________meq12" localSheetId="5">{"Book1","4.09 FLORA DAN FAUNA.xls","4.22 PERLENGKAPAN SEKOLAH.xls"}</definedName>
    <definedName name="_________meq12" localSheetId="7">{"Book1","4.09 FLORA DAN FAUNA.xls","4.22 PERLENGKAPAN SEKOLAH.xls"}</definedName>
    <definedName name="_________meq12">{"Book1","4.09 FLORA DAN FAUNA.xls","4.22 PERLENGKAPAN SEKOLAH.xls"}</definedName>
    <definedName name="_________MMM01" localSheetId="1">#REF!</definedName>
    <definedName name="_________MMM01" localSheetId="2">#REF!</definedName>
    <definedName name="_________MMM01">#REF!</definedName>
    <definedName name="_________MMM02" localSheetId="1">#REF!</definedName>
    <definedName name="_________MMM02" localSheetId="2">#REF!</definedName>
    <definedName name="_________MMM02">#REF!</definedName>
    <definedName name="_________MMM03" localSheetId="1">#REF!</definedName>
    <definedName name="_________MMM03" localSheetId="2">#REF!</definedName>
    <definedName name="_________MMM03">#REF!</definedName>
    <definedName name="_________MMM04" localSheetId="1">#REF!</definedName>
    <definedName name="_________MMM04" localSheetId="2">#REF!</definedName>
    <definedName name="_________MMM04">#REF!</definedName>
    <definedName name="_________MMM05" localSheetId="1">#REF!</definedName>
    <definedName name="_________MMM05" localSheetId="2">#REF!</definedName>
    <definedName name="_________MMM05">#REF!</definedName>
    <definedName name="_________MMM06" localSheetId="1">#REF!</definedName>
    <definedName name="_________MMM06" localSheetId="2">#REF!</definedName>
    <definedName name="_________MMM06">#REF!</definedName>
    <definedName name="_________MMM07" localSheetId="1">#REF!</definedName>
    <definedName name="_________MMM07" localSheetId="2">#REF!</definedName>
    <definedName name="_________MMM07">#REF!</definedName>
    <definedName name="_________MMM08" localSheetId="1">#REF!</definedName>
    <definedName name="_________MMM08" localSheetId="2">#REF!</definedName>
    <definedName name="_________MMM08">#REF!</definedName>
    <definedName name="_________MMM09" localSheetId="1">#REF!</definedName>
    <definedName name="_________MMM09" localSheetId="2">#REF!</definedName>
    <definedName name="_________MMM09">#REF!</definedName>
    <definedName name="_________MMM10" localSheetId="1">#REF!</definedName>
    <definedName name="_________MMM10" localSheetId="2">#REF!</definedName>
    <definedName name="_________MMM10">#REF!</definedName>
    <definedName name="_________MMM11" localSheetId="1">#REF!</definedName>
    <definedName name="_________MMM11" localSheetId="2">#REF!</definedName>
    <definedName name="_________MMM11">#REF!</definedName>
    <definedName name="_________MMM12" localSheetId="1">#REF!</definedName>
    <definedName name="_________MMM12" localSheetId="2">#REF!</definedName>
    <definedName name="_________MMM12">#REF!</definedName>
    <definedName name="_________MMM13" localSheetId="1">#REF!</definedName>
    <definedName name="_________MMM13" localSheetId="2">#REF!</definedName>
    <definedName name="_________MMM13">#REF!</definedName>
    <definedName name="_________MMM14" localSheetId="1">#REF!</definedName>
    <definedName name="_________MMM14" localSheetId="2">#REF!</definedName>
    <definedName name="_________MMM14">#REF!</definedName>
    <definedName name="_________MMM15" localSheetId="1">#REF!</definedName>
    <definedName name="_________MMM15" localSheetId="2">#REF!</definedName>
    <definedName name="_________MMM15">#REF!</definedName>
    <definedName name="_________MMM16" localSheetId="1">#REF!</definedName>
    <definedName name="_________MMM16" localSheetId="2">#REF!</definedName>
    <definedName name="_________MMM16">#REF!</definedName>
    <definedName name="_________MMM17" localSheetId="1">#REF!</definedName>
    <definedName name="_________MMM17" localSheetId="2">#REF!</definedName>
    <definedName name="_________MMM17">#REF!</definedName>
    <definedName name="_________MMM18" localSheetId="1">#REF!</definedName>
    <definedName name="_________MMM18" localSheetId="2">#REF!</definedName>
    <definedName name="_________MMM18">#REF!</definedName>
    <definedName name="_________MMM19" localSheetId="1">#REF!</definedName>
    <definedName name="_________MMM19" localSheetId="2">#REF!</definedName>
    <definedName name="_________MMM19">#REF!</definedName>
    <definedName name="_________MMM20" localSheetId="1">#REF!</definedName>
    <definedName name="_________MMM20" localSheetId="2">#REF!</definedName>
    <definedName name="_________MMM20">#REF!</definedName>
    <definedName name="_________MMM21" localSheetId="1">#REF!</definedName>
    <definedName name="_________MMM21" localSheetId="2">#REF!</definedName>
    <definedName name="_________MMM21">#REF!</definedName>
    <definedName name="_________MMM22" localSheetId="1">#REF!</definedName>
    <definedName name="_________MMM22" localSheetId="2">#REF!</definedName>
    <definedName name="_________MMM22">#REF!</definedName>
    <definedName name="_________MMM23" localSheetId="1">#REF!</definedName>
    <definedName name="_________MMM23" localSheetId="2">#REF!</definedName>
    <definedName name="_________MMM23">#REF!</definedName>
    <definedName name="_________MMM24" localSheetId="1">#REF!</definedName>
    <definedName name="_________MMM24" localSheetId="2">#REF!</definedName>
    <definedName name="_________MMM24">#REF!</definedName>
    <definedName name="_________MMM25" localSheetId="1">#REF!</definedName>
    <definedName name="_________MMM25" localSheetId="2">#REF!</definedName>
    <definedName name="_________MMM25">#REF!</definedName>
    <definedName name="_________MMM26" localSheetId="1">#REF!</definedName>
    <definedName name="_________MMM26" localSheetId="2">#REF!</definedName>
    <definedName name="_________MMM26">#REF!</definedName>
    <definedName name="_________MMM27" localSheetId="1">#REF!</definedName>
    <definedName name="_________MMM27" localSheetId="2">#REF!</definedName>
    <definedName name="_________MMM27">#REF!</definedName>
    <definedName name="_________MMM28" localSheetId="1">#REF!</definedName>
    <definedName name="_________MMM28" localSheetId="2">#REF!</definedName>
    <definedName name="_________MMM28">#REF!</definedName>
    <definedName name="_________MMM29" localSheetId="1">#REF!</definedName>
    <definedName name="_________MMM29" localSheetId="2">#REF!</definedName>
    <definedName name="_________MMM29">#REF!</definedName>
    <definedName name="_________MMM30" localSheetId="1">#REF!</definedName>
    <definedName name="_________MMM30" localSheetId="2">#REF!</definedName>
    <definedName name="_________MMM30">#REF!</definedName>
    <definedName name="_________MMM31" localSheetId="1">#REF!</definedName>
    <definedName name="_________MMM31" localSheetId="2">#REF!</definedName>
    <definedName name="_________MMM31">#REF!</definedName>
    <definedName name="_________MMM32" localSheetId="1">#REF!</definedName>
    <definedName name="_________MMM32" localSheetId="2">#REF!</definedName>
    <definedName name="_________MMM32">#REF!</definedName>
    <definedName name="_________MMM33" localSheetId="1">#REF!</definedName>
    <definedName name="_________MMM33" localSheetId="2">#REF!</definedName>
    <definedName name="_________MMM33">#REF!</definedName>
    <definedName name="_________MMM34" localSheetId="1">#REF!</definedName>
    <definedName name="_________MMM34" localSheetId="2">#REF!</definedName>
    <definedName name="_________MMM34">#REF!</definedName>
    <definedName name="_________MMM35" localSheetId="1">#REF!</definedName>
    <definedName name="_________MMM35" localSheetId="2">#REF!</definedName>
    <definedName name="_________MMM35">#REF!</definedName>
    <definedName name="_________MMM36" localSheetId="1">#REF!</definedName>
    <definedName name="_________MMM36" localSheetId="2">#REF!</definedName>
    <definedName name="_________MMM36">#REF!</definedName>
    <definedName name="_________MMM37" localSheetId="1">#REF!</definedName>
    <definedName name="_________MMM37" localSheetId="2">#REF!</definedName>
    <definedName name="_________MMM37">#REF!</definedName>
    <definedName name="_________MMM38" localSheetId="1">#REF!</definedName>
    <definedName name="_________MMM38" localSheetId="2">#REF!</definedName>
    <definedName name="_________MMM38">#REF!</definedName>
    <definedName name="_________MMM39" localSheetId="1">#REF!</definedName>
    <definedName name="_________MMM39" localSheetId="2">#REF!</definedName>
    <definedName name="_________MMM39">#REF!</definedName>
    <definedName name="_________MMM40" localSheetId="1">#REF!</definedName>
    <definedName name="_________MMM40" localSheetId="2">#REF!</definedName>
    <definedName name="_________MMM40">#REF!</definedName>
    <definedName name="_________MMM41" localSheetId="1">#REF!</definedName>
    <definedName name="_________MMM41" localSheetId="2">#REF!</definedName>
    <definedName name="_________MMM41">#REF!</definedName>
    <definedName name="_________MMM411" localSheetId="1">#REF!</definedName>
    <definedName name="_________MMM411" localSheetId="2">#REF!</definedName>
    <definedName name="_________MMM411">#REF!</definedName>
    <definedName name="_________MMM42" localSheetId="1">#REF!</definedName>
    <definedName name="_________MMM42" localSheetId="2">#REF!</definedName>
    <definedName name="_________MMM42">#REF!</definedName>
    <definedName name="_________MMM43" localSheetId="1">#REF!</definedName>
    <definedName name="_________MMM43" localSheetId="2">#REF!</definedName>
    <definedName name="_________MMM43">#REF!</definedName>
    <definedName name="_________MMM44" localSheetId="1">#REF!</definedName>
    <definedName name="_________MMM44" localSheetId="2">#REF!</definedName>
    <definedName name="_________MMM44">#REF!</definedName>
    <definedName name="_________MMM45" localSheetId="1">#REF!</definedName>
    <definedName name="_________MMM45" localSheetId="2">#REF!</definedName>
    <definedName name="_________MMM45">#REF!</definedName>
    <definedName name="_________MMM46" localSheetId="1">#REF!</definedName>
    <definedName name="_________MMM46" localSheetId="2">#REF!</definedName>
    <definedName name="_________MMM46">#REF!</definedName>
    <definedName name="_________MMM47" localSheetId="1">#REF!</definedName>
    <definedName name="_________MMM47" localSheetId="2">#REF!</definedName>
    <definedName name="_________MMM47">#REF!</definedName>
    <definedName name="_________MMM48" localSheetId="1">#REF!</definedName>
    <definedName name="_________MMM48" localSheetId="2">#REF!</definedName>
    <definedName name="_________MMM48">#REF!</definedName>
    <definedName name="_________MMM49" localSheetId="1">#REF!</definedName>
    <definedName name="_________MMM49" localSheetId="2">#REF!</definedName>
    <definedName name="_________MMM49">#REF!</definedName>
    <definedName name="_________MMM50" localSheetId="1">#REF!</definedName>
    <definedName name="_________MMM50" localSheetId="2">#REF!</definedName>
    <definedName name="_________MMM50">#REF!</definedName>
    <definedName name="_________MMM51" localSheetId="1">#REF!</definedName>
    <definedName name="_________MMM51" localSheetId="2">#REF!</definedName>
    <definedName name="_________MMM51">#REF!</definedName>
    <definedName name="_________MMM52" localSheetId="1">#REF!</definedName>
    <definedName name="_________MMM52" localSheetId="2">#REF!</definedName>
    <definedName name="_________MMM52">#REF!</definedName>
    <definedName name="_________MMM53" localSheetId="1">#REF!</definedName>
    <definedName name="_________MMM53" localSheetId="2">#REF!</definedName>
    <definedName name="_________MMM53">#REF!</definedName>
    <definedName name="_________MMM54" localSheetId="1">#REF!</definedName>
    <definedName name="_________MMM54" localSheetId="2">#REF!</definedName>
    <definedName name="_________MMM54">#REF!</definedName>
    <definedName name="_________nip1">[11]Input!#REF!</definedName>
    <definedName name="_________nip2">[11]Input!#REF!</definedName>
    <definedName name="_________pak1">[12]Data!$B$12</definedName>
    <definedName name="_________Pak2">[13]data!#REF!</definedName>
    <definedName name="_________pak3">[13]data!#REF!</definedName>
    <definedName name="_________pak4">[13]data!#REF!</definedName>
    <definedName name="_________pak5">[13]data!#REF!</definedName>
    <definedName name="_________pak6">[13]data!#REF!</definedName>
    <definedName name="_________pan1" localSheetId="1">#REF!</definedName>
    <definedName name="_________pan1" localSheetId="2">#REF!</definedName>
    <definedName name="_________pan1">#REF!</definedName>
    <definedName name="_________pan2" localSheetId="1">#REF!</definedName>
    <definedName name="_________pan2" localSheetId="2">#REF!</definedName>
    <definedName name="_________pan2">#REF!</definedName>
    <definedName name="_________Pan3">[36]INPUT!$C$21</definedName>
    <definedName name="_________pan5">[37]INPUT!#REF!</definedName>
    <definedName name="_________pas13" localSheetId="1">#REF!</definedName>
    <definedName name="_________pas13" localSheetId="2">#REF!</definedName>
    <definedName name="_________pas13">#REF!</definedName>
    <definedName name="_________pas14" localSheetId="1">#REF!</definedName>
    <definedName name="_________pas14" localSheetId="2">#REF!</definedName>
    <definedName name="_________pas14">#REF!</definedName>
    <definedName name="_________pek1">[14]Data!$B$9</definedName>
    <definedName name="_________pek2" localSheetId="1">#REF!</definedName>
    <definedName name="_________pek2" localSheetId="2">#REF!</definedName>
    <definedName name="_________pek2">#REF!</definedName>
    <definedName name="_________pek3" localSheetId="1">#REF!</definedName>
    <definedName name="_________pek3" localSheetId="2">#REF!</definedName>
    <definedName name="_________pek3">#REF!</definedName>
    <definedName name="_________pjg1">[12]Data!$B$14</definedName>
    <definedName name="_________pjg2">[12]Data!$B$15</definedName>
    <definedName name="_________PPh23" localSheetId="1">#REF!</definedName>
    <definedName name="_________PPh23" localSheetId="2">#REF!</definedName>
    <definedName name="_________PPh23">#REF!</definedName>
    <definedName name="_________prk1">[38]input!$B$12</definedName>
    <definedName name="_________pvc100">'[46]HARGA SAT'!#REF!</definedName>
    <definedName name="_________pvc150">'[46]HARGA SAT'!#REF!</definedName>
    <definedName name="_________pvc200">'[46]HARGA SAT'!#REF!</definedName>
    <definedName name="_________PVC25">'[28]HARGA SAT'!#REF!</definedName>
    <definedName name="_________pvc250">'[46]HARGA SAT'!#REF!</definedName>
    <definedName name="_________pvc3">'[39]upah bahan'!$F$106</definedName>
    <definedName name="_________pvc4" localSheetId="1">#REF!</definedName>
    <definedName name="_________pvc4" localSheetId="2">#REF!</definedName>
    <definedName name="_________pvc4">#REF!</definedName>
    <definedName name="_________PVC50">'[28]HARGA SAT'!#REF!</definedName>
    <definedName name="_________pvc75">'[46]HARGA SAT'!#REF!</definedName>
    <definedName name="_________RAB1" localSheetId="1">#REF!</definedName>
    <definedName name="_________RAB1" localSheetId="2">#REF!</definedName>
    <definedName name="_________RAB1">#REF!</definedName>
    <definedName name="_________RAB2" localSheetId="1">#REF!</definedName>
    <definedName name="_________RAB2" localSheetId="2">#REF!</definedName>
    <definedName name="_________RAB2">#REF!</definedName>
    <definedName name="_________SP1" localSheetId="1">#REF!</definedName>
    <definedName name="_________SP1" localSheetId="2">#REF!</definedName>
    <definedName name="_________SP1">#REF!</definedName>
    <definedName name="_________SP2" localSheetId="1">#REF!</definedName>
    <definedName name="_________SP2" localSheetId="2">#REF!</definedName>
    <definedName name="_________SP2">#REF!</definedName>
    <definedName name="_________ta1">[47]input!#REF!</definedName>
    <definedName name="_________tc3" localSheetId="1">#REF!</definedName>
    <definedName name="_________tc3" localSheetId="2">#REF!</definedName>
    <definedName name="_________tc3">#REF!</definedName>
    <definedName name="________A66000" localSheetId="1">#REF!</definedName>
    <definedName name="________A66000" localSheetId="2">#REF!</definedName>
    <definedName name="________A66000">#REF!</definedName>
    <definedName name="________ang1">[34]input!#REF!</definedName>
    <definedName name="________ang2">[34]input!#REF!</definedName>
    <definedName name="________ang3">[34]input!#REF!</definedName>
    <definedName name="________anl2" localSheetId="1">#REF!</definedName>
    <definedName name="________anl2" localSheetId="2">#REF!</definedName>
    <definedName name="________anl2">#REF!</definedName>
    <definedName name="________arr3" localSheetId="5">{"Book1","4.09 FLORA DAN FAUNA.xls","4.22 PERLENGKAPAN SEKOLAH.xls"}</definedName>
    <definedName name="________arr3" localSheetId="7">{"Book1","4.09 FLORA DAN FAUNA.xls","4.22 PERLENGKAPAN SEKOLAH.xls"}</definedName>
    <definedName name="________arr3">{"Book1","4.09 FLORA DAN FAUNA.xls","4.22 PERLENGKAPAN SEKOLAH.xls"}</definedName>
    <definedName name="________bat15" localSheetId="1">#REF!</definedName>
    <definedName name="________bat15" localSheetId="2">#REF!</definedName>
    <definedName name="________bat15">#REF!</definedName>
    <definedName name="________bcr1">[52]Tahapan!$J$162</definedName>
    <definedName name="________bcr2">[52]Tahapan!$F$162</definedName>
    <definedName name="________BHN1" localSheetId="1">#REF!</definedName>
    <definedName name="________BHN1" localSheetId="2">#REF!</definedName>
    <definedName name="________BHN1">#REF!</definedName>
    <definedName name="________bia15" localSheetId="1">#REF!</definedName>
    <definedName name="________bia15" localSheetId="2">#REF!</definedName>
    <definedName name="________bia15">#REF!</definedName>
    <definedName name="________BNN01" localSheetId="1">#REF!</definedName>
    <definedName name="________BNN01" localSheetId="2">#REF!</definedName>
    <definedName name="________BNN01">#REF!</definedName>
    <definedName name="________bpc23" localSheetId="1">#REF!</definedName>
    <definedName name="________bpc23" localSheetId="2">#REF!</definedName>
    <definedName name="________bpc23">#REF!</definedName>
    <definedName name="________der4" localSheetId="5">{"Book1","4.09 FLORA DAN FAUNA.xls","4.22 PERLENGKAPAN SEKOLAH.xls"}</definedName>
    <definedName name="________der4" localSheetId="7">{"Book1","4.09 FLORA DAN FAUNA.xls","4.22 PERLENGKAPAN SEKOLAH.xls"}</definedName>
    <definedName name="________der4">{"Book1","4.09 FLORA DAN FAUNA.xls","4.22 PERLENGKAPAN SEKOLAH.xls"}</definedName>
    <definedName name="________dip02" localSheetId="1">#REF!</definedName>
    <definedName name="________dip02" localSheetId="2">#REF!</definedName>
    <definedName name="________dip02">#REF!</definedName>
    <definedName name="________DIV1" localSheetId="1">#REF!</definedName>
    <definedName name="________DIV1" localSheetId="2">#REF!</definedName>
    <definedName name="________DIV1">#REF!</definedName>
    <definedName name="________DIV10" localSheetId="1">#REF!</definedName>
    <definedName name="________DIV10" localSheetId="2">#REF!</definedName>
    <definedName name="________DIV10">#REF!</definedName>
    <definedName name="________DIV11">'[24]Kuantitas &amp; Harga'!#REF!</definedName>
    <definedName name="________DIV2" localSheetId="1">#REF!</definedName>
    <definedName name="________DIV2" localSheetId="2">#REF!</definedName>
    <definedName name="________DIV2">#REF!</definedName>
    <definedName name="________DIV3" localSheetId="1">#REF!</definedName>
    <definedName name="________DIV3" localSheetId="2">#REF!</definedName>
    <definedName name="________DIV3">#REF!</definedName>
    <definedName name="________DIV4" localSheetId="1">#REF!</definedName>
    <definedName name="________DIV4" localSheetId="2">#REF!</definedName>
    <definedName name="________DIV4">#REF!</definedName>
    <definedName name="________DIV5" localSheetId="1">#REF!</definedName>
    <definedName name="________DIV5" localSheetId="2">#REF!</definedName>
    <definedName name="________DIV5">#REF!</definedName>
    <definedName name="________DIV6" localSheetId="1">#REF!</definedName>
    <definedName name="________DIV6" localSheetId="2">#REF!</definedName>
    <definedName name="________DIV6">#REF!</definedName>
    <definedName name="________DIV7" localSheetId="1">#REF!</definedName>
    <definedName name="________DIV7" localSheetId="2">#REF!</definedName>
    <definedName name="________DIV7">#REF!</definedName>
    <definedName name="________DIV8" localSheetId="1">#REF!</definedName>
    <definedName name="________DIV8" localSheetId="2">#REF!</definedName>
    <definedName name="________DIV8">#REF!</definedName>
    <definedName name="________DIV9" localSheetId="1">#REF!</definedName>
    <definedName name="________DIV9" localSheetId="2">#REF!</definedName>
    <definedName name="________DIV9">#REF!</definedName>
    <definedName name="________doc5" localSheetId="5">{"Book1","4.09 FLORA DAN FAUNA.xls","4.22 PERLENGKAPAN SEKOLAH.xls"}</definedName>
    <definedName name="________doc5" localSheetId="7">{"Book1","4.09 FLORA DAN FAUNA.xls","4.22 PERLENGKAPAN SEKOLAH.xls"}</definedName>
    <definedName name="________doc5">{"Book1","4.09 FLORA DAN FAUNA.xls","4.22 PERLENGKAPAN SEKOLAH.xls"}</definedName>
    <definedName name="________EEE01">'[35]Break Down Alat'!#REF!</definedName>
    <definedName name="________EEE02">'[35]Break Down Alat'!#REF!</definedName>
    <definedName name="________EEE03">'[35]Break Down Alat'!#REF!</definedName>
    <definedName name="________EEE04">'[35]Break Down Alat'!#REF!</definedName>
    <definedName name="________EEE05">'[35]Break Down Alat'!#REF!</definedName>
    <definedName name="________EEE06">'[35]Break Down Alat'!#REF!</definedName>
    <definedName name="________EEE07">'[35]Break Down Alat'!#REF!</definedName>
    <definedName name="________EEE08">'[35]Break Down Alat'!#REF!</definedName>
    <definedName name="________EEE09">'[35]Break Down Alat'!#REF!</definedName>
    <definedName name="________EEE10">'[35]Break Down Alat'!#REF!</definedName>
    <definedName name="________EEE11">'[35]Break Down Alat'!#REF!</definedName>
    <definedName name="________EEE12">'[35]Break Down Alat'!#REF!</definedName>
    <definedName name="________EEE13">'[35]Break Down Alat'!#REF!</definedName>
    <definedName name="________EEE14">'[35]Break Down Alat'!#REF!</definedName>
    <definedName name="________EEE15">'[35]Break Down Alat'!#REF!</definedName>
    <definedName name="________EEE16">'[35]Break Down Alat'!#REF!</definedName>
    <definedName name="________EEE17">'[35]Break Down Alat'!#REF!</definedName>
    <definedName name="________EEE18">'[35]Break Down Alat'!#REF!</definedName>
    <definedName name="________EEE19">'[35]Break Down Alat'!#REF!</definedName>
    <definedName name="________EEE20">'[35]Break Down Alat'!#REF!</definedName>
    <definedName name="________EEE21">'[35]Break Down Alat'!#REF!</definedName>
    <definedName name="________EEE22">'[35]Break Down Alat'!#REF!</definedName>
    <definedName name="________EEE23">'[35]Break Down Alat'!#REF!</definedName>
    <definedName name="________EEE24">'[35]Break Down Alat'!#REF!</definedName>
    <definedName name="________EEE25">'[35]Break Down Alat'!#REF!</definedName>
    <definedName name="________EEE26">'[35]Break Down Alat'!#REF!</definedName>
    <definedName name="________EEE27">'[35]Break Down Alat'!#REF!</definedName>
    <definedName name="________EEE28">'[35]Break Down Alat'!#REF!</definedName>
    <definedName name="________EEE29">'[35]Break Down Alat'!#REF!</definedName>
    <definedName name="________EEE30">'[35]Break Down Alat'!#REF!</definedName>
    <definedName name="________EEE31">'[35]Break Down Alat'!#REF!</definedName>
    <definedName name="________EEE32">'[35]Break Down Alat'!#REF!</definedName>
    <definedName name="________EEE33">'[35]Break Down Alat'!#REF!</definedName>
    <definedName name="________Gal0550">[53]Analisa!$I$595</definedName>
    <definedName name="________HAL1" localSheetId="1">#REF!</definedName>
    <definedName name="________HAL1" localSheetId="2">#REF!</definedName>
    <definedName name="________HAL1">#REF!</definedName>
    <definedName name="________HAL10" localSheetId="1">#REF!</definedName>
    <definedName name="________HAL10" localSheetId="2">#REF!</definedName>
    <definedName name="________HAL10">#REF!</definedName>
    <definedName name="________HAL11" localSheetId="1">#REF!</definedName>
    <definedName name="________HAL11" localSheetId="2">#REF!</definedName>
    <definedName name="________HAL11">#REF!</definedName>
    <definedName name="________HAL12" localSheetId="1">#REF!</definedName>
    <definedName name="________HAL12" localSheetId="2">#REF!</definedName>
    <definedName name="________HAL12">#REF!</definedName>
    <definedName name="________HAL13" localSheetId="1">#REF!</definedName>
    <definedName name="________HAL13" localSheetId="2">#REF!</definedName>
    <definedName name="________HAL13">#REF!</definedName>
    <definedName name="________HAL14" localSheetId="1">#REF!</definedName>
    <definedName name="________HAL14" localSheetId="2">#REF!</definedName>
    <definedName name="________HAL14">#REF!</definedName>
    <definedName name="________HAL15" localSheetId="1">#REF!</definedName>
    <definedName name="________HAL15" localSheetId="2">#REF!</definedName>
    <definedName name="________HAL15">#REF!</definedName>
    <definedName name="________HAL16" localSheetId="1">#REF!</definedName>
    <definedName name="________HAL16" localSheetId="2">#REF!</definedName>
    <definedName name="________HAL16">#REF!</definedName>
    <definedName name="________HAL17" localSheetId="1">#REF!</definedName>
    <definedName name="________HAL17" localSheetId="2">#REF!</definedName>
    <definedName name="________HAL17">#REF!</definedName>
    <definedName name="________HAL18" localSheetId="1">#REF!</definedName>
    <definedName name="________HAL18" localSheetId="2">#REF!</definedName>
    <definedName name="________HAL18">#REF!</definedName>
    <definedName name="________HAL19" localSheetId="1">#REF!</definedName>
    <definedName name="________HAL19" localSheetId="2">#REF!</definedName>
    <definedName name="________HAL19">#REF!</definedName>
    <definedName name="________HAL2" localSheetId="1">#REF!</definedName>
    <definedName name="________HAL2" localSheetId="2">#REF!</definedName>
    <definedName name="________HAL2">#REF!</definedName>
    <definedName name="________HAL20" localSheetId="1">#REF!</definedName>
    <definedName name="________HAL20" localSheetId="2">#REF!</definedName>
    <definedName name="________HAL20">#REF!</definedName>
    <definedName name="________HAL21" localSheetId="1">#REF!</definedName>
    <definedName name="________HAL21" localSheetId="2">#REF!</definedName>
    <definedName name="________HAL21">#REF!</definedName>
    <definedName name="________HAL22" localSheetId="1">#REF!</definedName>
    <definedName name="________HAL22" localSheetId="2">#REF!</definedName>
    <definedName name="________HAL22">#REF!</definedName>
    <definedName name="________HAL3" localSheetId="1">#REF!</definedName>
    <definedName name="________HAL3" localSheetId="2">#REF!</definedName>
    <definedName name="________HAL3">#REF!</definedName>
    <definedName name="________HAL4" localSheetId="1">#REF!</definedName>
    <definedName name="________HAL4" localSheetId="2">#REF!</definedName>
    <definedName name="________HAL4">#REF!</definedName>
    <definedName name="________HAL5" localSheetId="1">#REF!</definedName>
    <definedName name="________HAL5" localSheetId="2">#REF!</definedName>
    <definedName name="________HAL5">#REF!</definedName>
    <definedName name="________HAL6" localSheetId="1">#REF!</definedName>
    <definedName name="________HAL6" localSheetId="2">#REF!</definedName>
    <definedName name="________HAL6">#REF!</definedName>
    <definedName name="________HAL7" localSheetId="1">#REF!</definedName>
    <definedName name="________HAL7" localSheetId="2">#REF!</definedName>
    <definedName name="________HAL7">#REF!</definedName>
    <definedName name="________HAL8" localSheetId="1">#REF!</definedName>
    <definedName name="________HAL8" localSheetId="2">#REF!</definedName>
    <definedName name="________HAL8">#REF!</definedName>
    <definedName name="________HAL9" localSheetId="1">#REF!</definedName>
    <definedName name="________HAL9" localSheetId="2">#REF!</definedName>
    <definedName name="________HAL9">#REF!</definedName>
    <definedName name="________I333333" localSheetId="1">#REF!</definedName>
    <definedName name="________I333333" localSheetId="2">#REF!</definedName>
    <definedName name="________I333333">#REF!</definedName>
    <definedName name="________keg1">[32]input!$B$19</definedName>
    <definedName name="________ker15" localSheetId="1">#REF!</definedName>
    <definedName name="________ker15" localSheetId="2">#REF!</definedName>
    <definedName name="________ker15">#REF!</definedName>
    <definedName name="________KOP1" localSheetId="1">#REF!</definedName>
    <definedName name="________KOP1" localSheetId="2">#REF!</definedName>
    <definedName name="________KOP1">#REF!</definedName>
    <definedName name="________KOP2">#N/A</definedName>
    <definedName name="________LLL01" localSheetId="1">#REF!</definedName>
    <definedName name="________LLL01" localSheetId="2">#REF!</definedName>
    <definedName name="________LLL01">#REF!</definedName>
    <definedName name="________LLL02" localSheetId="1">#REF!</definedName>
    <definedName name="________LLL02" localSheetId="2">#REF!</definedName>
    <definedName name="________LLL02">#REF!</definedName>
    <definedName name="________LLL03" localSheetId="1">#REF!</definedName>
    <definedName name="________LLL03" localSheetId="2">#REF!</definedName>
    <definedName name="________LLL03">#REF!</definedName>
    <definedName name="________LLL04" localSheetId="1">#REF!</definedName>
    <definedName name="________LLL04" localSheetId="2">#REF!</definedName>
    <definedName name="________LLL04">#REF!</definedName>
    <definedName name="________LLL05" localSheetId="1">#REF!</definedName>
    <definedName name="________LLL05" localSheetId="2">#REF!</definedName>
    <definedName name="________LLL05">#REF!</definedName>
    <definedName name="________LLL06" localSheetId="1">#REF!</definedName>
    <definedName name="________LLL06" localSheetId="2">#REF!</definedName>
    <definedName name="________LLL06">#REF!</definedName>
    <definedName name="________LLL07" localSheetId="1">#REF!</definedName>
    <definedName name="________LLL07" localSheetId="2">#REF!</definedName>
    <definedName name="________LLL07">#REF!</definedName>
    <definedName name="________LLL08" localSheetId="1">#REF!</definedName>
    <definedName name="________LLL08" localSheetId="2">#REF!</definedName>
    <definedName name="________LLL08">#REF!</definedName>
    <definedName name="________LLL09" localSheetId="1">#REF!</definedName>
    <definedName name="________LLL09" localSheetId="2">#REF!</definedName>
    <definedName name="________LLL09">#REF!</definedName>
    <definedName name="________LLL10" localSheetId="1">#REF!</definedName>
    <definedName name="________LLL10" localSheetId="2">#REF!</definedName>
    <definedName name="________LLL10">#REF!</definedName>
    <definedName name="________LLL11" localSheetId="1">#REF!</definedName>
    <definedName name="________LLL11" localSheetId="2">#REF!</definedName>
    <definedName name="________LLL11">#REF!</definedName>
    <definedName name="________lok2">[10]data!$B$15</definedName>
    <definedName name="________mas1" localSheetId="5">{"Book1","4.09 FLORA DAN FAUNA.xls","4.22 PERLENGKAPAN SEKOLAH.xls"}</definedName>
    <definedName name="________mas1" localSheetId="7">{"Book1","4.09 FLORA DAN FAUNA.xls","4.22 PERLENGKAPAN SEKOLAH.xls"}</definedName>
    <definedName name="________mas1">{"Book1","4.09 FLORA DAN FAUNA.xls","4.22 PERLENGKAPAN SEKOLAH.xls"}</definedName>
    <definedName name="________mas12" localSheetId="5">{"Book1","4.09 FLORA DAN FAUNA.xls","4.22 PERLENGKAPAN SEKOLAH.xls"}</definedName>
    <definedName name="________mas12" localSheetId="7">{"Book1","4.09 FLORA DAN FAUNA.xls","4.22 PERLENGKAPAN SEKOLAH.xls"}</definedName>
    <definedName name="________mas12">{"Book1","4.09 FLORA DAN FAUNA.xls","4.22 PERLENGKAPAN SEKOLAH.xls"}</definedName>
    <definedName name="________mas2" localSheetId="5">{"Book1","4.09 FLORA DAN FAUNA.xls","4.22 PERLENGKAPAN SEKOLAH.xls"}</definedName>
    <definedName name="________mas2" localSheetId="7">{"Book1","4.09 FLORA DAN FAUNA.xls","4.22 PERLENGKAPAN SEKOLAH.xls"}</definedName>
    <definedName name="________mas2">{"Book1","4.09 FLORA DAN FAUNA.xls","4.22 PERLENGKAPAN SEKOLAH.xls"}</definedName>
    <definedName name="________mas4" localSheetId="5">{"Book1","4.09 FLORA DAN FAUNA.xls","4.22 PERLENGKAPAN SEKOLAH.xls"}</definedName>
    <definedName name="________mas4" localSheetId="7">{"Book1","4.09 FLORA DAN FAUNA.xls","4.22 PERLENGKAPAN SEKOLAH.xls"}</definedName>
    <definedName name="________mas4">{"Book1","4.09 FLORA DAN FAUNA.xls","4.22 PERLENGKAPAN SEKOLAH.xls"}</definedName>
    <definedName name="________mas5" localSheetId="5">{"Book1","4.09 FLORA DAN FAUNA.xls","4.22 PERLENGKAPAN SEKOLAH.xls"}</definedName>
    <definedName name="________mas5" localSheetId="7">{"Book1","4.09 FLORA DAN FAUNA.xls","4.22 PERLENGKAPAN SEKOLAH.xls"}</definedName>
    <definedName name="________mas5">{"Book1","4.09 FLORA DAN FAUNA.xls","4.22 PERLENGKAPAN SEKOLAH.xls"}</definedName>
    <definedName name="________mas6" localSheetId="5">{"Book1","4.09 FLORA DAN FAUNA.xls","4.22 PERLENGKAPAN SEKOLAH.xls"}</definedName>
    <definedName name="________mas6" localSheetId="7">{"Book1","4.09 FLORA DAN FAUNA.xls","4.22 PERLENGKAPAN SEKOLAH.xls"}</definedName>
    <definedName name="________mas6">{"Book1","4.09 FLORA DAN FAUNA.xls","4.22 PERLENGKAPAN SEKOLAH.xls"}</definedName>
    <definedName name="________mas7" localSheetId="5">{"Book1","4.09 FLORA DAN FAUNA.xls","4.22 PERLENGKAPAN SEKOLAH.xls"}</definedName>
    <definedName name="________mas7" localSheetId="7">{"Book1","4.09 FLORA DAN FAUNA.xls","4.22 PERLENGKAPAN SEKOLAH.xls"}</definedName>
    <definedName name="________mas7">{"Book1","4.09 FLORA DAN FAUNA.xls","4.22 PERLENGKAPAN SEKOLAH.xls"}</definedName>
    <definedName name="________mas8" localSheetId="5">{"Book1","4.09 FLORA DAN FAUNA.xls","4.22 PERLENGKAPAN SEKOLAH.xls"}</definedName>
    <definedName name="________mas8" localSheetId="7">{"Book1","4.09 FLORA DAN FAUNA.xls","4.22 PERLENGKAPAN SEKOLAH.xls"}</definedName>
    <definedName name="________mas8">{"Book1","4.09 FLORA DAN FAUNA.xls","4.22 PERLENGKAPAN SEKOLAH.xls"}</definedName>
    <definedName name="________mas9" localSheetId="5">{"Book1","4.09 FLORA DAN FAUNA.xls","4.22 PERLENGKAPAN SEKOLAH.xls"}</definedName>
    <definedName name="________mas9" localSheetId="7">{"Book1","4.09 FLORA DAN FAUNA.xls","4.22 PERLENGKAPAN SEKOLAH.xls"}</definedName>
    <definedName name="________mas9">{"Book1","4.09 FLORA DAN FAUNA.xls","4.22 PERLENGKAPAN SEKOLAH.xls"}</definedName>
    <definedName name="________MDE01">[22]Peralatan!$BO$27</definedName>
    <definedName name="________MDE02">[22]Peralatan!$BO$47</definedName>
    <definedName name="________MDE03">[22]Peralatan!$BO$67</definedName>
    <definedName name="________MDE04">[22]Peralatan!$BO$87</definedName>
    <definedName name="________MDE05">[22]Peralatan!$BO$107</definedName>
    <definedName name="________MDE06">[22]Peralatan!$BO$127</definedName>
    <definedName name="________MDE07">[22]Peralatan!$BO$147</definedName>
    <definedName name="________MDE08">[22]Peralatan!$BO$167</definedName>
    <definedName name="________MDE09">[22]Peralatan!$BO$187</definedName>
    <definedName name="________MDE10">[22]Peralatan!$BO$207</definedName>
    <definedName name="________MDE11">[22]Peralatan!$BO$227</definedName>
    <definedName name="________MDE12">[22]Peralatan!$BO$247</definedName>
    <definedName name="________MDE13">[22]Peralatan!$BO$267</definedName>
    <definedName name="________MDE14">[22]Peralatan!$BO$287</definedName>
    <definedName name="________MDE15">[22]Peralatan!$BO$307</definedName>
    <definedName name="________MDE16">[22]Peralatan!$BO$327</definedName>
    <definedName name="________MDE17">[22]Peralatan!$BO$347</definedName>
    <definedName name="________MDE18">[22]Peralatan!$BO$367</definedName>
    <definedName name="________MDE19">[22]Peralatan!$BO$387</definedName>
    <definedName name="________MDE20">[22]Peralatan!$BO$407</definedName>
    <definedName name="________MDE21">[22]Peralatan!$BO$427</definedName>
    <definedName name="________MDE22">[22]Peralatan!$BO$447</definedName>
    <definedName name="________MDE23">[22]Peralatan!$BO$467</definedName>
    <definedName name="________MDE24">[22]Peralatan!$BO$487</definedName>
    <definedName name="________MDE25">[22]Peralatan!$BO$507</definedName>
    <definedName name="________MDE26">[22]Peralatan!$BO$527</definedName>
    <definedName name="________MDE27">[22]Peralatan!$BO$547</definedName>
    <definedName name="________MDE28">[22]Peralatan!$BO$567</definedName>
    <definedName name="________MDE29">[22]Peralatan!$BO$587</definedName>
    <definedName name="________MDE30">[22]Peralatan!$BO$607</definedName>
    <definedName name="________MDE31">[22]Peralatan!$BO$627</definedName>
    <definedName name="________MDE32">[22]Peralatan!$BO$647</definedName>
    <definedName name="________MDE33">[22]Peralatan!$BO$667</definedName>
    <definedName name="________MDE34">[22]Peralatan!$BO$698</definedName>
    <definedName name="________MDE35">[22]Peralatan!$BO$718</definedName>
    <definedName name="________MDE36">[22]Peralatan!$BO$738</definedName>
    <definedName name="________MDE37">[22]Peralatan!$BO$758</definedName>
    <definedName name="________MDE38">[22]Peralatan!$BO$778</definedName>
    <definedName name="________MDE39">[22]Peralatan!$BO$798</definedName>
    <definedName name="________MDE40">[22]Peralatan!$BO$818</definedName>
    <definedName name="________MDE41">[22]Peralatan!$BO$838</definedName>
    <definedName name="________MDE42">[22]Peralatan!$BO$858</definedName>
    <definedName name="________MDE43">[22]Peralatan!$BO$878</definedName>
    <definedName name="________MDE44">[22]Peralatan!$BO$898</definedName>
    <definedName name="________MDE45">[22]Peralatan!$BO$918</definedName>
    <definedName name="________MDE46">[22]Peralatan!$BO$938</definedName>
    <definedName name="________MDE47">[22]Peralatan!$BO$958</definedName>
    <definedName name="________MDE48">[22]Peralatan!$BO$978</definedName>
    <definedName name="________MDE49">[22]Peralatan!$BO$998</definedName>
    <definedName name="________MDE50">[22]Peralatan!$BO$1018</definedName>
    <definedName name="________MDE51">[22]Peralatan!$BO$1038</definedName>
    <definedName name="________MDE52">[22]Peralatan!$BO$1058</definedName>
    <definedName name="________ME01">[22]Peralatan!$BO$26</definedName>
    <definedName name="________ME02">[22]Peralatan!$BO$46</definedName>
    <definedName name="________ME03">[22]Peralatan!$BO$66</definedName>
    <definedName name="________ME04">[22]Peralatan!$BO$86</definedName>
    <definedName name="________ME05">[22]Peralatan!$BO$106</definedName>
    <definedName name="________ME06">[22]Peralatan!$BO$126</definedName>
    <definedName name="________ME07">[22]Peralatan!$BO$146</definedName>
    <definedName name="________ME08">[22]Peralatan!$BO$166</definedName>
    <definedName name="________ME09">[22]Peralatan!$BO$186</definedName>
    <definedName name="________me1" localSheetId="5">{"Book1","4.09 FLORA DAN FAUNA.xls","4.22 PERLENGKAPAN SEKOLAH.xls"}</definedName>
    <definedName name="________me1" localSheetId="7">{"Book1","4.09 FLORA DAN FAUNA.xls","4.22 PERLENGKAPAN SEKOLAH.xls"}</definedName>
    <definedName name="________me1">{"Book1","4.09 FLORA DAN FAUNA.xls","4.22 PERLENGKAPAN SEKOLAH.xls"}</definedName>
    <definedName name="________ME10">[22]Peralatan!$BO$206</definedName>
    <definedName name="________ME11">[22]Peralatan!$BO$226</definedName>
    <definedName name="________ME12">[22]Peralatan!$BO$246</definedName>
    <definedName name="________ME13">[22]Peralatan!$BO$266</definedName>
    <definedName name="________ME14">[22]Peralatan!$BO$286</definedName>
    <definedName name="________ME15">[22]Peralatan!$BO$306</definedName>
    <definedName name="________ME16">[22]Peralatan!$BO$326</definedName>
    <definedName name="________ME17">[22]Peralatan!$BO$346</definedName>
    <definedName name="________ME18">[22]Peralatan!$BO$366</definedName>
    <definedName name="________ME19">[22]Peralatan!$BO$386</definedName>
    <definedName name="________me2" localSheetId="5">{"Book1","4.09 FLORA DAN FAUNA.xls","4.22 PERLENGKAPAN SEKOLAH.xls"}</definedName>
    <definedName name="________me2" localSheetId="7">{"Book1","4.09 FLORA DAN FAUNA.xls","4.22 PERLENGKAPAN SEKOLAH.xls"}</definedName>
    <definedName name="________me2">{"Book1","4.09 FLORA DAN FAUNA.xls","4.22 PERLENGKAPAN SEKOLAH.xls"}</definedName>
    <definedName name="________ME20">[22]Peralatan!$BO$406</definedName>
    <definedName name="________ME21">[22]Peralatan!$BO$426</definedName>
    <definedName name="________ME22">[22]Peralatan!$BO$446</definedName>
    <definedName name="________ME23">[22]Peralatan!$BO$466</definedName>
    <definedName name="________ME24">[22]Peralatan!$BO$486</definedName>
    <definedName name="________ME25">[22]Peralatan!$BO$506</definedName>
    <definedName name="________ME26">[22]Peralatan!$BO$526</definedName>
    <definedName name="________ME27">[22]Peralatan!$BO$546</definedName>
    <definedName name="________ME28">[22]Peralatan!$BO$566</definedName>
    <definedName name="________ME29">[22]Peralatan!$BO$586</definedName>
    <definedName name="________me3" localSheetId="5">{"Book1","4.09 FLORA DAN FAUNA.xls","4.22 PERLENGKAPAN SEKOLAH.xls"}</definedName>
    <definedName name="________me3" localSheetId="7">{"Book1","4.09 FLORA DAN FAUNA.xls","4.22 PERLENGKAPAN SEKOLAH.xls"}</definedName>
    <definedName name="________me3">{"Book1","4.09 FLORA DAN FAUNA.xls","4.22 PERLENGKAPAN SEKOLAH.xls"}</definedName>
    <definedName name="________ME30">[22]Peralatan!$BO$606</definedName>
    <definedName name="________ME31">[22]Peralatan!$BO$626</definedName>
    <definedName name="________ME32">[22]Peralatan!$BO$646</definedName>
    <definedName name="________ME33">[22]Peralatan!$BO$666</definedName>
    <definedName name="________ME34">[22]Peralatan!$BO$697</definedName>
    <definedName name="________ME35">[22]Peralatan!$BO$717</definedName>
    <definedName name="________ME36">[22]Peralatan!$BO$737</definedName>
    <definedName name="________ME37">[22]Peralatan!$BO$757</definedName>
    <definedName name="________ME38">[22]Peralatan!$BO$777</definedName>
    <definedName name="________ME39">[22]Peralatan!$BO$797</definedName>
    <definedName name="________me4" localSheetId="5">{"Book1","4.09 FLORA DAN FAUNA.xls","4.22 PERLENGKAPAN SEKOLAH.xls"}</definedName>
    <definedName name="________me4" localSheetId="7">{"Book1","4.09 FLORA DAN FAUNA.xls","4.22 PERLENGKAPAN SEKOLAH.xls"}</definedName>
    <definedName name="________me4">{"Book1","4.09 FLORA DAN FAUNA.xls","4.22 PERLENGKAPAN SEKOLAH.xls"}</definedName>
    <definedName name="________ME40">[22]Peralatan!$BO$817</definedName>
    <definedName name="________ME41">[22]Peralatan!$BO$837</definedName>
    <definedName name="________ME42">[22]Peralatan!$BO$857</definedName>
    <definedName name="________ME43">[22]Peralatan!$BO$877</definedName>
    <definedName name="________ME44">[22]Peralatan!$BO$897</definedName>
    <definedName name="________ME45">[22]Peralatan!$BO$917</definedName>
    <definedName name="________ME46">[22]Peralatan!$BO$937</definedName>
    <definedName name="________ME47">[22]Peralatan!$BO$957</definedName>
    <definedName name="________ME48">[22]Peralatan!$BO$977</definedName>
    <definedName name="________ME49">[22]Peralatan!$BO$997</definedName>
    <definedName name="________me5" localSheetId="5">{"Book1","4.09 FLORA DAN FAUNA.xls","4.22 PERLENGKAPAN SEKOLAH.xls"}</definedName>
    <definedName name="________me5" localSheetId="7">{"Book1","4.09 FLORA DAN FAUNA.xls","4.22 PERLENGKAPAN SEKOLAH.xls"}</definedName>
    <definedName name="________me5">{"Book1","4.09 FLORA DAN FAUNA.xls","4.22 PERLENGKAPAN SEKOLAH.xls"}</definedName>
    <definedName name="________ME50">[22]Peralatan!$BO$1017</definedName>
    <definedName name="________ME51">[22]Peralatan!$BO$1037</definedName>
    <definedName name="________ME52">[22]Peralatan!$BO$1057</definedName>
    <definedName name="________me9" localSheetId="5">{"Book1","4.09 FLORA DAN FAUNA.xls","4.22 PERLENGKAPAN SEKOLAH.xls"}</definedName>
    <definedName name="________me9" localSheetId="7">{"Book1","4.09 FLORA DAN FAUNA.xls","4.22 PERLENGKAPAN SEKOLAH.xls"}</definedName>
    <definedName name="________me9">{"Book1","4.09 FLORA DAN FAUNA.xls","4.22 PERLENGKAPAN SEKOLAH.xls"}</definedName>
    <definedName name="________mek1" localSheetId="5">{"Book1","4.09 FLORA DAN FAUNA.xls","4.22 PERLENGKAPAN SEKOLAH.xls"}</definedName>
    <definedName name="________mek1" localSheetId="7">{"Book1","4.09 FLORA DAN FAUNA.xls","4.22 PERLENGKAPAN SEKOLAH.xls"}</definedName>
    <definedName name="________mek1">{"Book1","4.09 FLORA DAN FAUNA.xls","4.22 PERLENGKAPAN SEKOLAH.xls"}</definedName>
    <definedName name="________mek2" localSheetId="5">{"Book1","4.09 FLORA DAN FAUNA.xls","4.22 PERLENGKAPAN SEKOLAH.xls"}</definedName>
    <definedName name="________mek2" localSheetId="7">{"Book1","4.09 FLORA DAN FAUNA.xls","4.22 PERLENGKAPAN SEKOLAH.xls"}</definedName>
    <definedName name="________mek2">{"Book1","4.09 FLORA DAN FAUNA.xls","4.22 PERLENGKAPAN SEKOLAH.xls"}</definedName>
    <definedName name="________mek3" localSheetId="5">{"Book1","4.09 FLORA DAN FAUNA.xls","4.22 PERLENGKAPAN SEKOLAH.xls"}</definedName>
    <definedName name="________mek3" localSheetId="7">{"Book1","4.09 FLORA DAN FAUNA.xls","4.22 PERLENGKAPAN SEKOLAH.xls"}</definedName>
    <definedName name="________mek3">{"Book1","4.09 FLORA DAN FAUNA.xls","4.22 PERLENGKAPAN SEKOLAH.xls"}</definedName>
    <definedName name="________mek5" localSheetId="5">{"Book1","4.09 FLORA DAN FAUNA.xls","4.22 PERLENGKAPAN SEKOLAH.xls"}</definedName>
    <definedName name="________mek5" localSheetId="7">{"Book1","4.09 FLORA DAN FAUNA.xls","4.22 PERLENGKAPAN SEKOLAH.xls"}</definedName>
    <definedName name="________mek5">{"Book1","4.09 FLORA DAN FAUNA.xls","4.22 PERLENGKAPAN SEKOLAH.xls"}</definedName>
    <definedName name="________mek87" localSheetId="5">{"Book1","4.09 FLORA DAN FAUNA.xls","4.22 PERLENGKAPAN SEKOLAH.xls"}</definedName>
    <definedName name="________mek87" localSheetId="7">{"Book1","4.09 FLORA DAN FAUNA.xls","4.22 PERLENGKAPAN SEKOLAH.xls"}</definedName>
    <definedName name="________mek87">{"Book1","4.09 FLORA DAN FAUNA.xls","4.22 PERLENGKAPAN SEKOLAH.xls"}</definedName>
    <definedName name="________mek9" localSheetId="5">{"Book1","4.09 FLORA DAN FAUNA.xls","4.22 PERLENGKAPAN SEKOLAH.xls"}</definedName>
    <definedName name="________mek9" localSheetId="7">{"Book1","4.09 FLORA DAN FAUNA.xls","4.22 PERLENGKAPAN SEKOLAH.xls"}</definedName>
    <definedName name="________mek9">{"Book1","4.09 FLORA DAN FAUNA.xls","4.22 PERLENGKAPAN SEKOLAH.xls"}</definedName>
    <definedName name="________meq12" localSheetId="5">{"Book1","4.09 FLORA DAN FAUNA.xls","4.22 PERLENGKAPAN SEKOLAH.xls"}</definedName>
    <definedName name="________meq12" localSheetId="7">{"Book1","4.09 FLORA DAN FAUNA.xls","4.22 PERLENGKAPAN SEKOLAH.xls"}</definedName>
    <definedName name="________meq12">{"Book1","4.09 FLORA DAN FAUNA.xls","4.22 PERLENGKAPAN SEKOLAH.xls"}</definedName>
    <definedName name="________MMM01" localSheetId="1">#REF!</definedName>
    <definedName name="________MMM01" localSheetId="2">#REF!</definedName>
    <definedName name="________MMM01">#REF!</definedName>
    <definedName name="________MMM02" localSheetId="1">#REF!</definedName>
    <definedName name="________MMM02" localSheetId="2">#REF!</definedName>
    <definedName name="________MMM02">#REF!</definedName>
    <definedName name="________MMM03" localSheetId="1">#REF!</definedName>
    <definedName name="________MMM03" localSheetId="2">#REF!</definedName>
    <definedName name="________MMM03">#REF!</definedName>
    <definedName name="________MMM04" localSheetId="1">#REF!</definedName>
    <definedName name="________MMM04" localSheetId="2">#REF!</definedName>
    <definedName name="________MMM04">#REF!</definedName>
    <definedName name="________MMM05" localSheetId="1">#REF!</definedName>
    <definedName name="________MMM05" localSheetId="2">#REF!</definedName>
    <definedName name="________MMM05">#REF!</definedName>
    <definedName name="________MMM06" localSheetId="1">#REF!</definedName>
    <definedName name="________MMM06" localSheetId="2">#REF!</definedName>
    <definedName name="________MMM06">#REF!</definedName>
    <definedName name="________MMM07" localSheetId="1">#REF!</definedName>
    <definedName name="________MMM07" localSheetId="2">#REF!</definedName>
    <definedName name="________MMM07">#REF!</definedName>
    <definedName name="________MMM08" localSheetId="1">#REF!</definedName>
    <definedName name="________MMM08" localSheetId="2">#REF!</definedName>
    <definedName name="________MMM08">#REF!</definedName>
    <definedName name="________MMM09" localSheetId="1">#REF!</definedName>
    <definedName name="________MMM09" localSheetId="2">#REF!</definedName>
    <definedName name="________MMM09">#REF!</definedName>
    <definedName name="________MMM10" localSheetId="1">#REF!</definedName>
    <definedName name="________MMM10" localSheetId="2">#REF!</definedName>
    <definedName name="________MMM10">#REF!</definedName>
    <definedName name="________MMM11" localSheetId="1">#REF!</definedName>
    <definedName name="________MMM11" localSheetId="2">#REF!</definedName>
    <definedName name="________MMM11">#REF!</definedName>
    <definedName name="________MMM12" localSheetId="1">#REF!</definedName>
    <definedName name="________MMM12" localSheetId="2">#REF!</definedName>
    <definedName name="________MMM12">#REF!</definedName>
    <definedName name="________MMM13" localSheetId="1">#REF!</definedName>
    <definedName name="________MMM13" localSheetId="2">#REF!</definedName>
    <definedName name="________MMM13">#REF!</definedName>
    <definedName name="________MMM14" localSheetId="1">#REF!</definedName>
    <definedName name="________MMM14" localSheetId="2">#REF!</definedName>
    <definedName name="________MMM14">#REF!</definedName>
    <definedName name="________MMM15" localSheetId="1">#REF!</definedName>
    <definedName name="________MMM15" localSheetId="2">#REF!</definedName>
    <definedName name="________MMM15">#REF!</definedName>
    <definedName name="________MMM16" localSheetId="1">#REF!</definedName>
    <definedName name="________MMM16" localSheetId="2">#REF!</definedName>
    <definedName name="________MMM16">#REF!</definedName>
    <definedName name="________MMM17" localSheetId="1">#REF!</definedName>
    <definedName name="________MMM17" localSheetId="2">#REF!</definedName>
    <definedName name="________MMM17">#REF!</definedName>
    <definedName name="________MMM18" localSheetId="1">#REF!</definedName>
    <definedName name="________MMM18" localSheetId="2">#REF!</definedName>
    <definedName name="________MMM18">#REF!</definedName>
    <definedName name="________MMM19" localSheetId="1">#REF!</definedName>
    <definedName name="________MMM19" localSheetId="2">#REF!</definedName>
    <definedName name="________MMM19">#REF!</definedName>
    <definedName name="________MMM20" localSheetId="1">#REF!</definedName>
    <definedName name="________MMM20" localSheetId="2">#REF!</definedName>
    <definedName name="________MMM20">#REF!</definedName>
    <definedName name="________MMM21" localSheetId="1">#REF!</definedName>
    <definedName name="________MMM21" localSheetId="2">#REF!</definedName>
    <definedName name="________MMM21">#REF!</definedName>
    <definedName name="________MMM22" localSheetId="1">#REF!</definedName>
    <definedName name="________MMM22" localSheetId="2">#REF!</definedName>
    <definedName name="________MMM22">#REF!</definedName>
    <definedName name="________MMM23" localSheetId="1">#REF!</definedName>
    <definedName name="________MMM23" localSheetId="2">#REF!</definedName>
    <definedName name="________MMM23">#REF!</definedName>
    <definedName name="________MMM24" localSheetId="1">#REF!</definedName>
    <definedName name="________MMM24" localSheetId="2">#REF!</definedName>
    <definedName name="________MMM24">#REF!</definedName>
    <definedName name="________MMM25" localSheetId="1">#REF!</definedName>
    <definedName name="________MMM25" localSheetId="2">#REF!</definedName>
    <definedName name="________MMM25">#REF!</definedName>
    <definedName name="________MMM26" localSheetId="1">#REF!</definedName>
    <definedName name="________MMM26" localSheetId="2">#REF!</definedName>
    <definedName name="________MMM26">#REF!</definedName>
    <definedName name="________MMM27" localSheetId="1">#REF!</definedName>
    <definedName name="________MMM27" localSheetId="2">#REF!</definedName>
    <definedName name="________MMM27">#REF!</definedName>
    <definedName name="________MMM28" localSheetId="1">#REF!</definedName>
    <definedName name="________MMM28" localSheetId="2">#REF!</definedName>
    <definedName name="________MMM28">#REF!</definedName>
    <definedName name="________MMM29" localSheetId="1">#REF!</definedName>
    <definedName name="________MMM29" localSheetId="2">#REF!</definedName>
    <definedName name="________MMM29">#REF!</definedName>
    <definedName name="________MMM30" localSheetId="1">#REF!</definedName>
    <definedName name="________MMM30" localSheetId="2">#REF!</definedName>
    <definedName name="________MMM30">#REF!</definedName>
    <definedName name="________MMM31" localSheetId="1">#REF!</definedName>
    <definedName name="________MMM31" localSheetId="2">#REF!</definedName>
    <definedName name="________MMM31">#REF!</definedName>
    <definedName name="________MMM32" localSheetId="1">#REF!</definedName>
    <definedName name="________MMM32" localSheetId="2">#REF!</definedName>
    <definedName name="________MMM32">#REF!</definedName>
    <definedName name="________MMM33" localSheetId="1">#REF!</definedName>
    <definedName name="________MMM33" localSheetId="2">#REF!</definedName>
    <definedName name="________MMM33">#REF!</definedName>
    <definedName name="________MMM34" localSheetId="1">#REF!</definedName>
    <definedName name="________MMM34" localSheetId="2">#REF!</definedName>
    <definedName name="________MMM34">#REF!</definedName>
    <definedName name="________MMM35" localSheetId="1">#REF!</definedName>
    <definedName name="________MMM35" localSheetId="2">#REF!</definedName>
    <definedName name="________MMM35">#REF!</definedName>
    <definedName name="________MMM36" localSheetId="1">#REF!</definedName>
    <definedName name="________MMM36" localSheetId="2">#REF!</definedName>
    <definedName name="________MMM36">#REF!</definedName>
    <definedName name="________MMM37" localSheetId="1">#REF!</definedName>
    <definedName name="________MMM37" localSheetId="2">#REF!</definedName>
    <definedName name="________MMM37">#REF!</definedName>
    <definedName name="________MMM38" localSheetId="1">#REF!</definedName>
    <definedName name="________MMM38" localSheetId="2">#REF!</definedName>
    <definedName name="________MMM38">#REF!</definedName>
    <definedName name="________MMM39" localSheetId="1">#REF!</definedName>
    <definedName name="________MMM39" localSheetId="2">#REF!</definedName>
    <definedName name="________MMM39">#REF!</definedName>
    <definedName name="________MMM40" localSheetId="1">#REF!</definedName>
    <definedName name="________MMM40" localSheetId="2">#REF!</definedName>
    <definedName name="________MMM40">#REF!</definedName>
    <definedName name="________MMM41" localSheetId="1">#REF!</definedName>
    <definedName name="________MMM41" localSheetId="2">#REF!</definedName>
    <definedName name="________MMM41">#REF!</definedName>
    <definedName name="________MMM411" localSheetId="1">#REF!</definedName>
    <definedName name="________MMM411" localSheetId="2">#REF!</definedName>
    <definedName name="________MMM411">#REF!</definedName>
    <definedName name="________MMM42" localSheetId="1">#REF!</definedName>
    <definedName name="________MMM42" localSheetId="2">#REF!</definedName>
    <definedName name="________MMM42">#REF!</definedName>
    <definedName name="________MMM43" localSheetId="1">#REF!</definedName>
    <definedName name="________MMM43" localSheetId="2">#REF!</definedName>
    <definedName name="________MMM43">#REF!</definedName>
    <definedName name="________MMM44" localSheetId="1">#REF!</definedName>
    <definedName name="________MMM44" localSheetId="2">#REF!</definedName>
    <definedName name="________MMM44">#REF!</definedName>
    <definedName name="________MMM45" localSheetId="1">#REF!</definedName>
    <definedName name="________MMM45" localSheetId="2">#REF!</definedName>
    <definedName name="________MMM45">#REF!</definedName>
    <definedName name="________MMM46" localSheetId="1">#REF!</definedName>
    <definedName name="________MMM46" localSheetId="2">#REF!</definedName>
    <definedName name="________MMM46">#REF!</definedName>
    <definedName name="________MMM47" localSheetId="1">#REF!</definedName>
    <definedName name="________MMM47" localSheetId="2">#REF!</definedName>
    <definedName name="________MMM47">#REF!</definedName>
    <definedName name="________MMM48" localSheetId="1">#REF!</definedName>
    <definedName name="________MMM48" localSheetId="2">#REF!</definedName>
    <definedName name="________MMM48">#REF!</definedName>
    <definedName name="________MMM49" localSheetId="1">#REF!</definedName>
    <definedName name="________MMM49" localSheetId="2">#REF!</definedName>
    <definedName name="________MMM49">#REF!</definedName>
    <definedName name="________MMM50" localSheetId="1">#REF!</definedName>
    <definedName name="________MMM50" localSheetId="2">#REF!</definedName>
    <definedName name="________MMM50">#REF!</definedName>
    <definedName name="________MMM51" localSheetId="1">#REF!</definedName>
    <definedName name="________MMM51" localSheetId="2">#REF!</definedName>
    <definedName name="________MMM51">#REF!</definedName>
    <definedName name="________MMM52" localSheetId="1">#REF!</definedName>
    <definedName name="________MMM52" localSheetId="2">#REF!</definedName>
    <definedName name="________MMM52">#REF!</definedName>
    <definedName name="________MMM53" localSheetId="1">#REF!</definedName>
    <definedName name="________MMM53" localSheetId="2">#REF!</definedName>
    <definedName name="________MMM53">#REF!</definedName>
    <definedName name="________MMM54" localSheetId="1">#REF!</definedName>
    <definedName name="________MMM54" localSheetId="2">#REF!</definedName>
    <definedName name="________MMM54">#REF!</definedName>
    <definedName name="________nip1">[11]Input!#REF!</definedName>
    <definedName name="________nip2">[11]Input!#REF!</definedName>
    <definedName name="________pak1">[12]Data!$B$12</definedName>
    <definedName name="________Pak2">[13]data!#REF!</definedName>
    <definedName name="________pak3">[13]data!#REF!</definedName>
    <definedName name="________pak4">[13]data!#REF!</definedName>
    <definedName name="________pak5">[13]data!#REF!</definedName>
    <definedName name="________pak6">[13]data!#REF!</definedName>
    <definedName name="________pan1" localSheetId="1">#REF!</definedName>
    <definedName name="________pan1" localSheetId="2">#REF!</definedName>
    <definedName name="________pan1">#REF!</definedName>
    <definedName name="________pan2" localSheetId="1">#REF!</definedName>
    <definedName name="________pan2" localSheetId="2">#REF!</definedName>
    <definedName name="________pan2">#REF!</definedName>
    <definedName name="________Pan3">[36]INPUT!$C$21</definedName>
    <definedName name="________pan5">[37]INPUT!#REF!</definedName>
    <definedName name="________pas13" localSheetId="1">#REF!</definedName>
    <definedName name="________pas13" localSheetId="2">#REF!</definedName>
    <definedName name="________pas13">#REF!</definedName>
    <definedName name="________pas14" localSheetId="1">#REF!</definedName>
    <definedName name="________pas14" localSheetId="2">#REF!</definedName>
    <definedName name="________pas14">#REF!</definedName>
    <definedName name="________pek1">[32]input!$B$21</definedName>
    <definedName name="________pek2" localSheetId="1">#REF!</definedName>
    <definedName name="________pek2" localSheetId="2">#REF!</definedName>
    <definedName name="________pek2">#REF!</definedName>
    <definedName name="________pek3" localSheetId="1">#REF!</definedName>
    <definedName name="________pek3" localSheetId="2">#REF!</definedName>
    <definedName name="________pek3">#REF!</definedName>
    <definedName name="________pjg1">[12]Data!$B$14</definedName>
    <definedName name="________pjg2">[12]Data!$B$15</definedName>
    <definedName name="________PPh23" localSheetId="1">#REF!</definedName>
    <definedName name="________PPh23" localSheetId="2">#REF!</definedName>
    <definedName name="________PPh23">#REF!</definedName>
    <definedName name="________ppn2">[54]Harga!$F$29</definedName>
    <definedName name="________ppn3">[54]Harga!$F$31</definedName>
    <definedName name="________prk1">[38]input!$B$12</definedName>
    <definedName name="________PS14" localSheetId="1">#REF!</definedName>
    <definedName name="________PS14" localSheetId="2">#REF!</definedName>
    <definedName name="________PS14">#REF!</definedName>
    <definedName name="________pvc100">'[33]HARGA SAT'!#REF!</definedName>
    <definedName name="________pvc150">'[33]HARGA SAT'!#REF!</definedName>
    <definedName name="________pvc200">'[33]HARGA SAT'!#REF!</definedName>
    <definedName name="________PVC25">'[55]HARGA SAT'!#REF!</definedName>
    <definedName name="________pvc250">'[33]HARGA SAT'!#REF!</definedName>
    <definedName name="________pvc3">'[39]upah bahan'!$F$106</definedName>
    <definedName name="________pvc4" localSheetId="1">#REF!</definedName>
    <definedName name="________pvc4" localSheetId="2">#REF!</definedName>
    <definedName name="________pvc4">#REF!</definedName>
    <definedName name="________PVC50">'[55]HARGA SAT'!#REF!</definedName>
    <definedName name="________pvc75">'[33]HARGA SAT'!#REF!</definedName>
    <definedName name="________RAB1" localSheetId="1">#REF!</definedName>
    <definedName name="________RAB1" localSheetId="2">#REF!</definedName>
    <definedName name="________RAB1">#REF!</definedName>
    <definedName name="________RAB2" localSheetId="1">#REF!</definedName>
    <definedName name="________RAB2" localSheetId="2">#REF!</definedName>
    <definedName name="________RAB2">#REF!</definedName>
    <definedName name="________RAB5">[56]k341k612!$A$958:$K$1024</definedName>
    <definedName name="________SP1" localSheetId="1">#REF!</definedName>
    <definedName name="________SP1" localSheetId="2">#REF!</definedName>
    <definedName name="________SP1">#REF!</definedName>
    <definedName name="________SP2" localSheetId="1">#REF!</definedName>
    <definedName name="________SP2" localSheetId="2">#REF!</definedName>
    <definedName name="________SP2">#REF!</definedName>
    <definedName name="________ta1">[34]input!#REF!</definedName>
    <definedName name="________TIM200" localSheetId="1">#REF!</definedName>
    <definedName name="________TIM200" localSheetId="2">#REF!</definedName>
    <definedName name="________TIM200">#REF!</definedName>
    <definedName name="________tim30" localSheetId="1">#REF!</definedName>
    <definedName name="________tim30" localSheetId="2">#REF!</definedName>
    <definedName name="________tim30">#REF!</definedName>
    <definedName name="________vol1" localSheetId="1">#REF!</definedName>
    <definedName name="________vol1" localSheetId="2">#REF!</definedName>
    <definedName name="________vol1">#REF!</definedName>
    <definedName name="________vol10" localSheetId="1">#REF!</definedName>
    <definedName name="________vol10" localSheetId="2">#REF!</definedName>
    <definedName name="________vol10">#REF!</definedName>
    <definedName name="________vol11" localSheetId="1">#REF!</definedName>
    <definedName name="________vol11" localSheetId="2">#REF!</definedName>
    <definedName name="________vol11">#REF!</definedName>
    <definedName name="________vol12" localSheetId="1">#REF!</definedName>
    <definedName name="________vol12" localSheetId="2">#REF!</definedName>
    <definedName name="________vol12">#REF!</definedName>
    <definedName name="________vol13" localSheetId="1">#REF!</definedName>
    <definedName name="________vol13" localSheetId="2">#REF!</definedName>
    <definedName name="________vol13">#REF!</definedName>
    <definedName name="________vol14" localSheetId="1">#REF!</definedName>
    <definedName name="________vol14" localSheetId="2">#REF!</definedName>
    <definedName name="________vol14">#REF!</definedName>
    <definedName name="________vol15" localSheetId="1">#REF!</definedName>
    <definedName name="________vol15" localSheetId="2">#REF!</definedName>
    <definedName name="________vol15">#REF!</definedName>
    <definedName name="________vol16" localSheetId="1">#REF!</definedName>
    <definedName name="________vol16" localSheetId="2">#REF!</definedName>
    <definedName name="________vol16">#REF!</definedName>
    <definedName name="________vol17" localSheetId="1">#REF!</definedName>
    <definedName name="________vol17" localSheetId="2">#REF!</definedName>
    <definedName name="________vol17">#REF!</definedName>
    <definedName name="________vol18" localSheetId="1">#REF!</definedName>
    <definedName name="________vol18" localSheetId="2">#REF!</definedName>
    <definedName name="________vol18">#REF!</definedName>
    <definedName name="________vol19" localSheetId="1">#REF!</definedName>
    <definedName name="________vol19" localSheetId="2">#REF!</definedName>
    <definedName name="________vol19">#REF!</definedName>
    <definedName name="________vol2" localSheetId="1">#REF!</definedName>
    <definedName name="________vol2" localSheetId="2">#REF!</definedName>
    <definedName name="________vol2">#REF!</definedName>
    <definedName name="________vol20" localSheetId="1">#REF!</definedName>
    <definedName name="________vol20" localSheetId="2">#REF!</definedName>
    <definedName name="________vol20">#REF!</definedName>
    <definedName name="________vol21" localSheetId="1">#REF!</definedName>
    <definedName name="________vol21" localSheetId="2">#REF!</definedName>
    <definedName name="________vol21">#REF!</definedName>
    <definedName name="________vol22" localSheetId="1">#REF!</definedName>
    <definedName name="________vol22" localSheetId="2">#REF!</definedName>
    <definedName name="________vol22">#REF!</definedName>
    <definedName name="________vol23" localSheetId="1">#REF!</definedName>
    <definedName name="________vol23" localSheetId="2">#REF!</definedName>
    <definedName name="________vol23">#REF!</definedName>
    <definedName name="________vol24" localSheetId="1">#REF!</definedName>
    <definedName name="________vol24" localSheetId="2">#REF!</definedName>
    <definedName name="________vol24">#REF!</definedName>
    <definedName name="________vol3" localSheetId="1">#REF!</definedName>
    <definedName name="________vol3" localSheetId="2">#REF!</definedName>
    <definedName name="________vol3">#REF!</definedName>
    <definedName name="________vol4" localSheetId="1">#REF!</definedName>
    <definedName name="________vol4" localSheetId="2">#REF!</definedName>
    <definedName name="________vol4">#REF!</definedName>
    <definedName name="________vol5" localSheetId="1">#REF!</definedName>
    <definedName name="________vol5" localSheetId="2">#REF!</definedName>
    <definedName name="________vol5">#REF!</definedName>
    <definedName name="________vol6" localSheetId="1">#REF!</definedName>
    <definedName name="________vol6" localSheetId="2">#REF!</definedName>
    <definedName name="________vol6">#REF!</definedName>
    <definedName name="________vol7" localSheetId="1">#REF!</definedName>
    <definedName name="________vol7" localSheetId="2">#REF!</definedName>
    <definedName name="________vol7">#REF!</definedName>
    <definedName name="________vol8" localSheetId="1">#REF!</definedName>
    <definedName name="________vol8" localSheetId="2">#REF!</definedName>
    <definedName name="________vol8">#REF!</definedName>
    <definedName name="________vol9" localSheetId="1">#REF!</definedName>
    <definedName name="________vol9" localSheetId="2">#REF!</definedName>
    <definedName name="________vol9">#REF!</definedName>
    <definedName name="_______A66000" localSheetId="1">#REF!</definedName>
    <definedName name="_______A66000" localSheetId="2">#REF!</definedName>
    <definedName name="_______A66000">#REF!</definedName>
    <definedName name="_______ang1">[34]input!#REF!</definedName>
    <definedName name="_______ang2">[34]input!#REF!</definedName>
    <definedName name="_______ang3">[34]input!#REF!</definedName>
    <definedName name="_______arr3" localSheetId="5">{"Book1","4.09 FLORA DAN FAUNA.xls","4.22 PERLENGKAPAN SEKOLAH.xls"}</definedName>
    <definedName name="_______arr3" localSheetId="7">{"Book1","4.09 FLORA DAN FAUNA.xls","4.22 PERLENGKAPAN SEKOLAH.xls"}</definedName>
    <definedName name="_______arr3">{"Book1","4.09 FLORA DAN FAUNA.xls","4.22 PERLENGKAPAN SEKOLAH.xls"}</definedName>
    <definedName name="_______bat15" localSheetId="1">#REF!</definedName>
    <definedName name="_______bat15" localSheetId="2">#REF!</definedName>
    <definedName name="_______bat15">#REF!</definedName>
    <definedName name="_______bcr2" localSheetId="1">#REF!</definedName>
    <definedName name="_______bcr2" localSheetId="2">#REF!</definedName>
    <definedName name="_______bcr2">#REF!</definedName>
    <definedName name="_______bia15" localSheetId="1">#REF!</definedName>
    <definedName name="_______bia15" localSheetId="2">#REF!</definedName>
    <definedName name="_______bia15">#REF!</definedName>
    <definedName name="_______bpc23" localSheetId="1">#REF!</definedName>
    <definedName name="_______bpc23" localSheetId="2">#REF!</definedName>
    <definedName name="_______bpc23">#REF!</definedName>
    <definedName name="_______der4" localSheetId="5">{"Book1","4.09 FLORA DAN FAUNA.xls","4.22 PERLENGKAPAN SEKOLAH.xls"}</definedName>
    <definedName name="_______der4" localSheetId="7">{"Book1","4.09 FLORA DAN FAUNA.xls","4.22 PERLENGKAPAN SEKOLAH.xls"}</definedName>
    <definedName name="_______der4">{"Book1","4.09 FLORA DAN FAUNA.xls","4.22 PERLENGKAPAN SEKOLAH.xls"}</definedName>
    <definedName name="_______dip02" localSheetId="1">#REF!</definedName>
    <definedName name="_______dip02" localSheetId="2">#REF!</definedName>
    <definedName name="_______dip02">#REF!</definedName>
    <definedName name="_______DIV1" localSheetId="1">#REF!</definedName>
    <definedName name="_______DIV1" localSheetId="2">#REF!</definedName>
    <definedName name="_______DIV1">#REF!</definedName>
    <definedName name="_______DIV10" localSheetId="1">#REF!</definedName>
    <definedName name="_______DIV10" localSheetId="2">#REF!</definedName>
    <definedName name="_______DIV10">#REF!</definedName>
    <definedName name="_______DIV11">'[24]Kuantitas &amp; Harga'!#REF!</definedName>
    <definedName name="_______DIV2" localSheetId="1">#REF!</definedName>
    <definedName name="_______DIV2" localSheetId="2">#REF!</definedName>
    <definedName name="_______DIV2">#REF!</definedName>
    <definedName name="_______DIV3" localSheetId="1">#REF!</definedName>
    <definedName name="_______DIV3" localSheetId="2">#REF!</definedName>
    <definedName name="_______DIV3">#REF!</definedName>
    <definedName name="_______DIV4" localSheetId="1">#REF!</definedName>
    <definedName name="_______DIV4" localSheetId="2">#REF!</definedName>
    <definedName name="_______DIV4">#REF!</definedName>
    <definedName name="_______DIV5" localSheetId="1">#REF!</definedName>
    <definedName name="_______DIV5" localSheetId="2">#REF!</definedName>
    <definedName name="_______DIV5">#REF!</definedName>
    <definedName name="_______DIV6" localSheetId="1">#REF!</definedName>
    <definedName name="_______DIV6" localSheetId="2">#REF!</definedName>
    <definedName name="_______DIV6">#REF!</definedName>
    <definedName name="_______DIV7" localSheetId="1">#REF!</definedName>
    <definedName name="_______DIV7" localSheetId="2">#REF!</definedName>
    <definedName name="_______DIV7">#REF!</definedName>
    <definedName name="_______DIV8" localSheetId="1">#REF!</definedName>
    <definedName name="_______DIV8" localSheetId="2">#REF!</definedName>
    <definedName name="_______DIV8">#REF!</definedName>
    <definedName name="_______DIV9" localSheetId="1">#REF!</definedName>
    <definedName name="_______DIV9" localSheetId="2">#REF!</definedName>
    <definedName name="_______DIV9">#REF!</definedName>
    <definedName name="_______doc5" localSheetId="5">{"Book1","4.09 FLORA DAN FAUNA.xls","4.22 PERLENGKAPAN SEKOLAH.xls"}</definedName>
    <definedName name="_______doc5" localSheetId="7">{"Book1","4.09 FLORA DAN FAUNA.xls","4.22 PERLENGKAPAN SEKOLAH.xls"}</definedName>
    <definedName name="_______doc5">{"Book1","4.09 FLORA DAN FAUNA.xls","4.22 PERLENGKAPAN SEKOLAH.xls"}</definedName>
    <definedName name="_______EEE01">'[35]Break Down Alat'!#REF!</definedName>
    <definedName name="_______EEE02">'[35]Break Down Alat'!#REF!</definedName>
    <definedName name="_______EEE03">'[35]Break Down Alat'!#REF!</definedName>
    <definedName name="_______EEE04">'[35]Break Down Alat'!#REF!</definedName>
    <definedName name="_______EEE05">'[35]Break Down Alat'!#REF!</definedName>
    <definedName name="_______EEE06">'[35]Break Down Alat'!#REF!</definedName>
    <definedName name="_______EEE07">'[35]Break Down Alat'!#REF!</definedName>
    <definedName name="_______EEE08">'[35]Break Down Alat'!#REF!</definedName>
    <definedName name="_______EEE09">'[35]Break Down Alat'!#REF!</definedName>
    <definedName name="_______EEE10">'[35]Break Down Alat'!#REF!</definedName>
    <definedName name="_______EEE11">'[35]Break Down Alat'!#REF!</definedName>
    <definedName name="_______EEE12">'[35]Break Down Alat'!#REF!</definedName>
    <definedName name="_______EEE13">'[35]Break Down Alat'!#REF!</definedName>
    <definedName name="_______EEE14">'[35]Break Down Alat'!#REF!</definedName>
    <definedName name="_______EEE15">'[35]Break Down Alat'!#REF!</definedName>
    <definedName name="_______EEE16">'[35]Break Down Alat'!#REF!</definedName>
    <definedName name="_______EEE17">'[35]Break Down Alat'!#REF!</definedName>
    <definedName name="_______EEE18">'[35]Break Down Alat'!#REF!</definedName>
    <definedName name="_______EEE19">'[35]Break Down Alat'!#REF!</definedName>
    <definedName name="_______EEE20">'[35]Break Down Alat'!#REF!</definedName>
    <definedName name="_______EEE21">'[35]Break Down Alat'!#REF!</definedName>
    <definedName name="_______EEE22">'[35]Break Down Alat'!#REF!</definedName>
    <definedName name="_______EEE23">'[35]Break Down Alat'!#REF!</definedName>
    <definedName name="_______EEE24">'[35]Break Down Alat'!#REF!</definedName>
    <definedName name="_______EEE25">'[35]Break Down Alat'!#REF!</definedName>
    <definedName name="_______EEE26">'[35]Break Down Alat'!#REF!</definedName>
    <definedName name="_______EEE27">'[35]Break Down Alat'!#REF!</definedName>
    <definedName name="_______EEE28">'[35]Break Down Alat'!#REF!</definedName>
    <definedName name="_______EEE29">'[35]Break Down Alat'!#REF!</definedName>
    <definedName name="_______EEE30">'[35]Break Down Alat'!#REF!</definedName>
    <definedName name="_______EEE31">'[35]Break Down Alat'!#REF!</definedName>
    <definedName name="_______EEE32">'[35]Break Down Alat'!#REF!</definedName>
    <definedName name="_______EEE33">'[35]Break Down Alat'!#REF!</definedName>
    <definedName name="_______Gal0550">[53]Analisa!$I$595</definedName>
    <definedName name="_______HAL1" localSheetId="1">#REF!</definedName>
    <definedName name="_______HAL1" localSheetId="2">#REF!</definedName>
    <definedName name="_______HAL1">#REF!</definedName>
    <definedName name="_______HAL10" localSheetId="1">#REF!</definedName>
    <definedName name="_______HAL10" localSheetId="2">#REF!</definedName>
    <definedName name="_______HAL10">#REF!</definedName>
    <definedName name="_______HAL11" localSheetId="1">#REF!</definedName>
    <definedName name="_______HAL11" localSheetId="2">#REF!</definedName>
    <definedName name="_______HAL11">#REF!</definedName>
    <definedName name="_______HAL12" localSheetId="1">#REF!</definedName>
    <definedName name="_______HAL12" localSheetId="2">#REF!</definedName>
    <definedName name="_______HAL12">#REF!</definedName>
    <definedName name="_______HAL13" localSheetId="1">#REF!</definedName>
    <definedName name="_______HAL13" localSheetId="2">#REF!</definedName>
    <definedName name="_______HAL13">#REF!</definedName>
    <definedName name="_______HAL14" localSheetId="1">#REF!</definedName>
    <definedName name="_______HAL14" localSheetId="2">#REF!</definedName>
    <definedName name="_______HAL14">#REF!</definedName>
    <definedName name="_______HAL15" localSheetId="1">#REF!</definedName>
    <definedName name="_______HAL15" localSheetId="2">#REF!</definedName>
    <definedName name="_______HAL15">#REF!</definedName>
    <definedName name="_______HAL16" localSheetId="1">#REF!</definedName>
    <definedName name="_______HAL16" localSheetId="2">#REF!</definedName>
    <definedName name="_______HAL16">#REF!</definedName>
    <definedName name="_______HAL17" localSheetId="1">#REF!</definedName>
    <definedName name="_______HAL17" localSheetId="2">#REF!</definedName>
    <definedName name="_______HAL17">#REF!</definedName>
    <definedName name="_______HAL18" localSheetId="1">#REF!</definedName>
    <definedName name="_______HAL18" localSheetId="2">#REF!</definedName>
    <definedName name="_______HAL18">#REF!</definedName>
    <definedName name="_______HAL19" localSheetId="1">#REF!</definedName>
    <definedName name="_______HAL19" localSheetId="2">#REF!</definedName>
    <definedName name="_______HAL19">#REF!</definedName>
    <definedName name="_______HAL2" localSheetId="1">#REF!</definedName>
    <definedName name="_______HAL2" localSheetId="2">#REF!</definedName>
    <definedName name="_______HAL2">#REF!</definedName>
    <definedName name="_______HAL20" localSheetId="1">#REF!</definedName>
    <definedName name="_______HAL20" localSheetId="2">#REF!</definedName>
    <definedName name="_______HAL20">#REF!</definedName>
    <definedName name="_______HAL21" localSheetId="1">#REF!</definedName>
    <definedName name="_______HAL21" localSheetId="2">#REF!</definedName>
    <definedName name="_______HAL21">#REF!</definedName>
    <definedName name="_______HAL22" localSheetId="1">#REF!</definedName>
    <definedName name="_______HAL22" localSheetId="2">#REF!</definedName>
    <definedName name="_______HAL22">#REF!</definedName>
    <definedName name="_______HAL3" localSheetId="1">#REF!</definedName>
    <definedName name="_______HAL3" localSheetId="2">#REF!</definedName>
    <definedName name="_______HAL3">#REF!</definedName>
    <definedName name="_______HAL4" localSheetId="1">#REF!</definedName>
    <definedName name="_______HAL4" localSheetId="2">#REF!</definedName>
    <definedName name="_______HAL4">#REF!</definedName>
    <definedName name="_______HAL5" localSheetId="1">#REF!</definedName>
    <definedName name="_______HAL5" localSheetId="2">#REF!</definedName>
    <definedName name="_______HAL5">#REF!</definedName>
    <definedName name="_______HAL6" localSheetId="1">#REF!</definedName>
    <definedName name="_______HAL6" localSheetId="2">#REF!</definedName>
    <definedName name="_______HAL6">#REF!</definedName>
    <definedName name="_______HAL7" localSheetId="1">#REF!</definedName>
    <definedName name="_______HAL7" localSheetId="2">#REF!</definedName>
    <definedName name="_______HAL7">#REF!</definedName>
    <definedName name="_______HAL8" localSheetId="1">#REF!</definedName>
    <definedName name="_______HAL8" localSheetId="2">#REF!</definedName>
    <definedName name="_______HAL8">#REF!</definedName>
    <definedName name="_______HAL9" localSheetId="1">#REF!</definedName>
    <definedName name="_______HAL9" localSheetId="2">#REF!</definedName>
    <definedName name="_______HAL9">#REF!</definedName>
    <definedName name="_______I333333" localSheetId="1">#REF!</definedName>
    <definedName name="_______I333333" localSheetId="2">#REF!</definedName>
    <definedName name="_______I333333">#REF!</definedName>
    <definedName name="_______keg1">[32]input!$B$19</definedName>
    <definedName name="_______ker15" localSheetId="1">#REF!</definedName>
    <definedName name="_______ker15" localSheetId="2">#REF!</definedName>
    <definedName name="_______ker15">#REF!</definedName>
    <definedName name="_______KOP1" localSheetId="1">#REF!</definedName>
    <definedName name="_______KOP1" localSheetId="2">#REF!</definedName>
    <definedName name="_______KOP1">#REF!</definedName>
    <definedName name="_______KOP2">#N/A</definedName>
    <definedName name="_______LLL01" localSheetId="1">#REF!</definedName>
    <definedName name="_______LLL01" localSheetId="2">#REF!</definedName>
    <definedName name="_______LLL01">#REF!</definedName>
    <definedName name="_______LLL02" localSheetId="1">#REF!</definedName>
    <definedName name="_______LLL02" localSheetId="2">#REF!</definedName>
    <definedName name="_______LLL02">#REF!</definedName>
    <definedName name="_______LLL03" localSheetId="1">#REF!</definedName>
    <definedName name="_______LLL03" localSheetId="2">#REF!</definedName>
    <definedName name="_______LLL03">#REF!</definedName>
    <definedName name="_______LLL04" localSheetId="1">#REF!</definedName>
    <definedName name="_______LLL04" localSheetId="2">#REF!</definedName>
    <definedName name="_______LLL04">#REF!</definedName>
    <definedName name="_______LLL05" localSheetId="1">#REF!</definedName>
    <definedName name="_______LLL05" localSheetId="2">#REF!</definedName>
    <definedName name="_______LLL05">#REF!</definedName>
    <definedName name="_______LLL06" localSheetId="1">#REF!</definedName>
    <definedName name="_______LLL06" localSheetId="2">#REF!</definedName>
    <definedName name="_______LLL06">#REF!</definedName>
    <definedName name="_______LLL07" localSheetId="1">#REF!</definedName>
    <definedName name="_______LLL07" localSheetId="2">#REF!</definedName>
    <definedName name="_______LLL07">#REF!</definedName>
    <definedName name="_______LLL08" localSheetId="1">#REF!</definedName>
    <definedName name="_______LLL08" localSheetId="2">#REF!</definedName>
    <definedName name="_______LLL08">#REF!</definedName>
    <definedName name="_______LLL09" localSheetId="1">#REF!</definedName>
    <definedName name="_______LLL09" localSheetId="2">#REF!</definedName>
    <definedName name="_______LLL09">#REF!</definedName>
    <definedName name="_______LLL10" localSheetId="1">#REF!</definedName>
    <definedName name="_______LLL10" localSheetId="2">#REF!</definedName>
    <definedName name="_______LLL10">#REF!</definedName>
    <definedName name="_______LLL11" localSheetId="1">#REF!</definedName>
    <definedName name="_______LLL11" localSheetId="2">#REF!</definedName>
    <definedName name="_______LLL11">#REF!</definedName>
    <definedName name="_______lok2">[10]data!$B$15</definedName>
    <definedName name="_______mas1" localSheetId="5">{"Book1","4.09 FLORA DAN FAUNA.xls","4.22 PERLENGKAPAN SEKOLAH.xls"}</definedName>
    <definedName name="_______mas1" localSheetId="7">{"Book1","4.09 FLORA DAN FAUNA.xls","4.22 PERLENGKAPAN SEKOLAH.xls"}</definedName>
    <definedName name="_______mas1">{"Book1","4.09 FLORA DAN FAUNA.xls","4.22 PERLENGKAPAN SEKOLAH.xls"}</definedName>
    <definedName name="_______mas12" localSheetId="5">{"Book1","4.09 FLORA DAN FAUNA.xls","4.22 PERLENGKAPAN SEKOLAH.xls"}</definedName>
    <definedName name="_______mas12" localSheetId="7">{"Book1","4.09 FLORA DAN FAUNA.xls","4.22 PERLENGKAPAN SEKOLAH.xls"}</definedName>
    <definedName name="_______mas12">{"Book1","4.09 FLORA DAN FAUNA.xls","4.22 PERLENGKAPAN SEKOLAH.xls"}</definedName>
    <definedName name="_______mas2" localSheetId="5">{"Book1","4.09 FLORA DAN FAUNA.xls","4.22 PERLENGKAPAN SEKOLAH.xls"}</definedName>
    <definedName name="_______mas2" localSheetId="7">{"Book1","4.09 FLORA DAN FAUNA.xls","4.22 PERLENGKAPAN SEKOLAH.xls"}</definedName>
    <definedName name="_______mas2">{"Book1","4.09 FLORA DAN FAUNA.xls","4.22 PERLENGKAPAN SEKOLAH.xls"}</definedName>
    <definedName name="_______mas4" localSheetId="5">{"Book1","4.09 FLORA DAN FAUNA.xls","4.22 PERLENGKAPAN SEKOLAH.xls"}</definedName>
    <definedName name="_______mas4" localSheetId="7">{"Book1","4.09 FLORA DAN FAUNA.xls","4.22 PERLENGKAPAN SEKOLAH.xls"}</definedName>
    <definedName name="_______mas4">{"Book1","4.09 FLORA DAN FAUNA.xls","4.22 PERLENGKAPAN SEKOLAH.xls"}</definedName>
    <definedName name="_______mas5" localSheetId="5">{"Book1","4.09 FLORA DAN FAUNA.xls","4.22 PERLENGKAPAN SEKOLAH.xls"}</definedName>
    <definedName name="_______mas5" localSheetId="7">{"Book1","4.09 FLORA DAN FAUNA.xls","4.22 PERLENGKAPAN SEKOLAH.xls"}</definedName>
    <definedName name="_______mas5">{"Book1","4.09 FLORA DAN FAUNA.xls","4.22 PERLENGKAPAN SEKOLAH.xls"}</definedName>
    <definedName name="_______mas6" localSheetId="5">{"Book1","4.09 FLORA DAN FAUNA.xls","4.22 PERLENGKAPAN SEKOLAH.xls"}</definedName>
    <definedName name="_______mas6" localSheetId="7">{"Book1","4.09 FLORA DAN FAUNA.xls","4.22 PERLENGKAPAN SEKOLAH.xls"}</definedName>
    <definedName name="_______mas6">{"Book1","4.09 FLORA DAN FAUNA.xls","4.22 PERLENGKAPAN SEKOLAH.xls"}</definedName>
    <definedName name="_______mas7" localSheetId="5">{"Book1","4.09 FLORA DAN FAUNA.xls","4.22 PERLENGKAPAN SEKOLAH.xls"}</definedName>
    <definedName name="_______mas7" localSheetId="7">{"Book1","4.09 FLORA DAN FAUNA.xls","4.22 PERLENGKAPAN SEKOLAH.xls"}</definedName>
    <definedName name="_______mas7">{"Book1","4.09 FLORA DAN FAUNA.xls","4.22 PERLENGKAPAN SEKOLAH.xls"}</definedName>
    <definedName name="_______mas8" localSheetId="5">{"Book1","4.09 FLORA DAN FAUNA.xls","4.22 PERLENGKAPAN SEKOLAH.xls"}</definedName>
    <definedName name="_______mas8" localSheetId="7">{"Book1","4.09 FLORA DAN FAUNA.xls","4.22 PERLENGKAPAN SEKOLAH.xls"}</definedName>
    <definedName name="_______mas8">{"Book1","4.09 FLORA DAN FAUNA.xls","4.22 PERLENGKAPAN SEKOLAH.xls"}</definedName>
    <definedName name="_______mas9" localSheetId="5">{"Book1","4.09 FLORA DAN FAUNA.xls","4.22 PERLENGKAPAN SEKOLAH.xls"}</definedName>
    <definedName name="_______mas9" localSheetId="7">{"Book1","4.09 FLORA DAN FAUNA.xls","4.22 PERLENGKAPAN SEKOLAH.xls"}</definedName>
    <definedName name="_______mas9">{"Book1","4.09 FLORA DAN FAUNA.xls","4.22 PERLENGKAPAN SEKOLAH.xls"}</definedName>
    <definedName name="_______MDE01">[22]Peralatan!$BO$27</definedName>
    <definedName name="_______MDE02">[22]Peralatan!$BO$47</definedName>
    <definedName name="_______MDE03">[22]Peralatan!$BO$67</definedName>
    <definedName name="_______MDE04">[22]Peralatan!$BO$87</definedName>
    <definedName name="_______MDE05">[22]Peralatan!$BO$107</definedName>
    <definedName name="_______MDE06">[22]Peralatan!$BO$127</definedName>
    <definedName name="_______MDE07">[22]Peralatan!$BO$147</definedName>
    <definedName name="_______MDE08">[22]Peralatan!$BO$167</definedName>
    <definedName name="_______MDE09">[22]Peralatan!$BO$187</definedName>
    <definedName name="_______MDE10">[22]Peralatan!$BO$207</definedName>
    <definedName name="_______MDE11">[22]Peralatan!$BO$227</definedName>
    <definedName name="_______MDE12">[22]Peralatan!$BO$247</definedName>
    <definedName name="_______MDE13">[22]Peralatan!$BO$267</definedName>
    <definedName name="_______MDE14">[22]Peralatan!$BO$287</definedName>
    <definedName name="_______MDE15">[22]Peralatan!$BO$307</definedName>
    <definedName name="_______MDE16">[22]Peralatan!$BO$327</definedName>
    <definedName name="_______MDE17">[22]Peralatan!$BO$347</definedName>
    <definedName name="_______MDE18">[22]Peralatan!$BO$367</definedName>
    <definedName name="_______MDE19">[22]Peralatan!$BO$387</definedName>
    <definedName name="_______MDE20">[22]Peralatan!$BO$407</definedName>
    <definedName name="_______MDE21">[22]Peralatan!$BO$427</definedName>
    <definedName name="_______MDE22">[22]Peralatan!$BO$447</definedName>
    <definedName name="_______MDE23">[22]Peralatan!$BO$467</definedName>
    <definedName name="_______MDE24">[22]Peralatan!$BO$487</definedName>
    <definedName name="_______MDE25">[22]Peralatan!$BO$507</definedName>
    <definedName name="_______MDE26">[22]Peralatan!$BO$527</definedName>
    <definedName name="_______MDE27">[22]Peralatan!$BO$547</definedName>
    <definedName name="_______MDE28">[22]Peralatan!$BO$567</definedName>
    <definedName name="_______MDE29">[22]Peralatan!$BO$587</definedName>
    <definedName name="_______MDE30">[22]Peralatan!$BO$607</definedName>
    <definedName name="_______MDE31">[22]Peralatan!$BO$627</definedName>
    <definedName name="_______MDE32">[22]Peralatan!$BO$647</definedName>
    <definedName name="_______MDE33">[22]Peralatan!$BO$667</definedName>
    <definedName name="_______MDE34">[22]Peralatan!$BO$698</definedName>
    <definedName name="_______MDE35">[22]Peralatan!$BO$718</definedName>
    <definedName name="_______MDE36">[22]Peralatan!$BO$738</definedName>
    <definedName name="_______MDE37">[22]Peralatan!$BO$758</definedName>
    <definedName name="_______MDE38">[22]Peralatan!$BO$778</definedName>
    <definedName name="_______MDE39">[22]Peralatan!$BO$798</definedName>
    <definedName name="_______MDE40">[22]Peralatan!$BO$818</definedName>
    <definedName name="_______MDE41">[22]Peralatan!$BO$838</definedName>
    <definedName name="_______MDE42">[22]Peralatan!$BO$858</definedName>
    <definedName name="_______MDE43">[22]Peralatan!$BO$878</definedName>
    <definedName name="_______MDE44">[22]Peralatan!$BO$898</definedName>
    <definedName name="_______MDE45">[22]Peralatan!$BO$918</definedName>
    <definedName name="_______MDE46">[22]Peralatan!$BO$938</definedName>
    <definedName name="_______MDE47">[22]Peralatan!$BO$958</definedName>
    <definedName name="_______MDE48">[22]Peralatan!$BO$978</definedName>
    <definedName name="_______MDE49">[22]Peralatan!$BO$998</definedName>
    <definedName name="_______MDE50">[22]Peralatan!$BO$1018</definedName>
    <definedName name="_______MDE51">[22]Peralatan!$BO$1038</definedName>
    <definedName name="_______MDE52">[22]Peralatan!$BO$1058</definedName>
    <definedName name="_______ME01">[22]Peralatan!$BO$26</definedName>
    <definedName name="_______ME02">[22]Peralatan!$BO$46</definedName>
    <definedName name="_______ME03">[22]Peralatan!$BO$66</definedName>
    <definedName name="_______ME04">[22]Peralatan!$BO$86</definedName>
    <definedName name="_______ME05">[22]Peralatan!$BO$106</definedName>
    <definedName name="_______ME06">[22]Peralatan!$BO$126</definedName>
    <definedName name="_______ME07">[22]Peralatan!$BO$146</definedName>
    <definedName name="_______ME08">[22]Peralatan!$BO$166</definedName>
    <definedName name="_______ME09">[22]Peralatan!$BO$186</definedName>
    <definedName name="_______me1" localSheetId="5">{"Book1","4.09 FLORA DAN FAUNA.xls","4.22 PERLENGKAPAN SEKOLAH.xls"}</definedName>
    <definedName name="_______me1" localSheetId="7">{"Book1","4.09 FLORA DAN FAUNA.xls","4.22 PERLENGKAPAN SEKOLAH.xls"}</definedName>
    <definedName name="_______me1">{"Book1","4.09 FLORA DAN FAUNA.xls","4.22 PERLENGKAPAN SEKOLAH.xls"}</definedName>
    <definedName name="_______ME10">[22]Peralatan!$BO$206</definedName>
    <definedName name="_______ME11">[22]Peralatan!$BO$226</definedName>
    <definedName name="_______ME12">[22]Peralatan!$BO$246</definedName>
    <definedName name="_______ME13">[22]Peralatan!$BO$266</definedName>
    <definedName name="_______ME14">[22]Peralatan!$BO$286</definedName>
    <definedName name="_______ME15">[22]Peralatan!$BO$306</definedName>
    <definedName name="_______ME16">[22]Peralatan!$BO$326</definedName>
    <definedName name="_______ME17">[22]Peralatan!$BO$346</definedName>
    <definedName name="_______ME18">[22]Peralatan!$BO$366</definedName>
    <definedName name="_______ME19">[22]Peralatan!$BO$386</definedName>
    <definedName name="_______me2" localSheetId="5">{"Book1","4.09 FLORA DAN FAUNA.xls","4.22 PERLENGKAPAN SEKOLAH.xls"}</definedName>
    <definedName name="_______me2" localSheetId="7">{"Book1","4.09 FLORA DAN FAUNA.xls","4.22 PERLENGKAPAN SEKOLAH.xls"}</definedName>
    <definedName name="_______me2">{"Book1","4.09 FLORA DAN FAUNA.xls","4.22 PERLENGKAPAN SEKOLAH.xls"}</definedName>
    <definedName name="_______ME20">[22]Peralatan!$BO$406</definedName>
    <definedName name="_______ME21">[22]Peralatan!$BO$426</definedName>
    <definedName name="_______ME22">[22]Peralatan!$BO$446</definedName>
    <definedName name="_______ME23">[22]Peralatan!$BO$466</definedName>
    <definedName name="_______ME24">[22]Peralatan!$BO$486</definedName>
    <definedName name="_______ME25">[22]Peralatan!$BO$506</definedName>
    <definedName name="_______ME26">[22]Peralatan!$BO$526</definedName>
    <definedName name="_______ME27">[22]Peralatan!$BO$546</definedName>
    <definedName name="_______ME28">[22]Peralatan!$BO$566</definedName>
    <definedName name="_______ME29">[22]Peralatan!$BO$586</definedName>
    <definedName name="_______me3" localSheetId="5">{"Book1","4.09 FLORA DAN FAUNA.xls","4.22 PERLENGKAPAN SEKOLAH.xls"}</definedName>
    <definedName name="_______me3" localSheetId="7">{"Book1","4.09 FLORA DAN FAUNA.xls","4.22 PERLENGKAPAN SEKOLAH.xls"}</definedName>
    <definedName name="_______me3">{"Book1","4.09 FLORA DAN FAUNA.xls","4.22 PERLENGKAPAN SEKOLAH.xls"}</definedName>
    <definedName name="_______ME30">[22]Peralatan!$BO$606</definedName>
    <definedName name="_______ME31">[22]Peralatan!$BO$626</definedName>
    <definedName name="_______ME32">[22]Peralatan!$BO$646</definedName>
    <definedName name="_______ME33">[22]Peralatan!$BO$666</definedName>
    <definedName name="_______ME34">[22]Peralatan!$BO$697</definedName>
    <definedName name="_______ME35">[22]Peralatan!$BO$717</definedName>
    <definedName name="_______ME36">[22]Peralatan!$BO$737</definedName>
    <definedName name="_______ME37">[22]Peralatan!$BO$757</definedName>
    <definedName name="_______ME38">[22]Peralatan!$BO$777</definedName>
    <definedName name="_______ME39">[22]Peralatan!$BO$797</definedName>
    <definedName name="_______me4" localSheetId="5">{"Book1","4.09 FLORA DAN FAUNA.xls","4.22 PERLENGKAPAN SEKOLAH.xls"}</definedName>
    <definedName name="_______me4" localSheetId="7">{"Book1","4.09 FLORA DAN FAUNA.xls","4.22 PERLENGKAPAN SEKOLAH.xls"}</definedName>
    <definedName name="_______me4">{"Book1","4.09 FLORA DAN FAUNA.xls","4.22 PERLENGKAPAN SEKOLAH.xls"}</definedName>
    <definedName name="_______ME40">[22]Peralatan!$BO$817</definedName>
    <definedName name="_______ME41">[22]Peralatan!$BO$837</definedName>
    <definedName name="_______ME42">[22]Peralatan!$BO$857</definedName>
    <definedName name="_______ME43">[22]Peralatan!$BO$877</definedName>
    <definedName name="_______ME44">[22]Peralatan!$BO$897</definedName>
    <definedName name="_______ME45">[22]Peralatan!$BO$917</definedName>
    <definedName name="_______ME46">[22]Peralatan!$BO$937</definedName>
    <definedName name="_______ME47">[22]Peralatan!$BO$957</definedName>
    <definedName name="_______ME48">[22]Peralatan!$BO$977</definedName>
    <definedName name="_______ME49">[22]Peralatan!$BO$997</definedName>
    <definedName name="_______me5" localSheetId="5">{"Book1","4.09 FLORA DAN FAUNA.xls","4.22 PERLENGKAPAN SEKOLAH.xls"}</definedName>
    <definedName name="_______me5" localSheetId="7">{"Book1","4.09 FLORA DAN FAUNA.xls","4.22 PERLENGKAPAN SEKOLAH.xls"}</definedName>
    <definedName name="_______me5">{"Book1","4.09 FLORA DAN FAUNA.xls","4.22 PERLENGKAPAN SEKOLAH.xls"}</definedName>
    <definedName name="_______ME50">[22]Peralatan!$BO$1017</definedName>
    <definedName name="_______ME51">[22]Peralatan!$BO$1037</definedName>
    <definedName name="_______ME52">[22]Peralatan!$BO$1057</definedName>
    <definedName name="_______me9" localSheetId="5">{"Book1","4.09 FLORA DAN FAUNA.xls","4.22 PERLENGKAPAN SEKOLAH.xls"}</definedName>
    <definedName name="_______me9" localSheetId="7">{"Book1","4.09 FLORA DAN FAUNA.xls","4.22 PERLENGKAPAN SEKOLAH.xls"}</definedName>
    <definedName name="_______me9">{"Book1","4.09 FLORA DAN FAUNA.xls","4.22 PERLENGKAPAN SEKOLAH.xls"}</definedName>
    <definedName name="_______mek1" localSheetId="5">{"Book1","4.09 FLORA DAN FAUNA.xls","4.22 PERLENGKAPAN SEKOLAH.xls"}</definedName>
    <definedName name="_______mek1" localSheetId="7">{"Book1","4.09 FLORA DAN FAUNA.xls","4.22 PERLENGKAPAN SEKOLAH.xls"}</definedName>
    <definedName name="_______mek1">{"Book1","4.09 FLORA DAN FAUNA.xls","4.22 PERLENGKAPAN SEKOLAH.xls"}</definedName>
    <definedName name="_______mek2" localSheetId="5">{"Book1","4.09 FLORA DAN FAUNA.xls","4.22 PERLENGKAPAN SEKOLAH.xls"}</definedName>
    <definedName name="_______mek2" localSheetId="7">{"Book1","4.09 FLORA DAN FAUNA.xls","4.22 PERLENGKAPAN SEKOLAH.xls"}</definedName>
    <definedName name="_______mek2">{"Book1","4.09 FLORA DAN FAUNA.xls","4.22 PERLENGKAPAN SEKOLAH.xls"}</definedName>
    <definedName name="_______mek3" localSheetId="5">{"Book1","4.09 FLORA DAN FAUNA.xls","4.22 PERLENGKAPAN SEKOLAH.xls"}</definedName>
    <definedName name="_______mek3" localSheetId="7">{"Book1","4.09 FLORA DAN FAUNA.xls","4.22 PERLENGKAPAN SEKOLAH.xls"}</definedName>
    <definedName name="_______mek3">{"Book1","4.09 FLORA DAN FAUNA.xls","4.22 PERLENGKAPAN SEKOLAH.xls"}</definedName>
    <definedName name="_______mek5" localSheetId="5">{"Book1","4.09 FLORA DAN FAUNA.xls","4.22 PERLENGKAPAN SEKOLAH.xls"}</definedName>
    <definedName name="_______mek5" localSheetId="7">{"Book1","4.09 FLORA DAN FAUNA.xls","4.22 PERLENGKAPAN SEKOLAH.xls"}</definedName>
    <definedName name="_______mek5">{"Book1","4.09 FLORA DAN FAUNA.xls","4.22 PERLENGKAPAN SEKOLAH.xls"}</definedName>
    <definedName name="_______mek87" localSheetId="5">{"Book1","4.09 FLORA DAN FAUNA.xls","4.22 PERLENGKAPAN SEKOLAH.xls"}</definedName>
    <definedName name="_______mek87" localSheetId="7">{"Book1","4.09 FLORA DAN FAUNA.xls","4.22 PERLENGKAPAN SEKOLAH.xls"}</definedName>
    <definedName name="_______mek87">{"Book1","4.09 FLORA DAN FAUNA.xls","4.22 PERLENGKAPAN SEKOLAH.xls"}</definedName>
    <definedName name="_______mek9" localSheetId="5">{"Book1","4.09 FLORA DAN FAUNA.xls","4.22 PERLENGKAPAN SEKOLAH.xls"}</definedName>
    <definedName name="_______mek9" localSheetId="7">{"Book1","4.09 FLORA DAN FAUNA.xls","4.22 PERLENGKAPAN SEKOLAH.xls"}</definedName>
    <definedName name="_______mek9">{"Book1","4.09 FLORA DAN FAUNA.xls","4.22 PERLENGKAPAN SEKOLAH.xls"}</definedName>
    <definedName name="_______meq12" localSheetId="5">{"Book1","4.09 FLORA DAN FAUNA.xls","4.22 PERLENGKAPAN SEKOLAH.xls"}</definedName>
    <definedName name="_______meq12" localSheetId="7">{"Book1","4.09 FLORA DAN FAUNA.xls","4.22 PERLENGKAPAN SEKOLAH.xls"}</definedName>
    <definedName name="_______meq12">{"Book1","4.09 FLORA DAN FAUNA.xls","4.22 PERLENGKAPAN SEKOLAH.xls"}</definedName>
    <definedName name="_______MMM01" localSheetId="1">#REF!</definedName>
    <definedName name="_______MMM01" localSheetId="2">#REF!</definedName>
    <definedName name="_______MMM01">#REF!</definedName>
    <definedName name="_______MMM02" localSheetId="1">#REF!</definedName>
    <definedName name="_______MMM02" localSheetId="2">#REF!</definedName>
    <definedName name="_______MMM02">#REF!</definedName>
    <definedName name="_______MMM03" localSheetId="1">#REF!</definedName>
    <definedName name="_______MMM03" localSheetId="2">#REF!</definedName>
    <definedName name="_______MMM03">#REF!</definedName>
    <definedName name="_______MMM04" localSheetId="1">#REF!</definedName>
    <definedName name="_______MMM04" localSheetId="2">#REF!</definedName>
    <definedName name="_______MMM04">#REF!</definedName>
    <definedName name="_______MMM05" localSheetId="1">#REF!</definedName>
    <definedName name="_______MMM05" localSheetId="2">#REF!</definedName>
    <definedName name="_______MMM05">#REF!</definedName>
    <definedName name="_______MMM06" localSheetId="1">#REF!</definedName>
    <definedName name="_______MMM06" localSheetId="2">#REF!</definedName>
    <definedName name="_______MMM06">#REF!</definedName>
    <definedName name="_______MMM07" localSheetId="1">#REF!</definedName>
    <definedName name="_______MMM07" localSheetId="2">#REF!</definedName>
    <definedName name="_______MMM07">#REF!</definedName>
    <definedName name="_______MMM08" localSheetId="1">#REF!</definedName>
    <definedName name="_______MMM08" localSheetId="2">#REF!</definedName>
    <definedName name="_______MMM08">#REF!</definedName>
    <definedName name="_______MMM09" localSheetId="1">#REF!</definedName>
    <definedName name="_______MMM09" localSheetId="2">#REF!</definedName>
    <definedName name="_______MMM09">#REF!</definedName>
    <definedName name="_______MMM10" localSheetId="1">#REF!</definedName>
    <definedName name="_______MMM10" localSheetId="2">#REF!</definedName>
    <definedName name="_______MMM10">#REF!</definedName>
    <definedName name="_______MMM11" localSheetId="1">#REF!</definedName>
    <definedName name="_______MMM11" localSheetId="2">#REF!</definedName>
    <definedName name="_______MMM11">#REF!</definedName>
    <definedName name="_______MMM12" localSheetId="1">#REF!</definedName>
    <definedName name="_______MMM12" localSheetId="2">#REF!</definedName>
    <definedName name="_______MMM12">#REF!</definedName>
    <definedName name="_______MMM13" localSheetId="1">#REF!</definedName>
    <definedName name="_______MMM13" localSheetId="2">#REF!</definedName>
    <definedName name="_______MMM13">#REF!</definedName>
    <definedName name="_______MMM14" localSheetId="1">#REF!</definedName>
    <definedName name="_______MMM14" localSheetId="2">#REF!</definedName>
    <definedName name="_______MMM14">#REF!</definedName>
    <definedName name="_______MMM15" localSheetId="1">#REF!</definedName>
    <definedName name="_______MMM15" localSheetId="2">#REF!</definedName>
    <definedName name="_______MMM15">#REF!</definedName>
    <definedName name="_______MMM16" localSheetId="1">#REF!</definedName>
    <definedName name="_______MMM16" localSheetId="2">#REF!</definedName>
    <definedName name="_______MMM16">#REF!</definedName>
    <definedName name="_______MMM17" localSheetId="1">#REF!</definedName>
    <definedName name="_______MMM17" localSheetId="2">#REF!</definedName>
    <definedName name="_______MMM17">#REF!</definedName>
    <definedName name="_______MMM18" localSheetId="1">#REF!</definedName>
    <definedName name="_______MMM18" localSheetId="2">#REF!</definedName>
    <definedName name="_______MMM18">#REF!</definedName>
    <definedName name="_______MMM19" localSheetId="1">#REF!</definedName>
    <definedName name="_______MMM19" localSheetId="2">#REF!</definedName>
    <definedName name="_______MMM19">#REF!</definedName>
    <definedName name="_______MMM20" localSheetId="1">#REF!</definedName>
    <definedName name="_______MMM20" localSheetId="2">#REF!</definedName>
    <definedName name="_______MMM20">#REF!</definedName>
    <definedName name="_______MMM21" localSheetId="1">#REF!</definedName>
    <definedName name="_______MMM21" localSheetId="2">#REF!</definedName>
    <definedName name="_______MMM21">#REF!</definedName>
    <definedName name="_______MMM22" localSheetId="1">#REF!</definedName>
    <definedName name="_______MMM22" localSheetId="2">#REF!</definedName>
    <definedName name="_______MMM22">#REF!</definedName>
    <definedName name="_______MMM23" localSheetId="1">#REF!</definedName>
    <definedName name="_______MMM23" localSheetId="2">#REF!</definedName>
    <definedName name="_______MMM23">#REF!</definedName>
    <definedName name="_______MMM24" localSheetId="1">#REF!</definedName>
    <definedName name="_______MMM24" localSheetId="2">#REF!</definedName>
    <definedName name="_______MMM24">#REF!</definedName>
    <definedName name="_______MMM25" localSheetId="1">#REF!</definedName>
    <definedName name="_______MMM25" localSheetId="2">#REF!</definedName>
    <definedName name="_______MMM25">#REF!</definedName>
    <definedName name="_______MMM26" localSheetId="1">#REF!</definedName>
    <definedName name="_______MMM26" localSheetId="2">#REF!</definedName>
    <definedName name="_______MMM26">#REF!</definedName>
    <definedName name="_______MMM27" localSheetId="1">#REF!</definedName>
    <definedName name="_______MMM27" localSheetId="2">#REF!</definedName>
    <definedName name="_______MMM27">#REF!</definedName>
    <definedName name="_______MMM28" localSheetId="1">#REF!</definedName>
    <definedName name="_______MMM28" localSheetId="2">#REF!</definedName>
    <definedName name="_______MMM28">#REF!</definedName>
    <definedName name="_______MMM29" localSheetId="1">#REF!</definedName>
    <definedName name="_______MMM29" localSheetId="2">#REF!</definedName>
    <definedName name="_______MMM29">#REF!</definedName>
    <definedName name="_______MMM30" localSheetId="1">#REF!</definedName>
    <definedName name="_______MMM30" localSheetId="2">#REF!</definedName>
    <definedName name="_______MMM30">#REF!</definedName>
    <definedName name="_______MMM31" localSheetId="1">#REF!</definedName>
    <definedName name="_______MMM31" localSheetId="2">#REF!</definedName>
    <definedName name="_______MMM31">#REF!</definedName>
    <definedName name="_______MMM32" localSheetId="1">#REF!</definedName>
    <definedName name="_______MMM32" localSheetId="2">#REF!</definedName>
    <definedName name="_______MMM32">#REF!</definedName>
    <definedName name="_______MMM33" localSheetId="1">#REF!</definedName>
    <definedName name="_______MMM33" localSheetId="2">#REF!</definedName>
    <definedName name="_______MMM33">#REF!</definedName>
    <definedName name="_______MMM34" localSheetId="1">#REF!</definedName>
    <definedName name="_______MMM34" localSheetId="2">#REF!</definedName>
    <definedName name="_______MMM34">#REF!</definedName>
    <definedName name="_______MMM35" localSheetId="1">#REF!</definedName>
    <definedName name="_______MMM35" localSheetId="2">#REF!</definedName>
    <definedName name="_______MMM35">#REF!</definedName>
    <definedName name="_______MMM36" localSheetId="1">#REF!</definedName>
    <definedName name="_______MMM36" localSheetId="2">#REF!</definedName>
    <definedName name="_______MMM36">#REF!</definedName>
    <definedName name="_______MMM37" localSheetId="1">#REF!</definedName>
    <definedName name="_______MMM37" localSheetId="2">#REF!</definedName>
    <definedName name="_______MMM37">#REF!</definedName>
    <definedName name="_______MMM38" localSheetId="1">#REF!</definedName>
    <definedName name="_______MMM38" localSheetId="2">#REF!</definedName>
    <definedName name="_______MMM38">#REF!</definedName>
    <definedName name="_______MMM39" localSheetId="1">#REF!</definedName>
    <definedName name="_______MMM39" localSheetId="2">#REF!</definedName>
    <definedName name="_______MMM39">#REF!</definedName>
    <definedName name="_______MMM40" localSheetId="1">#REF!</definedName>
    <definedName name="_______MMM40" localSheetId="2">#REF!</definedName>
    <definedName name="_______MMM40">#REF!</definedName>
    <definedName name="_______MMM41" localSheetId="1">#REF!</definedName>
    <definedName name="_______MMM41" localSheetId="2">#REF!</definedName>
    <definedName name="_______MMM41">#REF!</definedName>
    <definedName name="_______MMM411" localSheetId="1">#REF!</definedName>
    <definedName name="_______MMM411" localSheetId="2">#REF!</definedName>
    <definedName name="_______MMM411">#REF!</definedName>
    <definedName name="_______MMM42" localSheetId="1">#REF!</definedName>
    <definedName name="_______MMM42" localSheetId="2">#REF!</definedName>
    <definedName name="_______MMM42">#REF!</definedName>
    <definedName name="_______MMM43" localSheetId="1">#REF!</definedName>
    <definedName name="_______MMM43" localSheetId="2">#REF!</definedName>
    <definedName name="_______MMM43">#REF!</definedName>
    <definedName name="_______MMM44" localSheetId="1">#REF!</definedName>
    <definedName name="_______MMM44" localSheetId="2">#REF!</definedName>
    <definedName name="_______MMM44">#REF!</definedName>
    <definedName name="_______MMM45" localSheetId="1">#REF!</definedName>
    <definedName name="_______MMM45" localSheetId="2">#REF!</definedName>
    <definedName name="_______MMM45">#REF!</definedName>
    <definedName name="_______MMM46" localSheetId="1">#REF!</definedName>
    <definedName name="_______MMM46" localSheetId="2">#REF!</definedName>
    <definedName name="_______MMM46">#REF!</definedName>
    <definedName name="_______MMM47" localSheetId="1">#REF!</definedName>
    <definedName name="_______MMM47" localSheetId="2">#REF!</definedName>
    <definedName name="_______MMM47">#REF!</definedName>
    <definedName name="_______MMM48" localSheetId="1">#REF!</definedName>
    <definedName name="_______MMM48" localSheetId="2">#REF!</definedName>
    <definedName name="_______MMM48">#REF!</definedName>
    <definedName name="_______MMM49" localSheetId="1">#REF!</definedName>
    <definedName name="_______MMM49" localSheetId="2">#REF!</definedName>
    <definedName name="_______MMM49">#REF!</definedName>
    <definedName name="_______MMM50" localSheetId="1">#REF!</definedName>
    <definedName name="_______MMM50" localSheetId="2">#REF!</definedName>
    <definedName name="_______MMM50">#REF!</definedName>
    <definedName name="_______MMM51" localSheetId="1">#REF!</definedName>
    <definedName name="_______MMM51" localSheetId="2">#REF!</definedName>
    <definedName name="_______MMM51">#REF!</definedName>
    <definedName name="_______MMM52" localSheetId="1">#REF!</definedName>
    <definedName name="_______MMM52" localSheetId="2">#REF!</definedName>
    <definedName name="_______MMM52">#REF!</definedName>
    <definedName name="_______MMM53" localSheetId="1">#REF!</definedName>
    <definedName name="_______MMM53" localSheetId="2">#REF!</definedName>
    <definedName name="_______MMM53">#REF!</definedName>
    <definedName name="_______MMM54" localSheetId="1">#REF!</definedName>
    <definedName name="_______MMM54" localSheetId="2">#REF!</definedName>
    <definedName name="_______MMM54">#REF!</definedName>
    <definedName name="_______nip1">[11]Input!#REF!</definedName>
    <definedName name="_______nip2">[11]Input!#REF!</definedName>
    <definedName name="_______pak1">[12]Data!$B$12</definedName>
    <definedName name="_______Pak2">[13]data!#REF!</definedName>
    <definedName name="_______pak3">[13]data!#REF!</definedName>
    <definedName name="_______pak4">[13]data!#REF!</definedName>
    <definedName name="_______pak5">[13]data!#REF!</definedName>
    <definedName name="_______pak6">[13]data!#REF!</definedName>
    <definedName name="_______pan1" localSheetId="1">#REF!</definedName>
    <definedName name="_______pan1" localSheetId="2">#REF!</definedName>
    <definedName name="_______pan1">#REF!</definedName>
    <definedName name="_______pan2" localSheetId="1">#REF!</definedName>
    <definedName name="_______pan2" localSheetId="2">#REF!</definedName>
    <definedName name="_______pan2">#REF!</definedName>
    <definedName name="_______Pan3">[36]INPUT!$C$21</definedName>
    <definedName name="_______pan5">[37]INPUT!#REF!</definedName>
    <definedName name="_______pas13" localSheetId="1">#REF!</definedName>
    <definedName name="_______pas13" localSheetId="2">#REF!</definedName>
    <definedName name="_______pas13">#REF!</definedName>
    <definedName name="_______pas14" localSheetId="1">#REF!</definedName>
    <definedName name="_______pas14" localSheetId="2">#REF!</definedName>
    <definedName name="_______pas14">#REF!</definedName>
    <definedName name="_______pek1">[32]input!$B$21</definedName>
    <definedName name="_______pek2" localSheetId="1">#REF!</definedName>
    <definedName name="_______pek2" localSheetId="2">#REF!</definedName>
    <definedName name="_______pek2">#REF!</definedName>
    <definedName name="_______pek3" localSheetId="1">#REF!</definedName>
    <definedName name="_______pek3" localSheetId="2">#REF!</definedName>
    <definedName name="_______pek3">#REF!</definedName>
    <definedName name="_______pjg1">[12]Data!$B$14</definedName>
    <definedName name="_______pjg2">[12]Data!$B$15</definedName>
    <definedName name="_______PPh23" localSheetId="1">#REF!</definedName>
    <definedName name="_______PPh23" localSheetId="2">#REF!</definedName>
    <definedName name="_______PPh23">#REF!</definedName>
    <definedName name="_______ppn2">[54]Harga!$F$29</definedName>
    <definedName name="_______ppn3">[54]Harga!$F$31</definedName>
    <definedName name="_______prk1">[38]input!$B$12</definedName>
    <definedName name="_______PS14" localSheetId="1">#REF!</definedName>
    <definedName name="_______PS14" localSheetId="2">#REF!</definedName>
    <definedName name="_______PS14">#REF!</definedName>
    <definedName name="_______pvc100">'[33]HARGA SAT'!#REF!</definedName>
    <definedName name="_______pvc150">'[33]HARGA SAT'!#REF!</definedName>
    <definedName name="_______pvc200">'[33]HARGA SAT'!#REF!</definedName>
    <definedName name="_______PVC25">'[28]HARGA SAT'!#REF!</definedName>
    <definedName name="_______pvc250">'[33]HARGA SAT'!#REF!</definedName>
    <definedName name="_______pvc3">'[39]upah bahan'!$F$106</definedName>
    <definedName name="_______pvc4" localSheetId="1">#REF!</definedName>
    <definedName name="_______pvc4" localSheetId="2">#REF!</definedName>
    <definedName name="_______pvc4">#REF!</definedName>
    <definedName name="_______PVC50">'[28]HARGA SAT'!#REF!</definedName>
    <definedName name="_______pvc75">'[33]HARGA SAT'!#REF!</definedName>
    <definedName name="_______RAB1" localSheetId="1">#REF!</definedName>
    <definedName name="_______RAB1" localSheetId="2">#REF!</definedName>
    <definedName name="_______RAB1">#REF!</definedName>
    <definedName name="_______RAB2" localSheetId="1">#REF!</definedName>
    <definedName name="_______RAB2" localSheetId="2">#REF!</definedName>
    <definedName name="_______RAB2">#REF!</definedName>
    <definedName name="_______SP1" localSheetId="1">#REF!</definedName>
    <definedName name="_______SP1" localSheetId="2">#REF!</definedName>
    <definedName name="_______SP1">#REF!</definedName>
    <definedName name="_______SP2" localSheetId="1">#REF!</definedName>
    <definedName name="_______SP2" localSheetId="2">#REF!</definedName>
    <definedName name="_______SP2">#REF!</definedName>
    <definedName name="_______ta1">[34]input!#REF!</definedName>
    <definedName name="_______tc3" localSheetId="1">#REF!</definedName>
    <definedName name="_______tc3" localSheetId="2">#REF!</definedName>
    <definedName name="_______tc3">#REF!</definedName>
    <definedName name="_______TIM200" localSheetId="1">#REF!</definedName>
    <definedName name="_______TIM200" localSheetId="2">#REF!</definedName>
    <definedName name="_______TIM200">#REF!</definedName>
    <definedName name="_______tim30" localSheetId="1">#REF!</definedName>
    <definedName name="_______tim30" localSheetId="2">#REF!</definedName>
    <definedName name="_______tim30">#REF!</definedName>
    <definedName name="_______vol1" localSheetId="1">#REF!</definedName>
    <definedName name="_______vol1" localSheetId="2">#REF!</definedName>
    <definedName name="_______vol1">#REF!</definedName>
    <definedName name="_______vol10" localSheetId="1">#REF!</definedName>
    <definedName name="_______vol10" localSheetId="2">#REF!</definedName>
    <definedName name="_______vol10">#REF!</definedName>
    <definedName name="_______vol11" localSheetId="1">#REF!</definedName>
    <definedName name="_______vol11" localSheetId="2">#REF!</definedName>
    <definedName name="_______vol11">#REF!</definedName>
    <definedName name="_______vol12" localSheetId="1">#REF!</definedName>
    <definedName name="_______vol12" localSheetId="2">#REF!</definedName>
    <definedName name="_______vol12">#REF!</definedName>
    <definedName name="_______vol13" localSheetId="1">#REF!</definedName>
    <definedName name="_______vol13" localSheetId="2">#REF!</definedName>
    <definedName name="_______vol13">#REF!</definedName>
    <definedName name="_______vol14" localSheetId="1">#REF!</definedName>
    <definedName name="_______vol14" localSheetId="2">#REF!</definedName>
    <definedName name="_______vol14">#REF!</definedName>
    <definedName name="_______vol15" localSheetId="1">#REF!</definedName>
    <definedName name="_______vol15" localSheetId="2">#REF!</definedName>
    <definedName name="_______vol15">#REF!</definedName>
    <definedName name="_______vol16" localSheetId="1">#REF!</definedName>
    <definedName name="_______vol16" localSheetId="2">#REF!</definedName>
    <definedName name="_______vol16">#REF!</definedName>
    <definedName name="_______vol17" localSheetId="1">#REF!</definedName>
    <definedName name="_______vol17" localSheetId="2">#REF!</definedName>
    <definedName name="_______vol17">#REF!</definedName>
    <definedName name="_______vol18" localSheetId="1">#REF!</definedName>
    <definedName name="_______vol18" localSheetId="2">#REF!</definedName>
    <definedName name="_______vol18">#REF!</definedName>
    <definedName name="_______vol19" localSheetId="1">#REF!</definedName>
    <definedName name="_______vol19" localSheetId="2">#REF!</definedName>
    <definedName name="_______vol19">#REF!</definedName>
    <definedName name="_______vol2" localSheetId="1">#REF!</definedName>
    <definedName name="_______vol2" localSheetId="2">#REF!</definedName>
    <definedName name="_______vol2">#REF!</definedName>
    <definedName name="_______vol20" localSheetId="1">#REF!</definedName>
    <definedName name="_______vol20" localSheetId="2">#REF!</definedName>
    <definedName name="_______vol20">#REF!</definedName>
    <definedName name="_______vol21" localSheetId="1">#REF!</definedName>
    <definedName name="_______vol21" localSheetId="2">#REF!</definedName>
    <definedName name="_______vol21">#REF!</definedName>
    <definedName name="_______vol22" localSheetId="1">#REF!</definedName>
    <definedName name="_______vol22" localSheetId="2">#REF!</definedName>
    <definedName name="_______vol22">#REF!</definedName>
    <definedName name="_______vol23" localSheetId="1">#REF!</definedName>
    <definedName name="_______vol23" localSheetId="2">#REF!</definedName>
    <definedName name="_______vol23">#REF!</definedName>
    <definedName name="_______vol24" localSheetId="1">#REF!</definedName>
    <definedName name="_______vol24" localSheetId="2">#REF!</definedName>
    <definedName name="_______vol24">#REF!</definedName>
    <definedName name="_______vol3" localSheetId="1">#REF!</definedName>
    <definedName name="_______vol3" localSheetId="2">#REF!</definedName>
    <definedName name="_______vol3">#REF!</definedName>
    <definedName name="_______vol4" localSheetId="1">#REF!</definedName>
    <definedName name="_______vol4" localSheetId="2">#REF!</definedName>
    <definedName name="_______vol4">#REF!</definedName>
    <definedName name="_______vol5" localSheetId="1">#REF!</definedName>
    <definedName name="_______vol5" localSheetId="2">#REF!</definedName>
    <definedName name="_______vol5">#REF!</definedName>
    <definedName name="_______vol6" localSheetId="1">#REF!</definedName>
    <definedName name="_______vol6" localSheetId="2">#REF!</definedName>
    <definedName name="_______vol6">#REF!</definedName>
    <definedName name="_______vol7" localSheetId="1">#REF!</definedName>
    <definedName name="_______vol7" localSheetId="2">#REF!</definedName>
    <definedName name="_______vol7">#REF!</definedName>
    <definedName name="_______vol8" localSheetId="1">#REF!</definedName>
    <definedName name="_______vol8" localSheetId="2">#REF!</definedName>
    <definedName name="_______vol8">#REF!</definedName>
    <definedName name="_______vol9" localSheetId="1">#REF!</definedName>
    <definedName name="_______vol9" localSheetId="2">#REF!</definedName>
    <definedName name="_______vol9">#REF!</definedName>
    <definedName name="______A66000" localSheetId="1">#REF!</definedName>
    <definedName name="______A66000" localSheetId="2">#REF!</definedName>
    <definedName name="______A66000">#REF!</definedName>
    <definedName name="______ang1">[34]input!#REF!</definedName>
    <definedName name="______ang2">[34]input!#REF!</definedName>
    <definedName name="______ang3">[34]input!#REF!</definedName>
    <definedName name="______anl2" localSheetId="1">#REF!</definedName>
    <definedName name="______anl2" localSheetId="2">#REF!</definedName>
    <definedName name="______anl2">#REF!</definedName>
    <definedName name="______arr3" localSheetId="5">{"Book1","4.09 FLORA DAN FAUNA.xls","4.22 PERLENGKAPAN SEKOLAH.xls"}</definedName>
    <definedName name="______arr3" localSheetId="7">{"Book1","4.09 FLORA DAN FAUNA.xls","4.22 PERLENGKAPAN SEKOLAH.xls"}</definedName>
    <definedName name="______arr3">{"Book1","4.09 FLORA DAN FAUNA.xls","4.22 PERLENGKAPAN SEKOLAH.xls"}</definedName>
    <definedName name="______bat15" localSheetId="1">#REF!</definedName>
    <definedName name="______bat15" localSheetId="2">#REF!</definedName>
    <definedName name="______bat15">#REF!</definedName>
    <definedName name="______bcr2" localSheetId="1">#REF!</definedName>
    <definedName name="______bcr2" localSheetId="2">#REF!</definedName>
    <definedName name="______bcr2">#REF!</definedName>
    <definedName name="______BHN1" localSheetId="1">#REF!</definedName>
    <definedName name="______BHN1" localSheetId="2">#REF!</definedName>
    <definedName name="______BHN1">#REF!</definedName>
    <definedName name="______bia15" localSheetId="1">#REF!</definedName>
    <definedName name="______bia15" localSheetId="2">#REF!</definedName>
    <definedName name="______bia15">#REF!</definedName>
    <definedName name="______BNN01" localSheetId="1">#REF!</definedName>
    <definedName name="______BNN01" localSheetId="2">#REF!</definedName>
    <definedName name="______BNN01">#REF!</definedName>
    <definedName name="______bpc23" localSheetId="1">#REF!</definedName>
    <definedName name="______bpc23" localSheetId="2">#REF!</definedName>
    <definedName name="______bpc23">#REF!</definedName>
    <definedName name="______der4" localSheetId="5">{"Book1","4.09 FLORA DAN FAUNA.xls","4.22 PERLENGKAPAN SEKOLAH.xls"}</definedName>
    <definedName name="______der4" localSheetId="7">{"Book1","4.09 FLORA DAN FAUNA.xls","4.22 PERLENGKAPAN SEKOLAH.xls"}</definedName>
    <definedName name="______der4">{"Book1","4.09 FLORA DAN FAUNA.xls","4.22 PERLENGKAPAN SEKOLAH.xls"}</definedName>
    <definedName name="______dip02" localSheetId="1">#REF!</definedName>
    <definedName name="______dip02" localSheetId="2">#REF!</definedName>
    <definedName name="______dip02">#REF!</definedName>
    <definedName name="______DIV1" localSheetId="1">#REF!</definedName>
    <definedName name="______DIV1" localSheetId="2">#REF!</definedName>
    <definedName name="______DIV1">#REF!</definedName>
    <definedName name="______DIV10" localSheetId="1">#REF!</definedName>
    <definedName name="______DIV10" localSheetId="2">#REF!</definedName>
    <definedName name="______DIV10">#REF!</definedName>
    <definedName name="______DIV11">'[24]Kuantitas &amp; Harga'!#REF!</definedName>
    <definedName name="______DIV2" localSheetId="1">#REF!</definedName>
    <definedName name="______DIV2" localSheetId="2">#REF!</definedName>
    <definedName name="______DIV2">#REF!</definedName>
    <definedName name="______DIV3" localSheetId="1">#REF!</definedName>
    <definedName name="______DIV3" localSheetId="2">#REF!</definedName>
    <definedName name="______DIV3">#REF!</definedName>
    <definedName name="______DIV4" localSheetId="1">#REF!</definedName>
    <definedName name="______DIV4" localSheetId="2">#REF!</definedName>
    <definedName name="______DIV4">#REF!</definedName>
    <definedName name="______DIV5" localSheetId="1">#REF!</definedName>
    <definedName name="______DIV5" localSheetId="2">#REF!</definedName>
    <definedName name="______DIV5">#REF!</definedName>
    <definedName name="______DIV6" localSheetId="1">#REF!</definedName>
    <definedName name="______DIV6" localSheetId="2">#REF!</definedName>
    <definedName name="______DIV6">#REF!</definedName>
    <definedName name="______DIV7" localSheetId="1">#REF!</definedName>
    <definedName name="______DIV7" localSheetId="2">#REF!</definedName>
    <definedName name="______DIV7">#REF!</definedName>
    <definedName name="______DIV8" localSheetId="1">#REF!</definedName>
    <definedName name="______DIV8" localSheetId="2">#REF!</definedName>
    <definedName name="______DIV8">#REF!</definedName>
    <definedName name="______DIV9" localSheetId="1">#REF!</definedName>
    <definedName name="______DIV9" localSheetId="2">#REF!</definedName>
    <definedName name="______DIV9">#REF!</definedName>
    <definedName name="______doc5" localSheetId="5">{"Book1","4.09 FLORA DAN FAUNA.xls","4.22 PERLENGKAPAN SEKOLAH.xls"}</definedName>
    <definedName name="______doc5" localSheetId="7">{"Book1","4.09 FLORA DAN FAUNA.xls","4.22 PERLENGKAPAN SEKOLAH.xls"}</definedName>
    <definedName name="______doc5">{"Book1","4.09 FLORA DAN FAUNA.xls","4.22 PERLENGKAPAN SEKOLAH.xls"}</definedName>
    <definedName name="______EEE01">'[35]Break Down Alat'!#REF!</definedName>
    <definedName name="______EEE02">'[35]Break Down Alat'!#REF!</definedName>
    <definedName name="______EEE03">'[35]Break Down Alat'!#REF!</definedName>
    <definedName name="______EEE04">'[35]Break Down Alat'!#REF!</definedName>
    <definedName name="______EEE05">'[35]Break Down Alat'!#REF!</definedName>
    <definedName name="______EEE06">'[35]Break Down Alat'!#REF!</definedName>
    <definedName name="______EEE07">'[35]Break Down Alat'!#REF!</definedName>
    <definedName name="______EEE08">'[35]Break Down Alat'!#REF!</definedName>
    <definedName name="______EEE09">'[35]Break Down Alat'!#REF!</definedName>
    <definedName name="______EEE10">'[35]Break Down Alat'!#REF!</definedName>
    <definedName name="______EEE11">'[35]Break Down Alat'!#REF!</definedName>
    <definedName name="______EEE12">'[35]Break Down Alat'!#REF!</definedName>
    <definedName name="______EEE13">'[35]Break Down Alat'!#REF!</definedName>
    <definedName name="______EEE14">'[35]Break Down Alat'!#REF!</definedName>
    <definedName name="______EEE15">'[35]Break Down Alat'!#REF!</definedName>
    <definedName name="______EEE16">'[35]Break Down Alat'!#REF!</definedName>
    <definedName name="______EEE17">'[35]Break Down Alat'!#REF!</definedName>
    <definedName name="______EEE18">'[35]Break Down Alat'!#REF!</definedName>
    <definedName name="______EEE19">'[35]Break Down Alat'!#REF!</definedName>
    <definedName name="______EEE20">'[35]Break Down Alat'!#REF!</definedName>
    <definedName name="______EEE21">'[35]Break Down Alat'!#REF!</definedName>
    <definedName name="______EEE22">'[35]Break Down Alat'!#REF!</definedName>
    <definedName name="______EEE23">'[35]Break Down Alat'!#REF!</definedName>
    <definedName name="______EEE24">'[35]Break Down Alat'!#REF!</definedName>
    <definedName name="______EEE25">'[35]Break Down Alat'!#REF!</definedName>
    <definedName name="______EEE26">'[35]Break Down Alat'!#REF!</definedName>
    <definedName name="______EEE27">'[35]Break Down Alat'!#REF!</definedName>
    <definedName name="______EEE28">'[35]Break Down Alat'!#REF!</definedName>
    <definedName name="______EEE29">'[35]Break Down Alat'!#REF!</definedName>
    <definedName name="______EEE30">'[35]Break Down Alat'!#REF!</definedName>
    <definedName name="______EEE31">'[35]Break Down Alat'!#REF!</definedName>
    <definedName name="______EEE32">'[35]Break Down Alat'!#REF!</definedName>
    <definedName name="______EEE33">'[35]Break Down Alat'!#REF!</definedName>
    <definedName name="______Gal0550">[53]Analisa!$I$595</definedName>
    <definedName name="______HAL1" localSheetId="1">#REF!</definedName>
    <definedName name="______HAL1" localSheetId="2">#REF!</definedName>
    <definedName name="______HAL1">#REF!</definedName>
    <definedName name="______HAL10" localSheetId="1">#REF!</definedName>
    <definedName name="______HAL10" localSheetId="2">#REF!</definedName>
    <definedName name="______HAL10">#REF!</definedName>
    <definedName name="______HAL11" localSheetId="1">#REF!</definedName>
    <definedName name="______HAL11" localSheetId="2">#REF!</definedName>
    <definedName name="______HAL11">#REF!</definedName>
    <definedName name="______HAL12" localSheetId="1">#REF!</definedName>
    <definedName name="______HAL12" localSheetId="2">#REF!</definedName>
    <definedName name="______HAL12">#REF!</definedName>
    <definedName name="______HAL13" localSheetId="1">#REF!</definedName>
    <definedName name="______HAL13" localSheetId="2">#REF!</definedName>
    <definedName name="______HAL13">#REF!</definedName>
    <definedName name="______HAL14" localSheetId="1">#REF!</definedName>
    <definedName name="______HAL14" localSheetId="2">#REF!</definedName>
    <definedName name="______HAL14">#REF!</definedName>
    <definedName name="______HAL15" localSheetId="1">#REF!</definedName>
    <definedName name="______HAL15" localSheetId="2">#REF!</definedName>
    <definedName name="______HAL15">#REF!</definedName>
    <definedName name="______HAL16" localSheetId="1">#REF!</definedName>
    <definedName name="______HAL16" localSheetId="2">#REF!</definedName>
    <definedName name="______HAL16">#REF!</definedName>
    <definedName name="______HAL17" localSheetId="1">#REF!</definedName>
    <definedName name="______HAL17" localSheetId="2">#REF!</definedName>
    <definedName name="______HAL17">#REF!</definedName>
    <definedName name="______HAL18" localSheetId="1">#REF!</definedName>
    <definedName name="______HAL18" localSheetId="2">#REF!</definedName>
    <definedName name="______HAL18">#REF!</definedName>
    <definedName name="______HAL19" localSheetId="1">#REF!</definedName>
    <definedName name="______HAL19" localSheetId="2">#REF!</definedName>
    <definedName name="______HAL19">#REF!</definedName>
    <definedName name="______HAL2" localSheetId="1">#REF!</definedName>
    <definedName name="______HAL2" localSheetId="2">#REF!</definedName>
    <definedName name="______HAL2">#REF!</definedName>
    <definedName name="______HAL20" localSheetId="1">#REF!</definedName>
    <definedName name="______HAL20" localSheetId="2">#REF!</definedName>
    <definedName name="______HAL20">#REF!</definedName>
    <definedName name="______HAL21" localSheetId="1">#REF!</definedName>
    <definedName name="______HAL21" localSheetId="2">#REF!</definedName>
    <definedName name="______HAL21">#REF!</definedName>
    <definedName name="______HAL22" localSheetId="1">#REF!</definedName>
    <definedName name="______HAL22" localSheetId="2">#REF!</definedName>
    <definedName name="______HAL22">#REF!</definedName>
    <definedName name="______HAL3" localSheetId="1">#REF!</definedName>
    <definedName name="______HAL3" localSheetId="2">#REF!</definedName>
    <definedName name="______HAL3">#REF!</definedName>
    <definedName name="______HAL4" localSheetId="1">#REF!</definedName>
    <definedName name="______HAL4" localSheetId="2">#REF!</definedName>
    <definedName name="______HAL4">#REF!</definedName>
    <definedName name="______HAL5" localSheetId="1">#REF!</definedName>
    <definedName name="______HAL5" localSheetId="2">#REF!</definedName>
    <definedName name="______HAL5">#REF!</definedName>
    <definedName name="______HAL6" localSheetId="1">#REF!</definedName>
    <definedName name="______HAL6" localSheetId="2">#REF!</definedName>
    <definedName name="______HAL6">#REF!</definedName>
    <definedName name="______HAL7" localSheetId="1">#REF!</definedName>
    <definedName name="______HAL7" localSheetId="2">#REF!</definedName>
    <definedName name="______HAL7">#REF!</definedName>
    <definedName name="______HAL8" localSheetId="1">#REF!</definedName>
    <definedName name="______HAL8" localSheetId="2">#REF!</definedName>
    <definedName name="______HAL8">#REF!</definedName>
    <definedName name="______HAL9" localSheetId="1">#REF!</definedName>
    <definedName name="______HAL9" localSheetId="2">#REF!</definedName>
    <definedName name="______HAL9">#REF!</definedName>
    <definedName name="______I333333" localSheetId="1">#REF!</definedName>
    <definedName name="______I333333" localSheetId="2">#REF!</definedName>
    <definedName name="______I333333">#REF!</definedName>
    <definedName name="______keg1">[32]input!$B$19</definedName>
    <definedName name="______ker15" localSheetId="1">#REF!</definedName>
    <definedName name="______ker15" localSheetId="2">#REF!</definedName>
    <definedName name="______ker15">#REF!</definedName>
    <definedName name="______KOP1" localSheetId="1">#REF!</definedName>
    <definedName name="______KOP1" localSheetId="2">#REF!</definedName>
    <definedName name="______KOP1">#REF!</definedName>
    <definedName name="______KOP2">#N/A</definedName>
    <definedName name="______kp2">[57]satuan!$F$35</definedName>
    <definedName name="______LLL01" localSheetId="1">#REF!</definedName>
    <definedName name="______LLL01" localSheetId="2">#REF!</definedName>
    <definedName name="______LLL01">#REF!</definedName>
    <definedName name="______LLL02" localSheetId="1">#REF!</definedName>
    <definedName name="______LLL02" localSheetId="2">#REF!</definedName>
    <definedName name="______LLL02">#REF!</definedName>
    <definedName name="______LLL03" localSheetId="1">#REF!</definedName>
    <definedName name="______LLL03" localSheetId="2">#REF!</definedName>
    <definedName name="______LLL03">#REF!</definedName>
    <definedName name="______LLL04" localSheetId="1">#REF!</definedName>
    <definedName name="______LLL04" localSheetId="2">#REF!</definedName>
    <definedName name="______LLL04">#REF!</definedName>
    <definedName name="______LLL05" localSheetId="1">#REF!</definedName>
    <definedName name="______LLL05" localSheetId="2">#REF!</definedName>
    <definedName name="______LLL05">#REF!</definedName>
    <definedName name="______LLL06" localSheetId="1">#REF!</definedName>
    <definedName name="______LLL06" localSheetId="2">#REF!</definedName>
    <definedName name="______LLL06">#REF!</definedName>
    <definedName name="______LLL07" localSheetId="1">#REF!</definedName>
    <definedName name="______LLL07" localSheetId="2">#REF!</definedName>
    <definedName name="______LLL07">#REF!</definedName>
    <definedName name="______LLL08" localSheetId="1">#REF!</definedName>
    <definedName name="______LLL08" localSheetId="2">#REF!</definedName>
    <definedName name="______LLL08">#REF!</definedName>
    <definedName name="______LLL09" localSheetId="1">#REF!</definedName>
    <definedName name="______LLL09" localSheetId="2">#REF!</definedName>
    <definedName name="______LLL09">#REF!</definedName>
    <definedName name="______LLL10" localSheetId="1">#REF!</definedName>
    <definedName name="______LLL10" localSheetId="2">#REF!</definedName>
    <definedName name="______LLL10">#REF!</definedName>
    <definedName name="______LLL11" localSheetId="1">#REF!</definedName>
    <definedName name="______LLL11" localSheetId="2">#REF!</definedName>
    <definedName name="______LLL11">#REF!</definedName>
    <definedName name="______lok2">[10]data!$B$15</definedName>
    <definedName name="______mas1" localSheetId="5">{"Book1","4.09 FLORA DAN FAUNA.xls","4.22 PERLENGKAPAN SEKOLAH.xls"}</definedName>
    <definedName name="______mas1" localSheetId="7">{"Book1","4.09 FLORA DAN FAUNA.xls","4.22 PERLENGKAPAN SEKOLAH.xls"}</definedName>
    <definedName name="______mas1">{"Book1","4.09 FLORA DAN FAUNA.xls","4.22 PERLENGKAPAN SEKOLAH.xls"}</definedName>
    <definedName name="______mas12" localSheetId="5">{"Book1","4.09 FLORA DAN FAUNA.xls","4.22 PERLENGKAPAN SEKOLAH.xls"}</definedName>
    <definedName name="______mas12" localSheetId="7">{"Book1","4.09 FLORA DAN FAUNA.xls","4.22 PERLENGKAPAN SEKOLAH.xls"}</definedName>
    <definedName name="______mas12">{"Book1","4.09 FLORA DAN FAUNA.xls","4.22 PERLENGKAPAN SEKOLAH.xls"}</definedName>
    <definedName name="______mas2" localSheetId="5">{"Book1","4.09 FLORA DAN FAUNA.xls","4.22 PERLENGKAPAN SEKOLAH.xls"}</definedName>
    <definedName name="______mas2" localSheetId="7">{"Book1","4.09 FLORA DAN FAUNA.xls","4.22 PERLENGKAPAN SEKOLAH.xls"}</definedName>
    <definedName name="______mas2">{"Book1","4.09 FLORA DAN FAUNA.xls","4.22 PERLENGKAPAN SEKOLAH.xls"}</definedName>
    <definedName name="______mas4" localSheetId="5">{"Book1","4.09 FLORA DAN FAUNA.xls","4.22 PERLENGKAPAN SEKOLAH.xls"}</definedName>
    <definedName name="______mas4" localSheetId="7">{"Book1","4.09 FLORA DAN FAUNA.xls","4.22 PERLENGKAPAN SEKOLAH.xls"}</definedName>
    <definedName name="______mas4">{"Book1","4.09 FLORA DAN FAUNA.xls","4.22 PERLENGKAPAN SEKOLAH.xls"}</definedName>
    <definedName name="______mas5" localSheetId="5">{"Book1","4.09 FLORA DAN FAUNA.xls","4.22 PERLENGKAPAN SEKOLAH.xls"}</definedName>
    <definedName name="______mas5" localSheetId="7">{"Book1","4.09 FLORA DAN FAUNA.xls","4.22 PERLENGKAPAN SEKOLAH.xls"}</definedName>
    <definedName name="______mas5">{"Book1","4.09 FLORA DAN FAUNA.xls","4.22 PERLENGKAPAN SEKOLAH.xls"}</definedName>
    <definedName name="______mas6" localSheetId="5">{"Book1","4.09 FLORA DAN FAUNA.xls","4.22 PERLENGKAPAN SEKOLAH.xls"}</definedName>
    <definedName name="______mas6" localSheetId="7">{"Book1","4.09 FLORA DAN FAUNA.xls","4.22 PERLENGKAPAN SEKOLAH.xls"}</definedName>
    <definedName name="______mas6">{"Book1","4.09 FLORA DAN FAUNA.xls","4.22 PERLENGKAPAN SEKOLAH.xls"}</definedName>
    <definedName name="______mas7" localSheetId="5">{"Book1","4.09 FLORA DAN FAUNA.xls","4.22 PERLENGKAPAN SEKOLAH.xls"}</definedName>
    <definedName name="______mas7" localSheetId="7">{"Book1","4.09 FLORA DAN FAUNA.xls","4.22 PERLENGKAPAN SEKOLAH.xls"}</definedName>
    <definedName name="______mas7">{"Book1","4.09 FLORA DAN FAUNA.xls","4.22 PERLENGKAPAN SEKOLAH.xls"}</definedName>
    <definedName name="______mas8" localSheetId="5">{"Book1","4.09 FLORA DAN FAUNA.xls","4.22 PERLENGKAPAN SEKOLAH.xls"}</definedName>
    <definedName name="______mas8" localSheetId="7">{"Book1","4.09 FLORA DAN FAUNA.xls","4.22 PERLENGKAPAN SEKOLAH.xls"}</definedName>
    <definedName name="______mas8">{"Book1","4.09 FLORA DAN FAUNA.xls","4.22 PERLENGKAPAN SEKOLAH.xls"}</definedName>
    <definedName name="______mas9" localSheetId="5">{"Book1","4.09 FLORA DAN FAUNA.xls","4.22 PERLENGKAPAN SEKOLAH.xls"}</definedName>
    <definedName name="______mas9" localSheetId="7">{"Book1","4.09 FLORA DAN FAUNA.xls","4.22 PERLENGKAPAN SEKOLAH.xls"}</definedName>
    <definedName name="______mas9">{"Book1","4.09 FLORA DAN FAUNA.xls","4.22 PERLENGKAPAN SEKOLAH.xls"}</definedName>
    <definedName name="______MDE01">[22]Peralatan!$BO$27</definedName>
    <definedName name="______MDE02">[22]Peralatan!$BO$47</definedName>
    <definedName name="______MDE03">[22]Peralatan!$BO$67</definedName>
    <definedName name="______MDE04">[22]Peralatan!$BO$87</definedName>
    <definedName name="______MDE05">[58]ALAT!$BM$92</definedName>
    <definedName name="______MDE06">[22]Peralatan!$BO$127</definedName>
    <definedName name="______MDE07">[22]Peralatan!$BO$147</definedName>
    <definedName name="______MDE08">[22]Peralatan!$BO$167</definedName>
    <definedName name="______MDE09">[22]Peralatan!$BO$187</definedName>
    <definedName name="______MDE10">[22]Peralatan!$BO$207</definedName>
    <definedName name="______MDE11">[22]Peralatan!$BO$227</definedName>
    <definedName name="______MDE12">[22]Peralatan!$BO$247</definedName>
    <definedName name="______MDE13">[22]Peralatan!$BO$267</definedName>
    <definedName name="______MDE14">[22]Peralatan!$BO$287</definedName>
    <definedName name="______MDE15">[22]Peralatan!$BO$307</definedName>
    <definedName name="______MDE16">[22]Peralatan!$BO$327</definedName>
    <definedName name="______MDE17">[22]Peralatan!$BO$347</definedName>
    <definedName name="______MDE18">[22]Peralatan!$BO$367</definedName>
    <definedName name="______MDE19">[22]Peralatan!$BO$387</definedName>
    <definedName name="______MDE20">[22]Peralatan!$BO$407</definedName>
    <definedName name="______MDE21">[22]Peralatan!$BO$427</definedName>
    <definedName name="______MDE22">[22]Peralatan!$BO$447</definedName>
    <definedName name="______MDE23">[22]Peralatan!$BO$467</definedName>
    <definedName name="______MDE24">[22]Peralatan!$BO$487</definedName>
    <definedName name="______MDE25">[22]Peralatan!$BO$507</definedName>
    <definedName name="______MDE26">[22]Peralatan!$BO$527</definedName>
    <definedName name="______MDE27">[22]Peralatan!$BO$547</definedName>
    <definedName name="______MDE28">[22]Peralatan!$BO$567</definedName>
    <definedName name="______MDE29">[22]Peralatan!$BO$587</definedName>
    <definedName name="______MDE30">[22]Peralatan!$BO$607</definedName>
    <definedName name="______MDE31">[22]Peralatan!$BO$627</definedName>
    <definedName name="______MDE32">[22]Peralatan!$BO$647</definedName>
    <definedName name="______MDE33">[22]Peralatan!$BO$667</definedName>
    <definedName name="______MDE34">[22]Peralatan!$BO$698</definedName>
    <definedName name="______MDE35">[22]Peralatan!$BO$718</definedName>
    <definedName name="______MDE36">[22]Peralatan!$BO$738</definedName>
    <definedName name="______MDE37">[22]Peralatan!$BO$758</definedName>
    <definedName name="______MDE38">[22]Peralatan!$BO$778</definedName>
    <definedName name="______MDE39">[22]Peralatan!$BO$798</definedName>
    <definedName name="______MDE40">[22]Peralatan!$BO$818</definedName>
    <definedName name="______MDE41">[22]Peralatan!$BO$838</definedName>
    <definedName name="______MDE42">[22]Peralatan!$BO$858</definedName>
    <definedName name="______MDE43">[22]Peralatan!$BO$878</definedName>
    <definedName name="______MDE44">[22]Peralatan!$BO$898</definedName>
    <definedName name="______MDE45">[22]Peralatan!$BO$918</definedName>
    <definedName name="______MDE46">[22]Peralatan!$BO$938</definedName>
    <definedName name="______MDE47">[22]Peralatan!$BO$958</definedName>
    <definedName name="______MDE48">[22]Peralatan!$BO$978</definedName>
    <definedName name="______MDE49">[22]Peralatan!$BO$998</definedName>
    <definedName name="______MDE50">[22]Peralatan!$BO$1018</definedName>
    <definedName name="______MDE51">[22]Peralatan!$BO$1038</definedName>
    <definedName name="______MDE52">[22]Peralatan!$BO$1058</definedName>
    <definedName name="______ME01">[22]Peralatan!$BO$26</definedName>
    <definedName name="______ME02">[22]Peralatan!$BO$46</definedName>
    <definedName name="______ME03">[22]Peralatan!$BO$66</definedName>
    <definedName name="______ME04">[22]Peralatan!$BO$86</definedName>
    <definedName name="______ME05">[58]ALAT!$BM$91</definedName>
    <definedName name="______ME06">[22]Peralatan!$BO$126</definedName>
    <definedName name="______ME07">[22]Peralatan!$BO$146</definedName>
    <definedName name="______ME08">[58]ALAT!$BM$151</definedName>
    <definedName name="______ME09">[22]Peralatan!$BO$186</definedName>
    <definedName name="______me1" localSheetId="5">{"Book1","4.09 FLORA DAN FAUNA.xls","4.22 PERLENGKAPAN SEKOLAH.xls"}</definedName>
    <definedName name="______me1" localSheetId="7">{"Book1","4.09 FLORA DAN FAUNA.xls","4.22 PERLENGKAPAN SEKOLAH.xls"}</definedName>
    <definedName name="______me1">{"Book1","4.09 FLORA DAN FAUNA.xls","4.22 PERLENGKAPAN SEKOLAH.xls"}</definedName>
    <definedName name="______ME10">[58]ALAT!$BM$191</definedName>
    <definedName name="______ME11">[22]Peralatan!$BO$226</definedName>
    <definedName name="______ME12">[22]Peralatan!$BO$246</definedName>
    <definedName name="______ME13">[22]Peralatan!$BO$266</definedName>
    <definedName name="______ME14">[22]Peralatan!$BO$286</definedName>
    <definedName name="______ME15">[22]Peralatan!$BO$306</definedName>
    <definedName name="______ME16">[22]Peralatan!$BO$326</definedName>
    <definedName name="______ME17">[22]Peralatan!$BO$346</definedName>
    <definedName name="______ME18">[22]Peralatan!$BO$366</definedName>
    <definedName name="______ME19">[22]Peralatan!$BO$386</definedName>
    <definedName name="______me2" localSheetId="5">{"Book1","4.09 FLORA DAN FAUNA.xls","4.22 PERLENGKAPAN SEKOLAH.xls"}</definedName>
    <definedName name="______me2" localSheetId="7">{"Book1","4.09 FLORA DAN FAUNA.xls","4.22 PERLENGKAPAN SEKOLAH.xls"}</definedName>
    <definedName name="______me2">{"Book1","4.09 FLORA DAN FAUNA.xls","4.22 PERLENGKAPAN SEKOLAH.xls"}</definedName>
    <definedName name="______ME20">[22]Peralatan!$BO$406</definedName>
    <definedName name="______ME21">[22]Peralatan!$BO$426</definedName>
    <definedName name="______ME22">[22]Peralatan!$BO$446</definedName>
    <definedName name="______ME23">[22]Peralatan!$BO$466</definedName>
    <definedName name="______ME24">[22]Peralatan!$BO$486</definedName>
    <definedName name="______ME25">[22]Peralatan!$BO$506</definedName>
    <definedName name="______ME26">[22]Peralatan!$BO$526</definedName>
    <definedName name="______ME27">[22]Peralatan!$BO$546</definedName>
    <definedName name="______ME28">[22]Peralatan!$BO$566</definedName>
    <definedName name="______ME29">[22]Peralatan!$BO$586</definedName>
    <definedName name="______me3" localSheetId="5">{"Book1","4.09 FLORA DAN FAUNA.xls","4.22 PERLENGKAPAN SEKOLAH.xls"}</definedName>
    <definedName name="______me3" localSheetId="7">{"Book1","4.09 FLORA DAN FAUNA.xls","4.22 PERLENGKAPAN SEKOLAH.xls"}</definedName>
    <definedName name="______me3">{"Book1","4.09 FLORA DAN FAUNA.xls","4.22 PERLENGKAPAN SEKOLAH.xls"}</definedName>
    <definedName name="______ME30">[22]Peralatan!$BO$606</definedName>
    <definedName name="______ME31">[22]Peralatan!$BO$626</definedName>
    <definedName name="______ME32">[22]Peralatan!$BO$646</definedName>
    <definedName name="______ME33">[22]Peralatan!$BO$666</definedName>
    <definedName name="______ME34">[22]Peralatan!$BO$697</definedName>
    <definedName name="______ME35">[22]Peralatan!$BO$717</definedName>
    <definedName name="______ME36">[22]Peralatan!$BO$737</definedName>
    <definedName name="______ME37">[22]Peralatan!$BO$757</definedName>
    <definedName name="______ME38">[22]Peralatan!$BO$777</definedName>
    <definedName name="______ME39">[22]Peralatan!$BO$797</definedName>
    <definedName name="______me4" localSheetId="5">{"Book1","4.09 FLORA DAN FAUNA.xls","4.22 PERLENGKAPAN SEKOLAH.xls"}</definedName>
    <definedName name="______me4" localSheetId="7">{"Book1","4.09 FLORA DAN FAUNA.xls","4.22 PERLENGKAPAN SEKOLAH.xls"}</definedName>
    <definedName name="______me4">{"Book1","4.09 FLORA DAN FAUNA.xls","4.22 PERLENGKAPAN SEKOLAH.xls"}</definedName>
    <definedName name="______ME40">[22]Peralatan!$BO$817</definedName>
    <definedName name="______ME41">[22]Peralatan!$BO$837</definedName>
    <definedName name="______ME42">[22]Peralatan!$BO$857</definedName>
    <definedName name="______ME43">[22]Peralatan!$BO$877</definedName>
    <definedName name="______ME44">[22]Peralatan!$BO$897</definedName>
    <definedName name="______ME45">[22]Peralatan!$BO$917</definedName>
    <definedName name="______ME46">[22]Peralatan!$BO$937</definedName>
    <definedName name="______ME47">[22]Peralatan!$BO$957</definedName>
    <definedName name="______ME48">[22]Peralatan!$BO$977</definedName>
    <definedName name="______ME49">[22]Peralatan!$BO$997</definedName>
    <definedName name="______me5" localSheetId="5">{"Book1","4.09 FLORA DAN FAUNA.xls","4.22 PERLENGKAPAN SEKOLAH.xls"}</definedName>
    <definedName name="______me5" localSheetId="7">{"Book1","4.09 FLORA DAN FAUNA.xls","4.22 PERLENGKAPAN SEKOLAH.xls"}</definedName>
    <definedName name="______me5">{"Book1","4.09 FLORA DAN FAUNA.xls","4.22 PERLENGKAPAN SEKOLAH.xls"}</definedName>
    <definedName name="______ME50">[22]Peralatan!$BO$1017</definedName>
    <definedName name="______ME51">[22]Peralatan!$BO$1037</definedName>
    <definedName name="______ME52">[22]Peralatan!$BO$1057</definedName>
    <definedName name="______me9" localSheetId="5">{"Book1","4.09 FLORA DAN FAUNA.xls","4.22 PERLENGKAPAN SEKOLAH.xls"}</definedName>
    <definedName name="______me9" localSheetId="7">{"Book1","4.09 FLORA DAN FAUNA.xls","4.22 PERLENGKAPAN SEKOLAH.xls"}</definedName>
    <definedName name="______me9">{"Book1","4.09 FLORA DAN FAUNA.xls","4.22 PERLENGKAPAN SEKOLAH.xls"}</definedName>
    <definedName name="______mek1" localSheetId="5">{"Book1","4.09 FLORA DAN FAUNA.xls","4.22 PERLENGKAPAN SEKOLAH.xls"}</definedName>
    <definedName name="______mek1" localSheetId="7">{"Book1","4.09 FLORA DAN FAUNA.xls","4.22 PERLENGKAPAN SEKOLAH.xls"}</definedName>
    <definedName name="______mek1">{"Book1","4.09 FLORA DAN FAUNA.xls","4.22 PERLENGKAPAN SEKOLAH.xls"}</definedName>
    <definedName name="______mek2" localSheetId="5">{"Book1","4.09 FLORA DAN FAUNA.xls","4.22 PERLENGKAPAN SEKOLAH.xls"}</definedName>
    <definedName name="______mek2" localSheetId="7">{"Book1","4.09 FLORA DAN FAUNA.xls","4.22 PERLENGKAPAN SEKOLAH.xls"}</definedName>
    <definedName name="______mek2">{"Book1","4.09 FLORA DAN FAUNA.xls","4.22 PERLENGKAPAN SEKOLAH.xls"}</definedName>
    <definedName name="______mek3" localSheetId="5">{"Book1","4.09 FLORA DAN FAUNA.xls","4.22 PERLENGKAPAN SEKOLAH.xls"}</definedName>
    <definedName name="______mek3" localSheetId="7">{"Book1","4.09 FLORA DAN FAUNA.xls","4.22 PERLENGKAPAN SEKOLAH.xls"}</definedName>
    <definedName name="______mek3">{"Book1","4.09 FLORA DAN FAUNA.xls","4.22 PERLENGKAPAN SEKOLAH.xls"}</definedName>
    <definedName name="______mek5" localSheetId="5">{"Book1","4.09 FLORA DAN FAUNA.xls","4.22 PERLENGKAPAN SEKOLAH.xls"}</definedName>
    <definedName name="______mek5" localSheetId="7">{"Book1","4.09 FLORA DAN FAUNA.xls","4.22 PERLENGKAPAN SEKOLAH.xls"}</definedName>
    <definedName name="______mek5">{"Book1","4.09 FLORA DAN FAUNA.xls","4.22 PERLENGKAPAN SEKOLAH.xls"}</definedName>
    <definedName name="______mek87" localSheetId="5">{"Book1","4.09 FLORA DAN FAUNA.xls","4.22 PERLENGKAPAN SEKOLAH.xls"}</definedName>
    <definedName name="______mek87" localSheetId="7">{"Book1","4.09 FLORA DAN FAUNA.xls","4.22 PERLENGKAPAN SEKOLAH.xls"}</definedName>
    <definedName name="______mek87">{"Book1","4.09 FLORA DAN FAUNA.xls","4.22 PERLENGKAPAN SEKOLAH.xls"}</definedName>
    <definedName name="______mek9" localSheetId="5">{"Book1","4.09 FLORA DAN FAUNA.xls","4.22 PERLENGKAPAN SEKOLAH.xls"}</definedName>
    <definedName name="______mek9" localSheetId="7">{"Book1","4.09 FLORA DAN FAUNA.xls","4.22 PERLENGKAPAN SEKOLAH.xls"}</definedName>
    <definedName name="______mek9">{"Book1","4.09 FLORA DAN FAUNA.xls","4.22 PERLENGKAPAN SEKOLAH.xls"}</definedName>
    <definedName name="______meq12" localSheetId="5">{"Book1","4.09 FLORA DAN FAUNA.xls","4.22 PERLENGKAPAN SEKOLAH.xls"}</definedName>
    <definedName name="______meq12" localSheetId="7">{"Book1","4.09 FLORA DAN FAUNA.xls","4.22 PERLENGKAPAN SEKOLAH.xls"}</definedName>
    <definedName name="______meq12">{"Book1","4.09 FLORA DAN FAUNA.xls","4.22 PERLENGKAPAN SEKOLAH.xls"}</definedName>
    <definedName name="______MMM01" localSheetId="1">#REF!</definedName>
    <definedName name="______MMM01" localSheetId="2">#REF!</definedName>
    <definedName name="______MMM01">#REF!</definedName>
    <definedName name="______MMM02" localSheetId="1">#REF!</definedName>
    <definedName name="______MMM02" localSheetId="2">#REF!</definedName>
    <definedName name="______MMM02">#REF!</definedName>
    <definedName name="______MMM03" localSheetId="1">#REF!</definedName>
    <definedName name="______MMM03" localSheetId="2">#REF!</definedName>
    <definedName name="______MMM03">#REF!</definedName>
    <definedName name="______MMM04" localSheetId="1">#REF!</definedName>
    <definedName name="______MMM04" localSheetId="2">#REF!</definedName>
    <definedName name="______MMM04">#REF!</definedName>
    <definedName name="______MMM05" localSheetId="1">#REF!</definedName>
    <definedName name="______MMM05" localSheetId="2">#REF!</definedName>
    <definedName name="______MMM05">#REF!</definedName>
    <definedName name="______MMM06" localSheetId="1">#REF!</definedName>
    <definedName name="______MMM06" localSheetId="2">#REF!</definedName>
    <definedName name="______MMM06">#REF!</definedName>
    <definedName name="______MMM07" localSheetId="1">#REF!</definedName>
    <definedName name="______MMM07" localSheetId="2">#REF!</definedName>
    <definedName name="______MMM07">#REF!</definedName>
    <definedName name="______MMM08" localSheetId="1">#REF!</definedName>
    <definedName name="______MMM08" localSheetId="2">#REF!</definedName>
    <definedName name="______MMM08">#REF!</definedName>
    <definedName name="______MMM09" localSheetId="1">#REF!</definedName>
    <definedName name="______MMM09" localSheetId="2">#REF!</definedName>
    <definedName name="______MMM09">#REF!</definedName>
    <definedName name="______MMM10" localSheetId="1">#REF!</definedName>
    <definedName name="______MMM10" localSheetId="2">#REF!</definedName>
    <definedName name="______MMM10">#REF!</definedName>
    <definedName name="______MMM11" localSheetId="1">#REF!</definedName>
    <definedName name="______MMM11" localSheetId="2">#REF!</definedName>
    <definedName name="______MMM11">#REF!</definedName>
    <definedName name="______MMM12" localSheetId="1">#REF!</definedName>
    <definedName name="______MMM12" localSheetId="2">#REF!</definedName>
    <definedName name="______MMM12">#REF!</definedName>
    <definedName name="______MMM13" localSheetId="1">#REF!</definedName>
    <definedName name="______MMM13" localSheetId="2">#REF!</definedName>
    <definedName name="______MMM13">#REF!</definedName>
    <definedName name="______MMM14" localSheetId="1">#REF!</definedName>
    <definedName name="______MMM14" localSheetId="2">#REF!</definedName>
    <definedName name="______MMM14">#REF!</definedName>
    <definedName name="______MMM15" localSheetId="1">#REF!</definedName>
    <definedName name="______MMM15" localSheetId="2">#REF!</definedName>
    <definedName name="______MMM15">#REF!</definedName>
    <definedName name="______MMM16" localSheetId="1">#REF!</definedName>
    <definedName name="______MMM16" localSheetId="2">#REF!</definedName>
    <definedName name="______MMM16">#REF!</definedName>
    <definedName name="______MMM17" localSheetId="1">#REF!</definedName>
    <definedName name="______MMM17" localSheetId="2">#REF!</definedName>
    <definedName name="______MMM17">#REF!</definedName>
    <definedName name="______MMM18" localSheetId="1">#REF!</definedName>
    <definedName name="______MMM18" localSheetId="2">#REF!</definedName>
    <definedName name="______MMM18">#REF!</definedName>
    <definedName name="______MMM19" localSheetId="1">#REF!</definedName>
    <definedName name="______MMM19" localSheetId="2">#REF!</definedName>
    <definedName name="______MMM19">#REF!</definedName>
    <definedName name="______MMM20" localSheetId="1">#REF!</definedName>
    <definedName name="______MMM20" localSheetId="2">#REF!</definedName>
    <definedName name="______MMM20">#REF!</definedName>
    <definedName name="______MMM21" localSheetId="1">#REF!</definedName>
    <definedName name="______MMM21" localSheetId="2">#REF!</definedName>
    <definedName name="______MMM21">#REF!</definedName>
    <definedName name="______MMM22" localSheetId="1">#REF!</definedName>
    <definedName name="______MMM22" localSheetId="2">#REF!</definedName>
    <definedName name="______MMM22">#REF!</definedName>
    <definedName name="______MMM23" localSheetId="1">#REF!</definedName>
    <definedName name="______MMM23" localSheetId="2">#REF!</definedName>
    <definedName name="______MMM23">#REF!</definedName>
    <definedName name="______MMM24" localSheetId="1">#REF!</definedName>
    <definedName name="______MMM24" localSheetId="2">#REF!</definedName>
    <definedName name="______MMM24">#REF!</definedName>
    <definedName name="______MMM25" localSheetId="1">#REF!</definedName>
    <definedName name="______MMM25" localSheetId="2">#REF!</definedName>
    <definedName name="______MMM25">#REF!</definedName>
    <definedName name="______MMM26" localSheetId="1">#REF!</definedName>
    <definedName name="______MMM26" localSheetId="2">#REF!</definedName>
    <definedName name="______MMM26">#REF!</definedName>
    <definedName name="______MMM27" localSheetId="1">#REF!</definedName>
    <definedName name="______MMM27" localSheetId="2">#REF!</definedName>
    <definedName name="______MMM27">#REF!</definedName>
    <definedName name="______MMM28" localSheetId="1">#REF!</definedName>
    <definedName name="______MMM28" localSheetId="2">#REF!</definedName>
    <definedName name="______MMM28">#REF!</definedName>
    <definedName name="______MMM29" localSheetId="1">#REF!</definedName>
    <definedName name="______MMM29" localSheetId="2">#REF!</definedName>
    <definedName name="______MMM29">#REF!</definedName>
    <definedName name="______MMM30" localSheetId="1">#REF!</definedName>
    <definedName name="______MMM30" localSheetId="2">#REF!</definedName>
    <definedName name="______MMM30">#REF!</definedName>
    <definedName name="______MMM31" localSheetId="1">#REF!</definedName>
    <definedName name="______MMM31" localSheetId="2">#REF!</definedName>
    <definedName name="______MMM31">#REF!</definedName>
    <definedName name="______MMM32" localSheetId="1">#REF!</definedName>
    <definedName name="______MMM32" localSheetId="2">#REF!</definedName>
    <definedName name="______MMM32">#REF!</definedName>
    <definedName name="______MMM33" localSheetId="1">#REF!</definedName>
    <definedName name="______MMM33" localSheetId="2">#REF!</definedName>
    <definedName name="______MMM33">#REF!</definedName>
    <definedName name="______MMM34" localSheetId="1">#REF!</definedName>
    <definedName name="______MMM34" localSheetId="2">#REF!</definedName>
    <definedName name="______MMM34">#REF!</definedName>
    <definedName name="______MMM35" localSheetId="1">#REF!</definedName>
    <definedName name="______MMM35" localSheetId="2">#REF!</definedName>
    <definedName name="______MMM35">#REF!</definedName>
    <definedName name="______MMM36" localSheetId="1">#REF!</definedName>
    <definedName name="______MMM36" localSheetId="2">#REF!</definedName>
    <definedName name="______MMM36">#REF!</definedName>
    <definedName name="______MMM37" localSheetId="1">#REF!</definedName>
    <definedName name="______MMM37" localSheetId="2">#REF!</definedName>
    <definedName name="______MMM37">#REF!</definedName>
    <definedName name="______MMM38" localSheetId="1">#REF!</definedName>
    <definedName name="______MMM38" localSheetId="2">#REF!</definedName>
    <definedName name="______MMM38">#REF!</definedName>
    <definedName name="______MMM39" localSheetId="1">#REF!</definedName>
    <definedName name="______MMM39" localSheetId="2">#REF!</definedName>
    <definedName name="______MMM39">#REF!</definedName>
    <definedName name="______MMM40" localSheetId="1">#REF!</definedName>
    <definedName name="______MMM40" localSheetId="2">#REF!</definedName>
    <definedName name="______MMM40">#REF!</definedName>
    <definedName name="______MMM41" localSheetId="1">#REF!</definedName>
    <definedName name="______MMM41" localSheetId="2">#REF!</definedName>
    <definedName name="______MMM41">#REF!</definedName>
    <definedName name="______MMM411" localSheetId="1">#REF!</definedName>
    <definedName name="______MMM411" localSheetId="2">#REF!</definedName>
    <definedName name="______MMM411">#REF!</definedName>
    <definedName name="______MMM42" localSheetId="1">#REF!</definedName>
    <definedName name="______MMM42" localSheetId="2">#REF!</definedName>
    <definedName name="______MMM42">#REF!</definedName>
    <definedName name="______MMM43" localSheetId="1">#REF!</definedName>
    <definedName name="______MMM43" localSheetId="2">#REF!</definedName>
    <definedName name="______MMM43">#REF!</definedName>
    <definedName name="______MMM44" localSheetId="1">#REF!</definedName>
    <definedName name="______MMM44" localSheetId="2">#REF!</definedName>
    <definedName name="______MMM44">#REF!</definedName>
    <definedName name="______MMM45" localSheetId="1">#REF!</definedName>
    <definedName name="______MMM45" localSheetId="2">#REF!</definedName>
    <definedName name="______MMM45">#REF!</definedName>
    <definedName name="______MMM46" localSheetId="1">#REF!</definedName>
    <definedName name="______MMM46" localSheetId="2">#REF!</definedName>
    <definedName name="______MMM46">#REF!</definedName>
    <definedName name="______MMM47" localSheetId="1">#REF!</definedName>
    <definedName name="______MMM47" localSheetId="2">#REF!</definedName>
    <definedName name="______MMM47">#REF!</definedName>
    <definedName name="______MMM48" localSheetId="1">#REF!</definedName>
    <definedName name="______MMM48" localSheetId="2">#REF!</definedName>
    <definedName name="______MMM48">#REF!</definedName>
    <definedName name="______MMM49" localSheetId="1">#REF!</definedName>
    <definedName name="______MMM49" localSheetId="2">#REF!</definedName>
    <definedName name="______MMM49">#REF!</definedName>
    <definedName name="______MMM50" localSheetId="1">#REF!</definedName>
    <definedName name="______MMM50" localSheetId="2">#REF!</definedName>
    <definedName name="______MMM50">#REF!</definedName>
    <definedName name="______MMM51" localSheetId="1">#REF!</definedName>
    <definedName name="______MMM51" localSheetId="2">#REF!</definedName>
    <definedName name="______MMM51">#REF!</definedName>
    <definedName name="______MMM52" localSheetId="1">#REF!</definedName>
    <definedName name="______MMM52" localSheetId="2">#REF!</definedName>
    <definedName name="______MMM52">#REF!</definedName>
    <definedName name="______MMM53" localSheetId="1">#REF!</definedName>
    <definedName name="______MMM53" localSheetId="2">#REF!</definedName>
    <definedName name="______MMM53">#REF!</definedName>
    <definedName name="______MMM54" localSheetId="1">#REF!</definedName>
    <definedName name="______MMM54" localSheetId="2">#REF!</definedName>
    <definedName name="______MMM54">#REF!</definedName>
    <definedName name="______nip1">[11]Input!#REF!</definedName>
    <definedName name="______nip2">[11]Input!#REF!</definedName>
    <definedName name="______pak1">[12]Data!$B$12</definedName>
    <definedName name="______Pak2">[13]data!#REF!</definedName>
    <definedName name="______pak3">[13]data!#REF!</definedName>
    <definedName name="______pak4">[13]data!#REF!</definedName>
    <definedName name="______pak5">[13]data!#REF!</definedName>
    <definedName name="______pak6">[13]data!#REF!</definedName>
    <definedName name="______pan1" localSheetId="1">#REF!</definedName>
    <definedName name="______pan1" localSheetId="2">#REF!</definedName>
    <definedName name="______pan1">#REF!</definedName>
    <definedName name="______pan2" localSheetId="1">#REF!</definedName>
    <definedName name="______pan2" localSheetId="2">#REF!</definedName>
    <definedName name="______pan2">#REF!</definedName>
    <definedName name="______Pan3">[36]INPUT!$C$21</definedName>
    <definedName name="______pan5">[37]INPUT!#REF!</definedName>
    <definedName name="______pas13" localSheetId="1">#REF!</definedName>
    <definedName name="______pas13" localSheetId="2">#REF!</definedName>
    <definedName name="______pas13">#REF!</definedName>
    <definedName name="______pas14" localSheetId="1">#REF!</definedName>
    <definedName name="______pas14" localSheetId="2">#REF!</definedName>
    <definedName name="______pas14">#REF!</definedName>
    <definedName name="______pek1">[32]input!$B$21</definedName>
    <definedName name="______pek2" localSheetId="1">#REF!</definedName>
    <definedName name="______pek2" localSheetId="2">#REF!</definedName>
    <definedName name="______pek2">#REF!</definedName>
    <definedName name="______pek3" localSheetId="1">#REF!</definedName>
    <definedName name="______pek3" localSheetId="2">#REF!</definedName>
    <definedName name="______pek3">#REF!</definedName>
    <definedName name="______pjg1">[12]Data!$B$14</definedName>
    <definedName name="______pjg2">[12]Data!$B$15</definedName>
    <definedName name="______pk3">[57]satuan!$F$36</definedName>
    <definedName name="______PPh23" localSheetId="1">#REF!</definedName>
    <definedName name="______PPh23" localSheetId="2">#REF!</definedName>
    <definedName name="______PPh23">#REF!</definedName>
    <definedName name="______ppn2">[54]Harga!$F$29</definedName>
    <definedName name="______ppn3">[54]Harga!$F$31</definedName>
    <definedName name="______prk1">[38]input!$B$12</definedName>
    <definedName name="______PS14" localSheetId="1">#REF!</definedName>
    <definedName name="______PS14" localSheetId="2">#REF!</definedName>
    <definedName name="______PS14">#REF!</definedName>
    <definedName name="______pvc100">'[33]HARGA SAT'!#REF!</definedName>
    <definedName name="______pvc13" localSheetId="1">#REF!</definedName>
    <definedName name="______pvc13" localSheetId="2">#REF!</definedName>
    <definedName name="______pvc13">#REF!</definedName>
    <definedName name="______pvc150">'[33]HARGA SAT'!#REF!</definedName>
    <definedName name="______pvc2">[27]Harga!#REF!</definedName>
    <definedName name="______pvc20" localSheetId="1">#REF!</definedName>
    <definedName name="______pvc20" localSheetId="2">#REF!</definedName>
    <definedName name="______pvc20">#REF!</definedName>
    <definedName name="______pvc200">'[33]HARGA SAT'!#REF!</definedName>
    <definedName name="______PVC25">'[55]HARGA SAT'!#REF!</definedName>
    <definedName name="______pvc250">'[33]HARGA SAT'!#REF!</definedName>
    <definedName name="______pvc3">'[39]upah bahan'!$F$106</definedName>
    <definedName name="______pvc300" localSheetId="1">#REF!</definedName>
    <definedName name="______pvc300" localSheetId="2">#REF!</definedName>
    <definedName name="______pvc300">#REF!</definedName>
    <definedName name="______pvc350" localSheetId="1">#REF!</definedName>
    <definedName name="______pvc350" localSheetId="2">#REF!</definedName>
    <definedName name="______pvc350">#REF!</definedName>
    <definedName name="______pvc4" localSheetId="1">#REF!</definedName>
    <definedName name="______pvc4" localSheetId="2">#REF!</definedName>
    <definedName name="______pvc4">#REF!</definedName>
    <definedName name="______pvc40" localSheetId="1">#REF!</definedName>
    <definedName name="______pvc40" localSheetId="2">#REF!</definedName>
    <definedName name="______pvc40">#REF!</definedName>
    <definedName name="______pvc400" localSheetId="1">#REF!</definedName>
    <definedName name="______pvc400" localSheetId="2">#REF!</definedName>
    <definedName name="______pvc400">#REF!</definedName>
    <definedName name="______PVC50">'[59]HARGA SAT'!#REF!</definedName>
    <definedName name="______pvc75">'[33]HARGA SAT'!#REF!</definedName>
    <definedName name="______RAB1" localSheetId="1">#REF!</definedName>
    <definedName name="______RAB1" localSheetId="2">#REF!</definedName>
    <definedName name="______RAB1">#REF!</definedName>
    <definedName name="______RAB2" localSheetId="1">#REF!</definedName>
    <definedName name="______RAB2" localSheetId="2">#REF!</definedName>
    <definedName name="______RAB2">#REF!</definedName>
    <definedName name="______RAB5">[60]k341k612!$A$958:$K$1024</definedName>
    <definedName name="______SP1" localSheetId="1">#REF!</definedName>
    <definedName name="______SP1" localSheetId="2">#REF!</definedName>
    <definedName name="______SP1">#REF!</definedName>
    <definedName name="______SP2" localSheetId="1">#REF!</definedName>
    <definedName name="______SP2" localSheetId="2">#REF!</definedName>
    <definedName name="______SP2">#REF!</definedName>
    <definedName name="______ta1">[34]input!#REF!</definedName>
    <definedName name="______tc3" localSheetId="1">#REF!</definedName>
    <definedName name="______tc3" localSheetId="2">#REF!</definedName>
    <definedName name="______tc3">#REF!</definedName>
    <definedName name="______TIM200" localSheetId="1">#REF!</definedName>
    <definedName name="______TIM200" localSheetId="2">#REF!</definedName>
    <definedName name="______TIM200">#REF!</definedName>
    <definedName name="______tim30" localSheetId="1">#REF!</definedName>
    <definedName name="______tim30" localSheetId="2">#REF!</definedName>
    <definedName name="______tim30">#REF!</definedName>
    <definedName name="______vol1" localSheetId="1">#REF!</definedName>
    <definedName name="______vol1" localSheetId="2">#REF!</definedName>
    <definedName name="______vol1">#REF!</definedName>
    <definedName name="______vol10" localSheetId="1">#REF!</definedName>
    <definedName name="______vol10" localSheetId="2">#REF!</definedName>
    <definedName name="______vol10">#REF!</definedName>
    <definedName name="______vol11" localSheetId="1">#REF!</definedName>
    <definedName name="______vol11" localSheetId="2">#REF!</definedName>
    <definedName name="______vol11">#REF!</definedName>
    <definedName name="______vol12" localSheetId="1">#REF!</definedName>
    <definedName name="______vol12" localSheetId="2">#REF!</definedName>
    <definedName name="______vol12">#REF!</definedName>
    <definedName name="______vol13" localSheetId="1">#REF!</definedName>
    <definedName name="______vol13" localSheetId="2">#REF!</definedName>
    <definedName name="______vol13">#REF!</definedName>
    <definedName name="______vol14" localSheetId="1">#REF!</definedName>
    <definedName name="______vol14" localSheetId="2">#REF!</definedName>
    <definedName name="______vol14">#REF!</definedName>
    <definedName name="______vol15" localSheetId="1">#REF!</definedName>
    <definedName name="______vol15" localSheetId="2">#REF!</definedName>
    <definedName name="______vol15">#REF!</definedName>
    <definedName name="______vol16" localSheetId="1">#REF!</definedName>
    <definedName name="______vol16" localSheetId="2">#REF!</definedName>
    <definedName name="______vol16">#REF!</definedName>
    <definedName name="______vol17" localSheetId="1">#REF!</definedName>
    <definedName name="______vol17" localSheetId="2">#REF!</definedName>
    <definedName name="______vol17">#REF!</definedName>
    <definedName name="______vol18" localSheetId="1">#REF!</definedName>
    <definedName name="______vol18" localSheetId="2">#REF!</definedName>
    <definedName name="______vol18">#REF!</definedName>
    <definedName name="______vol19" localSheetId="1">#REF!</definedName>
    <definedName name="______vol19" localSheetId="2">#REF!</definedName>
    <definedName name="______vol19">#REF!</definedName>
    <definedName name="______vol2" localSheetId="1">#REF!</definedName>
    <definedName name="______vol2" localSheetId="2">#REF!</definedName>
    <definedName name="______vol2">#REF!</definedName>
    <definedName name="______vol20" localSheetId="1">#REF!</definedName>
    <definedName name="______vol20" localSheetId="2">#REF!</definedName>
    <definedName name="______vol20">#REF!</definedName>
    <definedName name="______vol21" localSheetId="1">#REF!</definedName>
    <definedName name="______vol21" localSheetId="2">#REF!</definedName>
    <definedName name="______vol21">#REF!</definedName>
    <definedName name="______vol22" localSheetId="1">#REF!</definedName>
    <definedName name="______vol22" localSheetId="2">#REF!</definedName>
    <definedName name="______vol22">#REF!</definedName>
    <definedName name="______vol23" localSheetId="1">#REF!</definedName>
    <definedName name="______vol23" localSheetId="2">#REF!</definedName>
    <definedName name="______vol23">#REF!</definedName>
    <definedName name="______vol24" localSheetId="1">#REF!</definedName>
    <definedName name="______vol24" localSheetId="2">#REF!</definedName>
    <definedName name="______vol24">#REF!</definedName>
    <definedName name="______vol3" localSheetId="1">#REF!</definedName>
    <definedName name="______vol3" localSheetId="2">#REF!</definedName>
    <definedName name="______vol3">#REF!</definedName>
    <definedName name="______vol4" localSheetId="1">#REF!</definedName>
    <definedName name="______vol4" localSheetId="2">#REF!</definedName>
    <definedName name="______vol4">#REF!</definedName>
    <definedName name="______vol5" localSheetId="1">#REF!</definedName>
    <definedName name="______vol5" localSheetId="2">#REF!</definedName>
    <definedName name="______vol5">#REF!</definedName>
    <definedName name="______vol6" localSheetId="1">#REF!</definedName>
    <definedName name="______vol6" localSheetId="2">#REF!</definedName>
    <definedName name="______vol6">#REF!</definedName>
    <definedName name="______vol7" localSheetId="1">#REF!</definedName>
    <definedName name="______vol7" localSheetId="2">#REF!</definedName>
    <definedName name="______vol7">#REF!</definedName>
    <definedName name="______vol8" localSheetId="1">#REF!</definedName>
    <definedName name="______vol8" localSheetId="2">#REF!</definedName>
    <definedName name="______vol8">#REF!</definedName>
    <definedName name="______vol9" localSheetId="1">#REF!</definedName>
    <definedName name="______vol9" localSheetId="2">#REF!</definedName>
    <definedName name="______vol9">#REF!</definedName>
    <definedName name="______xlnm.Print_Area">"#REF!"</definedName>
    <definedName name="______xlnm.Print_Titles">"#REF!"</definedName>
    <definedName name="_____A66000" localSheetId="1">#REF!</definedName>
    <definedName name="_____A66000" localSheetId="2">#REF!</definedName>
    <definedName name="_____A66000">#REF!</definedName>
    <definedName name="_____ang1">[34]input!#REF!</definedName>
    <definedName name="_____ang2">[34]input!#REF!</definedName>
    <definedName name="_____ang3">[34]input!#REF!</definedName>
    <definedName name="_____anl2" localSheetId="1">#REF!</definedName>
    <definedName name="_____anl2" localSheetId="2">#REF!</definedName>
    <definedName name="_____anl2">#REF!</definedName>
    <definedName name="_____arr3" localSheetId="5">{"Book1","4.09 FLORA DAN FAUNA.xls","4.22 PERLENGKAPAN SEKOLAH.xls"}</definedName>
    <definedName name="_____arr3" localSheetId="7">{"Book1","4.09 FLORA DAN FAUNA.xls","4.22 PERLENGKAPAN SEKOLAH.xls"}</definedName>
    <definedName name="_____arr3">{"Book1","4.09 FLORA DAN FAUNA.xls","4.22 PERLENGKAPAN SEKOLAH.xls"}</definedName>
    <definedName name="_____bat15" localSheetId="1">#REF!</definedName>
    <definedName name="_____bat15" localSheetId="2">#REF!</definedName>
    <definedName name="_____bat15">#REF!</definedName>
    <definedName name="_____bcr1" localSheetId="1">#REF!</definedName>
    <definedName name="_____bcr1" localSheetId="2">#REF!</definedName>
    <definedName name="_____bcr1">#REF!</definedName>
    <definedName name="_____bcr2" localSheetId="1">#REF!</definedName>
    <definedName name="_____bcr2" localSheetId="2">#REF!</definedName>
    <definedName name="_____bcr2">#REF!</definedName>
    <definedName name="_____BHN1" localSheetId="1">#REF!</definedName>
    <definedName name="_____BHN1" localSheetId="2">#REF!</definedName>
    <definedName name="_____BHN1">#REF!</definedName>
    <definedName name="_____bia15" localSheetId="1">#REF!</definedName>
    <definedName name="_____bia15" localSheetId="2">#REF!</definedName>
    <definedName name="_____bia15">#REF!</definedName>
    <definedName name="_____BNN01" localSheetId="1">#REF!</definedName>
    <definedName name="_____BNN01" localSheetId="2">#REF!</definedName>
    <definedName name="_____BNN01">#REF!</definedName>
    <definedName name="_____bpc23" localSheetId="1">#REF!</definedName>
    <definedName name="_____bpc23" localSheetId="2">#REF!</definedName>
    <definedName name="_____bpc23">#REF!</definedName>
    <definedName name="_____der4" localSheetId="5">{"Book1","4.09 FLORA DAN FAUNA.xls","4.22 PERLENGKAPAN SEKOLAH.xls"}</definedName>
    <definedName name="_____der4" localSheetId="7">{"Book1","4.09 FLORA DAN FAUNA.xls","4.22 PERLENGKAPAN SEKOLAH.xls"}</definedName>
    <definedName name="_____der4">{"Book1","4.09 FLORA DAN FAUNA.xls","4.22 PERLENGKAPAN SEKOLAH.xls"}</definedName>
    <definedName name="_____dip02" localSheetId="1">#REF!</definedName>
    <definedName name="_____dip02" localSheetId="2">#REF!</definedName>
    <definedName name="_____dip02">#REF!</definedName>
    <definedName name="_____DIV1">'[43]Kuantitas &amp; Harga'!$G$24</definedName>
    <definedName name="_____DIV10">'[43]Kuantitas &amp; Harga'!$G$393</definedName>
    <definedName name="_____DIV11">'[24]Kuantitas &amp; Harga'!#REF!</definedName>
    <definedName name="_____DIV2">'[43]Kuantitas &amp; Harga'!$G$46</definedName>
    <definedName name="_____DIV3">'[43]Kuantitas &amp; Harga'!$G$80</definedName>
    <definedName name="_____DIV4">'[43]Kuantitas &amp; Harga'!$G$95</definedName>
    <definedName name="_____DIV5">'[43]Kuantitas &amp; Harga'!$G$115</definedName>
    <definedName name="_____DIV6">'[43]Kuantitas &amp; Harga'!$G$150</definedName>
    <definedName name="_____DIV7">'[43]Kuantitas &amp; Harga'!$G$298</definedName>
    <definedName name="_____DIV8">'[43]Kuantitas &amp; Harga'!$G$350</definedName>
    <definedName name="_____DIV9">'[43]Kuantitas &amp; Harga'!$G$380</definedName>
    <definedName name="_____doc5" localSheetId="5">{"Book1","4.09 FLORA DAN FAUNA.xls","4.22 PERLENGKAPAN SEKOLAH.xls"}</definedName>
    <definedName name="_____doc5" localSheetId="7">{"Book1","4.09 FLORA DAN FAUNA.xls","4.22 PERLENGKAPAN SEKOLAH.xls"}</definedName>
    <definedName name="_____doc5">{"Book1","4.09 FLORA DAN FAUNA.xls","4.22 PERLENGKAPAN SEKOLAH.xls"}</definedName>
    <definedName name="_____EEE01">'[35]Break Down Alat'!#REF!</definedName>
    <definedName name="_____EEE02">'[35]Break Down Alat'!#REF!</definedName>
    <definedName name="_____EEE03">'[35]Break Down Alat'!#REF!</definedName>
    <definedName name="_____EEE04">'[35]Break Down Alat'!#REF!</definedName>
    <definedName name="_____EEE05">'[35]Break Down Alat'!#REF!</definedName>
    <definedName name="_____EEE06">'[35]Break Down Alat'!#REF!</definedName>
    <definedName name="_____EEE07">'[35]Break Down Alat'!#REF!</definedName>
    <definedName name="_____EEE08">'[35]Break Down Alat'!#REF!</definedName>
    <definedName name="_____EEE09">'[35]Break Down Alat'!#REF!</definedName>
    <definedName name="_____EEE10">'[35]Break Down Alat'!#REF!</definedName>
    <definedName name="_____EEE11">'[35]Break Down Alat'!#REF!</definedName>
    <definedName name="_____EEE12">'[35]Break Down Alat'!#REF!</definedName>
    <definedName name="_____EEE13">'[35]Break Down Alat'!#REF!</definedName>
    <definedName name="_____EEE14">'[35]Break Down Alat'!#REF!</definedName>
    <definedName name="_____EEE15">'[35]Break Down Alat'!#REF!</definedName>
    <definedName name="_____EEE16">'[35]Break Down Alat'!#REF!</definedName>
    <definedName name="_____EEE17">'[35]Break Down Alat'!#REF!</definedName>
    <definedName name="_____EEE18">'[35]Break Down Alat'!#REF!</definedName>
    <definedName name="_____EEE19">'[35]Break Down Alat'!#REF!</definedName>
    <definedName name="_____EEE20">'[35]Break Down Alat'!#REF!</definedName>
    <definedName name="_____EEE21">'[35]Break Down Alat'!#REF!</definedName>
    <definedName name="_____EEE22">'[35]Break Down Alat'!#REF!</definedName>
    <definedName name="_____EEE23">'[35]Break Down Alat'!#REF!</definedName>
    <definedName name="_____EEE24">'[35]Break Down Alat'!#REF!</definedName>
    <definedName name="_____EEE25">'[35]Break Down Alat'!#REF!</definedName>
    <definedName name="_____EEE26">'[35]Break Down Alat'!#REF!</definedName>
    <definedName name="_____EEE27">'[35]Break Down Alat'!#REF!</definedName>
    <definedName name="_____EEE28">'[35]Break Down Alat'!#REF!</definedName>
    <definedName name="_____EEE29">'[35]Break Down Alat'!#REF!</definedName>
    <definedName name="_____EEE30">'[35]Break Down Alat'!#REF!</definedName>
    <definedName name="_____EEE31">'[35]Break Down Alat'!#REF!</definedName>
    <definedName name="_____EEE32">'[35]Break Down Alat'!#REF!</definedName>
    <definedName name="_____EEE33">'[35]Break Down Alat'!#REF!</definedName>
    <definedName name="_____Gal0550">[53]Analisa!$I$595</definedName>
    <definedName name="_____grb1" localSheetId="1">#REF!</definedName>
    <definedName name="_____grb1" localSheetId="2">#REF!</definedName>
    <definedName name="_____grb1">#REF!</definedName>
    <definedName name="_____GRB2" localSheetId="1">#REF!</definedName>
    <definedName name="_____GRB2" localSheetId="2">#REF!</definedName>
    <definedName name="_____GRB2">#REF!</definedName>
    <definedName name="_____GRB3" localSheetId="1">#REF!</definedName>
    <definedName name="_____GRB3" localSheetId="2">#REF!</definedName>
    <definedName name="_____GRB3">#REF!</definedName>
    <definedName name="_____grb4" localSheetId="1">#REF!</definedName>
    <definedName name="_____grb4" localSheetId="2">#REF!</definedName>
    <definedName name="_____grb4">#REF!</definedName>
    <definedName name="_____grb6" localSheetId="1">#REF!</definedName>
    <definedName name="_____grb6" localSheetId="2">#REF!</definedName>
    <definedName name="_____grb6">#REF!</definedName>
    <definedName name="_____HAL1" localSheetId="1">#REF!</definedName>
    <definedName name="_____HAL1" localSheetId="2">#REF!</definedName>
    <definedName name="_____HAL1">#REF!</definedName>
    <definedName name="_____HAL10" localSheetId="1">#REF!</definedName>
    <definedName name="_____HAL10" localSheetId="2">#REF!</definedName>
    <definedName name="_____HAL10">#REF!</definedName>
    <definedName name="_____HAL11" localSheetId="1">#REF!</definedName>
    <definedName name="_____HAL11" localSheetId="2">#REF!</definedName>
    <definedName name="_____HAL11">#REF!</definedName>
    <definedName name="_____HAL12" localSheetId="1">#REF!</definedName>
    <definedName name="_____HAL12" localSheetId="2">#REF!</definedName>
    <definedName name="_____HAL12">#REF!</definedName>
    <definedName name="_____HAL13" localSheetId="1">#REF!</definedName>
    <definedName name="_____HAL13" localSheetId="2">#REF!</definedName>
    <definedName name="_____HAL13">#REF!</definedName>
    <definedName name="_____HAL14" localSheetId="1">#REF!</definedName>
    <definedName name="_____HAL14" localSheetId="2">#REF!</definedName>
    <definedName name="_____HAL14">#REF!</definedName>
    <definedName name="_____HAL15" localSheetId="1">#REF!</definedName>
    <definedName name="_____HAL15" localSheetId="2">#REF!</definedName>
    <definedName name="_____HAL15">#REF!</definedName>
    <definedName name="_____HAL16" localSheetId="1">#REF!</definedName>
    <definedName name="_____HAL16" localSheetId="2">#REF!</definedName>
    <definedName name="_____HAL16">#REF!</definedName>
    <definedName name="_____HAL17" localSheetId="1">#REF!</definedName>
    <definedName name="_____HAL17" localSheetId="2">#REF!</definedName>
    <definedName name="_____HAL17">#REF!</definedName>
    <definedName name="_____HAL18" localSheetId="1">#REF!</definedName>
    <definedName name="_____HAL18" localSheetId="2">#REF!</definedName>
    <definedName name="_____HAL18">#REF!</definedName>
    <definedName name="_____HAL19" localSheetId="1">#REF!</definedName>
    <definedName name="_____HAL19" localSheetId="2">#REF!</definedName>
    <definedName name="_____HAL19">#REF!</definedName>
    <definedName name="_____HAL2" localSheetId="1">#REF!</definedName>
    <definedName name="_____HAL2" localSheetId="2">#REF!</definedName>
    <definedName name="_____HAL2">#REF!</definedName>
    <definedName name="_____HAL20" localSheetId="1">#REF!</definedName>
    <definedName name="_____HAL20" localSheetId="2">#REF!</definedName>
    <definedName name="_____HAL20">#REF!</definedName>
    <definedName name="_____HAL21" localSheetId="1">#REF!</definedName>
    <definedName name="_____HAL21" localSheetId="2">#REF!</definedName>
    <definedName name="_____HAL21">#REF!</definedName>
    <definedName name="_____HAL22" localSheetId="1">#REF!</definedName>
    <definedName name="_____HAL22" localSheetId="2">#REF!</definedName>
    <definedName name="_____HAL22">#REF!</definedName>
    <definedName name="_____HAL3" localSheetId="1">#REF!</definedName>
    <definedName name="_____HAL3" localSheetId="2">#REF!</definedName>
    <definedName name="_____HAL3">#REF!</definedName>
    <definedName name="_____HAL4" localSheetId="1">#REF!</definedName>
    <definedName name="_____HAL4" localSheetId="2">#REF!</definedName>
    <definedName name="_____HAL4">#REF!</definedName>
    <definedName name="_____HAL5" localSheetId="1">#REF!</definedName>
    <definedName name="_____HAL5" localSheetId="2">#REF!</definedName>
    <definedName name="_____HAL5">#REF!</definedName>
    <definedName name="_____HAL6" localSheetId="1">#REF!</definedName>
    <definedName name="_____HAL6" localSheetId="2">#REF!</definedName>
    <definedName name="_____HAL6">#REF!</definedName>
    <definedName name="_____HAL7" localSheetId="1">#REF!</definedName>
    <definedName name="_____HAL7" localSheetId="2">#REF!</definedName>
    <definedName name="_____HAL7">#REF!</definedName>
    <definedName name="_____HAL8" localSheetId="1">#REF!</definedName>
    <definedName name="_____HAL8" localSheetId="2">#REF!</definedName>
    <definedName name="_____HAL8">#REF!</definedName>
    <definedName name="_____HAL9" localSheetId="1">#REF!</definedName>
    <definedName name="_____HAL9" localSheetId="2">#REF!</definedName>
    <definedName name="_____HAL9">#REF!</definedName>
    <definedName name="_____I333333" localSheetId="1">#REF!</definedName>
    <definedName name="_____I333333" localSheetId="2">#REF!</definedName>
    <definedName name="_____I333333">#REF!</definedName>
    <definedName name="_____keg1">[32]input!$B$19</definedName>
    <definedName name="_____ker15" localSheetId="1">#REF!</definedName>
    <definedName name="_____ker15" localSheetId="2">#REF!</definedName>
    <definedName name="_____ker15">#REF!</definedName>
    <definedName name="_____KOP1" localSheetId="1">#REF!</definedName>
    <definedName name="_____KOP1" localSheetId="2">#REF!</definedName>
    <definedName name="_____KOP1">#REF!</definedName>
    <definedName name="_____KOP2">#N/A</definedName>
    <definedName name="_____kp2">[57]satuan!$F$35</definedName>
    <definedName name="_____kr1" localSheetId="1">#REF!</definedName>
    <definedName name="_____kr1" localSheetId="2">#REF!</definedName>
    <definedName name="_____kr1">#REF!</definedName>
    <definedName name="_____kr2" localSheetId="1">#REF!</definedName>
    <definedName name="_____kr2" localSheetId="2">#REF!</definedName>
    <definedName name="_____kr2">#REF!</definedName>
    <definedName name="_____kr3" localSheetId="1">#REF!</definedName>
    <definedName name="_____kr3" localSheetId="2">#REF!</definedName>
    <definedName name="_____kr3">#REF!</definedName>
    <definedName name="_____LLL01" localSheetId="1">#REF!</definedName>
    <definedName name="_____LLL01" localSheetId="2">#REF!</definedName>
    <definedName name="_____LLL01">#REF!</definedName>
    <definedName name="_____LLL02" localSheetId="1">#REF!</definedName>
    <definedName name="_____LLL02" localSheetId="2">#REF!</definedName>
    <definedName name="_____LLL02">#REF!</definedName>
    <definedName name="_____LLL03" localSheetId="1">#REF!</definedName>
    <definedName name="_____LLL03" localSheetId="2">#REF!</definedName>
    <definedName name="_____LLL03">#REF!</definedName>
    <definedName name="_____LLL04" localSheetId="1">#REF!</definedName>
    <definedName name="_____LLL04" localSheetId="2">#REF!</definedName>
    <definedName name="_____LLL04">#REF!</definedName>
    <definedName name="_____LLL05" localSheetId="1">#REF!</definedName>
    <definedName name="_____LLL05" localSheetId="2">#REF!</definedName>
    <definedName name="_____LLL05">#REF!</definedName>
    <definedName name="_____LLL06" localSheetId="1">#REF!</definedName>
    <definedName name="_____LLL06" localSheetId="2">#REF!</definedName>
    <definedName name="_____LLL06">#REF!</definedName>
    <definedName name="_____LLL07" localSheetId="1">#REF!</definedName>
    <definedName name="_____LLL07" localSheetId="2">#REF!</definedName>
    <definedName name="_____LLL07">#REF!</definedName>
    <definedName name="_____LLL08" localSheetId="1">#REF!</definedName>
    <definedName name="_____LLL08" localSheetId="2">#REF!</definedName>
    <definedName name="_____LLL08">#REF!</definedName>
    <definedName name="_____LLL09" localSheetId="1">#REF!</definedName>
    <definedName name="_____LLL09" localSheetId="2">#REF!</definedName>
    <definedName name="_____LLL09">#REF!</definedName>
    <definedName name="_____LLL10" localSheetId="1">#REF!</definedName>
    <definedName name="_____LLL10" localSheetId="2">#REF!</definedName>
    <definedName name="_____LLL10">#REF!</definedName>
    <definedName name="_____LLL11" localSheetId="1">#REF!</definedName>
    <definedName name="_____LLL11" localSheetId="2">#REF!</definedName>
    <definedName name="_____LLL11">#REF!</definedName>
    <definedName name="_____lok2">[10]data!$B$15</definedName>
    <definedName name="_____mas1" localSheetId="5">{"Book1","4.09 FLORA DAN FAUNA.xls","4.22 PERLENGKAPAN SEKOLAH.xls"}</definedName>
    <definedName name="_____mas1" localSheetId="7">{"Book1","4.09 FLORA DAN FAUNA.xls","4.22 PERLENGKAPAN SEKOLAH.xls"}</definedName>
    <definedName name="_____mas1">{"Book1","4.09 FLORA DAN FAUNA.xls","4.22 PERLENGKAPAN SEKOLAH.xls"}</definedName>
    <definedName name="_____mas12" localSheetId="5">{"Book1","4.09 FLORA DAN FAUNA.xls","4.22 PERLENGKAPAN SEKOLAH.xls"}</definedName>
    <definedName name="_____mas12" localSheetId="7">{"Book1","4.09 FLORA DAN FAUNA.xls","4.22 PERLENGKAPAN SEKOLAH.xls"}</definedName>
    <definedName name="_____mas12">{"Book1","4.09 FLORA DAN FAUNA.xls","4.22 PERLENGKAPAN SEKOLAH.xls"}</definedName>
    <definedName name="_____mas2" localSheetId="5">{"Book1","4.09 FLORA DAN FAUNA.xls","4.22 PERLENGKAPAN SEKOLAH.xls"}</definedName>
    <definedName name="_____mas2" localSheetId="7">{"Book1","4.09 FLORA DAN FAUNA.xls","4.22 PERLENGKAPAN SEKOLAH.xls"}</definedName>
    <definedName name="_____mas2">{"Book1","4.09 FLORA DAN FAUNA.xls","4.22 PERLENGKAPAN SEKOLAH.xls"}</definedName>
    <definedName name="_____mas4" localSheetId="5">{"Book1","4.09 FLORA DAN FAUNA.xls","4.22 PERLENGKAPAN SEKOLAH.xls"}</definedName>
    <definedName name="_____mas4" localSheetId="7">{"Book1","4.09 FLORA DAN FAUNA.xls","4.22 PERLENGKAPAN SEKOLAH.xls"}</definedName>
    <definedName name="_____mas4">{"Book1","4.09 FLORA DAN FAUNA.xls","4.22 PERLENGKAPAN SEKOLAH.xls"}</definedName>
    <definedName name="_____mas5" localSheetId="5">{"Book1","4.09 FLORA DAN FAUNA.xls","4.22 PERLENGKAPAN SEKOLAH.xls"}</definedName>
    <definedName name="_____mas5" localSheetId="7">{"Book1","4.09 FLORA DAN FAUNA.xls","4.22 PERLENGKAPAN SEKOLAH.xls"}</definedName>
    <definedName name="_____mas5">{"Book1","4.09 FLORA DAN FAUNA.xls","4.22 PERLENGKAPAN SEKOLAH.xls"}</definedName>
    <definedName name="_____mas6" localSheetId="5">{"Book1","4.09 FLORA DAN FAUNA.xls","4.22 PERLENGKAPAN SEKOLAH.xls"}</definedName>
    <definedName name="_____mas6" localSheetId="7">{"Book1","4.09 FLORA DAN FAUNA.xls","4.22 PERLENGKAPAN SEKOLAH.xls"}</definedName>
    <definedName name="_____mas6">{"Book1","4.09 FLORA DAN FAUNA.xls","4.22 PERLENGKAPAN SEKOLAH.xls"}</definedName>
    <definedName name="_____mas7" localSheetId="5">{"Book1","4.09 FLORA DAN FAUNA.xls","4.22 PERLENGKAPAN SEKOLAH.xls"}</definedName>
    <definedName name="_____mas7" localSheetId="7">{"Book1","4.09 FLORA DAN FAUNA.xls","4.22 PERLENGKAPAN SEKOLAH.xls"}</definedName>
    <definedName name="_____mas7">{"Book1","4.09 FLORA DAN FAUNA.xls","4.22 PERLENGKAPAN SEKOLAH.xls"}</definedName>
    <definedName name="_____mas8" localSheetId="5">{"Book1","4.09 FLORA DAN FAUNA.xls","4.22 PERLENGKAPAN SEKOLAH.xls"}</definedName>
    <definedName name="_____mas8" localSheetId="7">{"Book1","4.09 FLORA DAN FAUNA.xls","4.22 PERLENGKAPAN SEKOLAH.xls"}</definedName>
    <definedName name="_____mas8">{"Book1","4.09 FLORA DAN FAUNA.xls","4.22 PERLENGKAPAN SEKOLAH.xls"}</definedName>
    <definedName name="_____mas9" localSheetId="5">{"Book1","4.09 FLORA DAN FAUNA.xls","4.22 PERLENGKAPAN SEKOLAH.xls"}</definedName>
    <definedName name="_____mas9" localSheetId="7">{"Book1","4.09 FLORA DAN FAUNA.xls","4.22 PERLENGKAPAN SEKOLAH.xls"}</definedName>
    <definedName name="_____mas9">{"Book1","4.09 FLORA DAN FAUNA.xls","4.22 PERLENGKAPAN SEKOLAH.xls"}</definedName>
    <definedName name="_____MDE01">[22]Peralatan!$BO$27</definedName>
    <definedName name="_____MDE02">[22]Peralatan!$BO$47</definedName>
    <definedName name="_____MDE03">[41]ALAT!#REF!</definedName>
    <definedName name="_____MDE04">[22]Peralatan!$BO$87</definedName>
    <definedName name="_____MDE05">[22]Peralatan!$BO$107</definedName>
    <definedName name="_____MDE06">[22]Peralatan!$BO$127</definedName>
    <definedName name="_____MDE07">[22]Peralatan!$BO$147</definedName>
    <definedName name="_____MDE08">[22]Peralatan!$BO$167</definedName>
    <definedName name="_____MDE09">[22]Peralatan!$BO$187</definedName>
    <definedName name="_____MDE10">[22]Peralatan!$BO$207</definedName>
    <definedName name="_____MDE11">[22]Peralatan!$BO$227</definedName>
    <definedName name="_____MDE12">[22]Peralatan!$BO$247</definedName>
    <definedName name="_____MDE13">[58]ALAT!$BM$252</definedName>
    <definedName name="_____MDE14">[58]ALAT!$BM$272</definedName>
    <definedName name="_____MDE15">[22]Peralatan!$BO$307</definedName>
    <definedName name="_____MDE16">[58]ALAT!$BM$312</definedName>
    <definedName name="_____MDE17">[58]ALAT!$BM$332</definedName>
    <definedName name="_____MDE18">[58]ALAT!$BM$352</definedName>
    <definedName name="_____MDE19">[58]ALAT!$BM$372</definedName>
    <definedName name="_____MDE20">[22]Peralatan!$BO$407</definedName>
    <definedName name="_____MDE21">[58]ALAT!$BM$412</definedName>
    <definedName name="_____MDE22">[58]ALAT!$BM$432</definedName>
    <definedName name="_____MDE23">[58]ALAT!$BM$452</definedName>
    <definedName name="_____MDE24">[58]ALAT!$BM$472</definedName>
    <definedName name="_____MDE25">[22]Peralatan!$BO$507</definedName>
    <definedName name="_____MDE26">[58]ALAT!$BM$512</definedName>
    <definedName name="_____MDE27">[58]ALAT!$BM$532</definedName>
    <definedName name="_____MDE28">[58]ALAT!$BM$552</definedName>
    <definedName name="_____MDE29">[58]ALAT!$BM$572</definedName>
    <definedName name="_____MDE30">[58]ALAT!$BM$592</definedName>
    <definedName name="_____MDE31">[58]ALAT!$BM$612</definedName>
    <definedName name="_____MDE32">[22]Peralatan!$BO$647</definedName>
    <definedName name="_____MDE33">[58]ALAT!$BM$652</definedName>
    <definedName name="_____MDE34">[58]ALAT!$BM$683</definedName>
    <definedName name="_____MDE35">[22]Peralatan!$BO$718</definedName>
    <definedName name="_____MDE36">[22]Peralatan!$BO$738</definedName>
    <definedName name="_____MDE37">[22]Peralatan!$BO$758</definedName>
    <definedName name="_____MDE38">[22]Peralatan!$BO$778</definedName>
    <definedName name="_____MDE39">[22]Peralatan!$BO$798</definedName>
    <definedName name="_____MDE40">[22]Peralatan!$BO$818</definedName>
    <definedName name="_____MDE41">[22]Peralatan!$BO$838</definedName>
    <definedName name="_____MDE42">[22]Peralatan!$BO$858</definedName>
    <definedName name="_____MDE43">[22]Peralatan!$BO$878</definedName>
    <definedName name="_____MDE44">[22]Peralatan!$BO$898</definedName>
    <definedName name="_____MDE45">[22]Peralatan!$BO$918</definedName>
    <definedName name="_____MDE46">[22]Peralatan!$BO$938</definedName>
    <definedName name="_____MDE47">[22]Peralatan!$BO$958</definedName>
    <definedName name="_____MDE48">[22]Peralatan!$BO$978</definedName>
    <definedName name="_____MDE49">[22]Peralatan!$BO$998</definedName>
    <definedName name="_____MDE50">[22]Peralatan!$BO$1018</definedName>
    <definedName name="_____MDE51">[22]Peralatan!$BO$1038</definedName>
    <definedName name="_____MDE52">[22]Peralatan!$BO$1058</definedName>
    <definedName name="_____ME01">[58]ALAT!$BM$24</definedName>
    <definedName name="_____ME02">[58]ALAT!$BM$44</definedName>
    <definedName name="_____ME03">[41]ALAT!#REF!</definedName>
    <definedName name="_____ME04">[58]ALAT!$BM$71</definedName>
    <definedName name="_____ME05">[22]Peralatan!$BO$106</definedName>
    <definedName name="_____ME06">[58]ALAT!$BM$111</definedName>
    <definedName name="_____ME07">[58]ALAT!$BM$131</definedName>
    <definedName name="_____ME08">[22]Peralatan!$BO$166</definedName>
    <definedName name="_____ME09">[58]ALAT!$BM$171</definedName>
    <definedName name="_____me1" localSheetId="5">{"Book1","4.09 FLORA DAN FAUNA.xls","4.22 PERLENGKAPAN SEKOLAH.xls"}</definedName>
    <definedName name="_____me1" localSheetId="7">{"Book1","4.09 FLORA DAN FAUNA.xls","4.22 PERLENGKAPAN SEKOLAH.xls"}</definedName>
    <definedName name="_____me1">{"Book1","4.09 FLORA DAN FAUNA.xls","4.22 PERLENGKAPAN SEKOLAH.xls"}</definedName>
    <definedName name="_____ME10">[22]Peralatan!$BO$206</definedName>
    <definedName name="_____ME11">[58]ALAT!$BM$211</definedName>
    <definedName name="_____ME12">[58]ALAT!$BM$231</definedName>
    <definedName name="_____ME13">[58]ALAT!$BM$251</definedName>
    <definedName name="_____ME14">[58]ALAT!$BM$271</definedName>
    <definedName name="_____ME15">[58]ALAT!$BM$291</definedName>
    <definedName name="_____ME16">[58]ALAT!$BM$311</definedName>
    <definedName name="_____ME17">[58]ALAT!$BM$331</definedName>
    <definedName name="_____ME18">[58]ALAT!$BM$351</definedName>
    <definedName name="_____ME19">[58]ALAT!$BM$371</definedName>
    <definedName name="_____me2" localSheetId="5">{"Book1","4.09 FLORA DAN FAUNA.xls","4.22 PERLENGKAPAN SEKOLAH.xls"}</definedName>
    <definedName name="_____me2" localSheetId="7">{"Book1","4.09 FLORA DAN FAUNA.xls","4.22 PERLENGKAPAN SEKOLAH.xls"}</definedName>
    <definedName name="_____me2">{"Book1","4.09 FLORA DAN FAUNA.xls","4.22 PERLENGKAPAN SEKOLAH.xls"}</definedName>
    <definedName name="_____ME20">[58]ALAT!$BM$391</definedName>
    <definedName name="_____ME21">[58]ALAT!$BM$411</definedName>
    <definedName name="_____ME22">[58]ALAT!$BM$431</definedName>
    <definedName name="_____ME23">[58]ALAT!$BM$451</definedName>
    <definedName name="_____ME24">[58]ALAT!$BM$471</definedName>
    <definedName name="_____ME25">[58]ALAT!$BM$491</definedName>
    <definedName name="_____ME26">[58]ALAT!$BM$511</definedName>
    <definedName name="_____ME27">[58]ALAT!$BM$531</definedName>
    <definedName name="_____ME28">[58]ALAT!$BM$551</definedName>
    <definedName name="_____ME29">[58]ALAT!$BM$571</definedName>
    <definedName name="_____me3" localSheetId="5">{"Book1","4.09 FLORA DAN FAUNA.xls","4.22 PERLENGKAPAN SEKOLAH.xls"}</definedName>
    <definedName name="_____me3" localSheetId="7">{"Book1","4.09 FLORA DAN FAUNA.xls","4.22 PERLENGKAPAN SEKOLAH.xls"}</definedName>
    <definedName name="_____me3">{"Book1","4.09 FLORA DAN FAUNA.xls","4.22 PERLENGKAPAN SEKOLAH.xls"}</definedName>
    <definedName name="_____ME30">[58]ALAT!$BM$591</definedName>
    <definedName name="_____ME31">[58]ALAT!$BM$611</definedName>
    <definedName name="_____ME32">[58]ALAT!$BM$631</definedName>
    <definedName name="_____ME33">[58]ALAT!$BM$651</definedName>
    <definedName name="_____ME34">[58]ALAT!$BM$682</definedName>
    <definedName name="_____ME35">[58]ALAT!$R$24</definedName>
    <definedName name="_____ME36">[22]Peralatan!$BO$737</definedName>
    <definedName name="_____ME37">[22]Peralatan!$BO$757</definedName>
    <definedName name="_____ME38">[22]Peralatan!$BO$777</definedName>
    <definedName name="_____ME39">[22]Peralatan!$BO$797</definedName>
    <definedName name="_____me4" localSheetId="5">{"Book1","4.09 FLORA DAN FAUNA.xls","4.22 PERLENGKAPAN SEKOLAH.xls"}</definedName>
    <definedName name="_____me4" localSheetId="7">{"Book1","4.09 FLORA DAN FAUNA.xls","4.22 PERLENGKAPAN SEKOLAH.xls"}</definedName>
    <definedName name="_____me4">{"Book1","4.09 FLORA DAN FAUNA.xls","4.22 PERLENGKAPAN SEKOLAH.xls"}</definedName>
    <definedName name="_____ME40">[22]Peralatan!$BO$817</definedName>
    <definedName name="_____ME41">[22]Peralatan!$BO$837</definedName>
    <definedName name="_____ME42">[22]Peralatan!$BO$857</definedName>
    <definedName name="_____ME43">[22]Peralatan!$BO$877</definedName>
    <definedName name="_____ME44">[22]Peralatan!$BO$897</definedName>
    <definedName name="_____ME45">[22]Peralatan!$BO$917</definedName>
    <definedName name="_____ME46">[22]Peralatan!$BO$937</definedName>
    <definedName name="_____ME47">[22]Peralatan!$BO$957</definedName>
    <definedName name="_____ME48">[22]Peralatan!$BO$977</definedName>
    <definedName name="_____ME49">[22]Peralatan!$BO$997</definedName>
    <definedName name="_____me5" localSheetId="5">{"Book1","4.09 FLORA DAN FAUNA.xls","4.22 PERLENGKAPAN SEKOLAH.xls"}</definedName>
    <definedName name="_____me5" localSheetId="7">{"Book1","4.09 FLORA DAN FAUNA.xls","4.22 PERLENGKAPAN SEKOLAH.xls"}</definedName>
    <definedName name="_____me5">{"Book1","4.09 FLORA DAN FAUNA.xls","4.22 PERLENGKAPAN SEKOLAH.xls"}</definedName>
    <definedName name="_____ME50">[22]Peralatan!$BO$1017</definedName>
    <definedName name="_____ME51">[22]Peralatan!$BO$1037</definedName>
    <definedName name="_____ME52">[22]Peralatan!$BO$1057</definedName>
    <definedName name="_____me9" localSheetId="5">{"Book1","4.09 FLORA DAN FAUNA.xls","4.22 PERLENGKAPAN SEKOLAH.xls"}</definedName>
    <definedName name="_____me9" localSheetId="7">{"Book1","4.09 FLORA DAN FAUNA.xls","4.22 PERLENGKAPAN SEKOLAH.xls"}</definedName>
    <definedName name="_____me9">{"Book1","4.09 FLORA DAN FAUNA.xls","4.22 PERLENGKAPAN SEKOLAH.xls"}</definedName>
    <definedName name="_____mek1" localSheetId="5">{"Book1","4.09 FLORA DAN FAUNA.xls","4.22 PERLENGKAPAN SEKOLAH.xls"}</definedName>
    <definedName name="_____mek1" localSheetId="7">{"Book1","4.09 FLORA DAN FAUNA.xls","4.22 PERLENGKAPAN SEKOLAH.xls"}</definedName>
    <definedName name="_____mek1">{"Book1","4.09 FLORA DAN FAUNA.xls","4.22 PERLENGKAPAN SEKOLAH.xls"}</definedName>
    <definedName name="_____mek2" localSheetId="5">{"Book1","4.09 FLORA DAN FAUNA.xls","4.22 PERLENGKAPAN SEKOLAH.xls"}</definedName>
    <definedName name="_____mek2" localSheetId="7">{"Book1","4.09 FLORA DAN FAUNA.xls","4.22 PERLENGKAPAN SEKOLAH.xls"}</definedName>
    <definedName name="_____mek2">{"Book1","4.09 FLORA DAN FAUNA.xls","4.22 PERLENGKAPAN SEKOLAH.xls"}</definedName>
    <definedName name="_____mek3" localSheetId="5">{"Book1","4.09 FLORA DAN FAUNA.xls","4.22 PERLENGKAPAN SEKOLAH.xls"}</definedName>
    <definedName name="_____mek3" localSheetId="7">{"Book1","4.09 FLORA DAN FAUNA.xls","4.22 PERLENGKAPAN SEKOLAH.xls"}</definedName>
    <definedName name="_____mek3">{"Book1","4.09 FLORA DAN FAUNA.xls","4.22 PERLENGKAPAN SEKOLAH.xls"}</definedName>
    <definedName name="_____mek5" localSheetId="5">{"Book1","4.09 FLORA DAN FAUNA.xls","4.22 PERLENGKAPAN SEKOLAH.xls"}</definedName>
    <definedName name="_____mek5" localSheetId="7">{"Book1","4.09 FLORA DAN FAUNA.xls","4.22 PERLENGKAPAN SEKOLAH.xls"}</definedName>
    <definedName name="_____mek5">{"Book1","4.09 FLORA DAN FAUNA.xls","4.22 PERLENGKAPAN SEKOLAH.xls"}</definedName>
    <definedName name="_____mek87" localSheetId="5">{"Book1","4.09 FLORA DAN FAUNA.xls","4.22 PERLENGKAPAN SEKOLAH.xls"}</definedName>
    <definedName name="_____mek87" localSheetId="7">{"Book1","4.09 FLORA DAN FAUNA.xls","4.22 PERLENGKAPAN SEKOLAH.xls"}</definedName>
    <definedName name="_____mek87">{"Book1","4.09 FLORA DAN FAUNA.xls","4.22 PERLENGKAPAN SEKOLAH.xls"}</definedName>
    <definedName name="_____mek9" localSheetId="5">{"Book1","4.09 FLORA DAN FAUNA.xls","4.22 PERLENGKAPAN SEKOLAH.xls"}</definedName>
    <definedName name="_____mek9" localSheetId="7">{"Book1","4.09 FLORA DAN FAUNA.xls","4.22 PERLENGKAPAN SEKOLAH.xls"}</definedName>
    <definedName name="_____mek9">{"Book1","4.09 FLORA DAN FAUNA.xls","4.22 PERLENGKAPAN SEKOLAH.xls"}</definedName>
    <definedName name="_____meq12" localSheetId="5">{"Book1","4.09 FLORA DAN FAUNA.xls","4.22 PERLENGKAPAN SEKOLAH.xls"}</definedName>
    <definedName name="_____meq12" localSheetId="7">{"Book1","4.09 FLORA DAN FAUNA.xls","4.22 PERLENGKAPAN SEKOLAH.xls"}</definedName>
    <definedName name="_____meq12">{"Book1","4.09 FLORA DAN FAUNA.xls","4.22 PERLENGKAPAN SEKOLAH.xls"}</definedName>
    <definedName name="_____MMM01" localSheetId="1">#REF!</definedName>
    <definedName name="_____MMM01" localSheetId="2">#REF!</definedName>
    <definedName name="_____MMM01">#REF!</definedName>
    <definedName name="_____MMM02" localSheetId="1">#REF!</definedName>
    <definedName name="_____MMM02" localSheetId="2">#REF!</definedName>
    <definedName name="_____MMM02">#REF!</definedName>
    <definedName name="_____MMM03" localSheetId="1">#REF!</definedName>
    <definedName name="_____MMM03" localSheetId="2">#REF!</definedName>
    <definedName name="_____MMM03">#REF!</definedName>
    <definedName name="_____MMM04" localSheetId="1">#REF!</definedName>
    <definedName name="_____MMM04" localSheetId="2">#REF!</definedName>
    <definedName name="_____MMM04">#REF!</definedName>
    <definedName name="_____MMM05" localSheetId="1">#REF!</definedName>
    <definedName name="_____MMM05" localSheetId="2">#REF!</definedName>
    <definedName name="_____MMM05">#REF!</definedName>
    <definedName name="_____MMM06" localSheetId="1">#REF!</definedName>
    <definedName name="_____MMM06" localSheetId="2">#REF!</definedName>
    <definedName name="_____MMM06">#REF!</definedName>
    <definedName name="_____MMM07" localSheetId="1">#REF!</definedName>
    <definedName name="_____MMM07" localSheetId="2">#REF!</definedName>
    <definedName name="_____MMM07">#REF!</definedName>
    <definedName name="_____MMM08" localSheetId="1">#REF!</definedName>
    <definedName name="_____MMM08" localSheetId="2">#REF!</definedName>
    <definedName name="_____MMM08">#REF!</definedName>
    <definedName name="_____MMM09" localSheetId="1">#REF!</definedName>
    <definedName name="_____MMM09" localSheetId="2">#REF!</definedName>
    <definedName name="_____MMM09">#REF!</definedName>
    <definedName name="_____MMM10" localSheetId="1">#REF!</definedName>
    <definedName name="_____MMM10" localSheetId="2">#REF!</definedName>
    <definedName name="_____MMM10">#REF!</definedName>
    <definedName name="_____MMM11" localSheetId="1">#REF!</definedName>
    <definedName name="_____MMM11" localSheetId="2">#REF!</definedName>
    <definedName name="_____MMM11">#REF!</definedName>
    <definedName name="_____MMM12" localSheetId="1">#REF!</definedName>
    <definedName name="_____MMM12" localSheetId="2">#REF!</definedName>
    <definedName name="_____MMM12">#REF!</definedName>
    <definedName name="_____MMM13" localSheetId="1">#REF!</definedName>
    <definedName name="_____MMM13" localSheetId="2">#REF!</definedName>
    <definedName name="_____MMM13">#REF!</definedName>
    <definedName name="_____MMM14" localSheetId="1">#REF!</definedName>
    <definedName name="_____MMM14" localSheetId="2">#REF!</definedName>
    <definedName name="_____MMM14">#REF!</definedName>
    <definedName name="_____MMM15" localSheetId="1">#REF!</definedName>
    <definedName name="_____MMM15" localSheetId="2">#REF!</definedName>
    <definedName name="_____MMM15">#REF!</definedName>
    <definedName name="_____MMM16" localSheetId="1">#REF!</definedName>
    <definedName name="_____MMM16" localSheetId="2">#REF!</definedName>
    <definedName name="_____MMM16">#REF!</definedName>
    <definedName name="_____MMM17" localSheetId="1">#REF!</definedName>
    <definedName name="_____MMM17" localSheetId="2">#REF!</definedName>
    <definedName name="_____MMM17">#REF!</definedName>
    <definedName name="_____MMM18" localSheetId="1">#REF!</definedName>
    <definedName name="_____MMM18" localSheetId="2">#REF!</definedName>
    <definedName name="_____MMM18">#REF!</definedName>
    <definedName name="_____MMM19" localSheetId="1">#REF!</definedName>
    <definedName name="_____MMM19" localSheetId="2">#REF!</definedName>
    <definedName name="_____MMM19">#REF!</definedName>
    <definedName name="_____MMM20" localSheetId="1">#REF!</definedName>
    <definedName name="_____MMM20" localSheetId="2">#REF!</definedName>
    <definedName name="_____MMM20">#REF!</definedName>
    <definedName name="_____MMM21" localSheetId="1">#REF!</definedName>
    <definedName name="_____MMM21" localSheetId="2">#REF!</definedName>
    <definedName name="_____MMM21">#REF!</definedName>
    <definedName name="_____MMM22" localSheetId="1">#REF!</definedName>
    <definedName name="_____MMM22" localSheetId="2">#REF!</definedName>
    <definedName name="_____MMM22">#REF!</definedName>
    <definedName name="_____MMM23" localSheetId="1">#REF!</definedName>
    <definedName name="_____MMM23" localSheetId="2">#REF!</definedName>
    <definedName name="_____MMM23">#REF!</definedName>
    <definedName name="_____MMM24" localSheetId="1">#REF!</definedName>
    <definedName name="_____MMM24" localSheetId="2">#REF!</definedName>
    <definedName name="_____MMM24">#REF!</definedName>
    <definedName name="_____MMM25" localSheetId="1">#REF!</definedName>
    <definedName name="_____MMM25" localSheetId="2">#REF!</definedName>
    <definedName name="_____MMM25">#REF!</definedName>
    <definedName name="_____MMM26" localSheetId="1">#REF!</definedName>
    <definedName name="_____MMM26" localSheetId="2">#REF!</definedName>
    <definedName name="_____MMM26">#REF!</definedName>
    <definedName name="_____MMM27" localSheetId="1">#REF!</definedName>
    <definedName name="_____MMM27" localSheetId="2">#REF!</definedName>
    <definedName name="_____MMM27">#REF!</definedName>
    <definedName name="_____MMM28" localSheetId="1">#REF!</definedName>
    <definedName name="_____MMM28" localSheetId="2">#REF!</definedName>
    <definedName name="_____MMM28">#REF!</definedName>
    <definedName name="_____MMM29" localSheetId="1">#REF!</definedName>
    <definedName name="_____MMM29" localSheetId="2">#REF!</definedName>
    <definedName name="_____MMM29">#REF!</definedName>
    <definedName name="_____MMM30" localSheetId="1">#REF!</definedName>
    <definedName name="_____MMM30" localSheetId="2">#REF!</definedName>
    <definedName name="_____MMM30">#REF!</definedName>
    <definedName name="_____MMM31" localSheetId="1">#REF!</definedName>
    <definedName name="_____MMM31" localSheetId="2">#REF!</definedName>
    <definedName name="_____MMM31">#REF!</definedName>
    <definedName name="_____MMM32" localSheetId="1">#REF!</definedName>
    <definedName name="_____MMM32" localSheetId="2">#REF!</definedName>
    <definedName name="_____MMM32">#REF!</definedName>
    <definedName name="_____MMM33" localSheetId="1">#REF!</definedName>
    <definedName name="_____MMM33" localSheetId="2">#REF!</definedName>
    <definedName name="_____MMM33">#REF!</definedName>
    <definedName name="_____MMM34" localSheetId="1">#REF!</definedName>
    <definedName name="_____MMM34" localSheetId="2">#REF!</definedName>
    <definedName name="_____MMM34">#REF!</definedName>
    <definedName name="_____MMM35" localSheetId="1">#REF!</definedName>
    <definedName name="_____MMM35" localSheetId="2">#REF!</definedName>
    <definedName name="_____MMM35">#REF!</definedName>
    <definedName name="_____MMM36" localSheetId="1">#REF!</definedName>
    <definedName name="_____MMM36" localSheetId="2">#REF!</definedName>
    <definedName name="_____MMM36">#REF!</definedName>
    <definedName name="_____MMM37" localSheetId="1">#REF!</definedName>
    <definedName name="_____MMM37" localSheetId="2">#REF!</definedName>
    <definedName name="_____MMM37">#REF!</definedName>
    <definedName name="_____MMM38" localSheetId="1">#REF!</definedName>
    <definedName name="_____MMM38" localSheetId="2">#REF!</definedName>
    <definedName name="_____MMM38">#REF!</definedName>
    <definedName name="_____MMM39" localSheetId="1">#REF!</definedName>
    <definedName name="_____MMM39" localSheetId="2">#REF!</definedName>
    <definedName name="_____MMM39">#REF!</definedName>
    <definedName name="_____MMM40" localSheetId="1">#REF!</definedName>
    <definedName name="_____MMM40" localSheetId="2">#REF!</definedName>
    <definedName name="_____MMM40">#REF!</definedName>
    <definedName name="_____MMM41" localSheetId="1">#REF!</definedName>
    <definedName name="_____MMM41" localSheetId="2">#REF!</definedName>
    <definedName name="_____MMM41">#REF!</definedName>
    <definedName name="_____MMM411" localSheetId="1">#REF!</definedName>
    <definedName name="_____MMM411" localSheetId="2">#REF!</definedName>
    <definedName name="_____MMM411">#REF!</definedName>
    <definedName name="_____MMM42" localSheetId="1">#REF!</definedName>
    <definedName name="_____MMM42" localSheetId="2">#REF!</definedName>
    <definedName name="_____MMM42">#REF!</definedName>
    <definedName name="_____MMM43" localSheetId="1">#REF!</definedName>
    <definedName name="_____MMM43" localSheetId="2">#REF!</definedName>
    <definedName name="_____MMM43">#REF!</definedName>
    <definedName name="_____MMM44" localSheetId="1">#REF!</definedName>
    <definedName name="_____MMM44" localSheetId="2">#REF!</definedName>
    <definedName name="_____MMM44">#REF!</definedName>
    <definedName name="_____MMM45" localSheetId="1">#REF!</definedName>
    <definedName name="_____MMM45" localSheetId="2">#REF!</definedName>
    <definedName name="_____MMM45">#REF!</definedName>
    <definedName name="_____MMM46" localSheetId="1">#REF!</definedName>
    <definedName name="_____MMM46" localSheetId="2">#REF!</definedName>
    <definedName name="_____MMM46">#REF!</definedName>
    <definedName name="_____MMM47" localSheetId="1">#REF!</definedName>
    <definedName name="_____MMM47" localSheetId="2">#REF!</definedName>
    <definedName name="_____MMM47">#REF!</definedName>
    <definedName name="_____MMM48" localSheetId="1">#REF!</definedName>
    <definedName name="_____MMM48" localSheetId="2">#REF!</definedName>
    <definedName name="_____MMM48">#REF!</definedName>
    <definedName name="_____MMM49" localSheetId="1">#REF!</definedName>
    <definedName name="_____MMM49" localSheetId="2">#REF!</definedName>
    <definedName name="_____MMM49">#REF!</definedName>
    <definedName name="_____MMM50" localSheetId="1">#REF!</definedName>
    <definedName name="_____MMM50" localSheetId="2">#REF!</definedName>
    <definedName name="_____MMM50">#REF!</definedName>
    <definedName name="_____MMM51" localSheetId="1">#REF!</definedName>
    <definedName name="_____MMM51" localSheetId="2">#REF!</definedName>
    <definedName name="_____MMM51">#REF!</definedName>
    <definedName name="_____MMM52" localSheetId="1">#REF!</definedName>
    <definedName name="_____MMM52" localSheetId="2">#REF!</definedName>
    <definedName name="_____MMM52">#REF!</definedName>
    <definedName name="_____MMM53" localSheetId="1">#REF!</definedName>
    <definedName name="_____MMM53" localSheetId="2">#REF!</definedName>
    <definedName name="_____MMM53">#REF!</definedName>
    <definedName name="_____MMM54" localSheetId="1">#REF!</definedName>
    <definedName name="_____MMM54" localSheetId="2">#REF!</definedName>
    <definedName name="_____MMM54">#REF!</definedName>
    <definedName name="_____nip1">[11]Input!#REF!</definedName>
    <definedName name="_____nip2">[11]Input!#REF!</definedName>
    <definedName name="_____OP1">[61]ANALIS!$G$324</definedName>
    <definedName name="_____OP10">[62]ANALIS!$G$3</definedName>
    <definedName name="_____OP3">[61]ANALIS!$G$334</definedName>
    <definedName name="_____pak1">[12]Data!$B$12</definedName>
    <definedName name="_____Pak2">[13]data!#REF!</definedName>
    <definedName name="_____pak3">[13]data!#REF!</definedName>
    <definedName name="_____pak4">[13]data!#REF!</definedName>
    <definedName name="_____pak5">[13]data!#REF!</definedName>
    <definedName name="_____pak6">[13]data!#REF!</definedName>
    <definedName name="_____pan1" localSheetId="1">#REF!</definedName>
    <definedName name="_____pan1" localSheetId="2">#REF!</definedName>
    <definedName name="_____pan1">#REF!</definedName>
    <definedName name="_____pan2" localSheetId="1">#REF!</definedName>
    <definedName name="_____pan2" localSheetId="2">#REF!</definedName>
    <definedName name="_____pan2">#REF!</definedName>
    <definedName name="_____Pan3">[36]INPUT!$C$21</definedName>
    <definedName name="_____pan5">[37]INPUT!#REF!</definedName>
    <definedName name="_____pas13" localSheetId="1">#REF!</definedName>
    <definedName name="_____pas13" localSheetId="2">#REF!</definedName>
    <definedName name="_____pas13">#REF!</definedName>
    <definedName name="_____pas14" localSheetId="1">#REF!</definedName>
    <definedName name="_____pas14" localSheetId="2">#REF!</definedName>
    <definedName name="_____pas14">#REF!</definedName>
    <definedName name="_____pek1">[32]input!$B$21</definedName>
    <definedName name="_____pek2" localSheetId="1">#REF!</definedName>
    <definedName name="_____pek2" localSheetId="2">#REF!</definedName>
    <definedName name="_____pek2">#REF!</definedName>
    <definedName name="_____pek3" localSheetId="1">#REF!</definedName>
    <definedName name="_____pek3" localSheetId="2">#REF!</definedName>
    <definedName name="_____pek3">#REF!</definedName>
    <definedName name="_____pjg1">[12]Data!$B$14</definedName>
    <definedName name="_____pjg2">[12]Data!$B$15</definedName>
    <definedName name="_____pk3">[57]satuan!$F$36</definedName>
    <definedName name="_____PPh23" localSheetId="1">#REF!</definedName>
    <definedName name="_____PPh23" localSheetId="2">#REF!</definedName>
    <definedName name="_____PPh23">#REF!</definedName>
    <definedName name="_____ppn2">[54]Harga!$F$29</definedName>
    <definedName name="_____ppn3">[54]Harga!$F$31</definedName>
    <definedName name="_____prk1">[38]input!$B$12</definedName>
    <definedName name="_____PS14" localSheetId="1">#REF!</definedName>
    <definedName name="_____PS14" localSheetId="2">#REF!</definedName>
    <definedName name="_____PS14">#REF!</definedName>
    <definedName name="_____pvc100">'[50]HARGA SAT'!#REF!</definedName>
    <definedName name="_____pvc13" localSheetId="1">#REF!</definedName>
    <definedName name="_____pvc13" localSheetId="2">#REF!</definedName>
    <definedName name="_____pvc13">#REF!</definedName>
    <definedName name="_____pvc150">'[50]HARGA SAT'!#REF!</definedName>
    <definedName name="_____PVC2">'[63]HG SATUAN'!$D$138</definedName>
    <definedName name="_____pvc20" localSheetId="1">#REF!</definedName>
    <definedName name="_____pvc20" localSheetId="2">#REF!</definedName>
    <definedName name="_____pvc20">#REF!</definedName>
    <definedName name="_____pvc200">'[50]HARGA SAT'!#REF!</definedName>
    <definedName name="_____pvc25" localSheetId="1">#REF!</definedName>
    <definedName name="_____pvc25" localSheetId="2">#REF!</definedName>
    <definedName name="_____pvc25">#REF!</definedName>
    <definedName name="_____pvc250">'[50]HARGA SAT'!#REF!</definedName>
    <definedName name="_____pvc3">'[39]upah bahan'!$F$106</definedName>
    <definedName name="_____pvc300" localSheetId="1">#REF!</definedName>
    <definedName name="_____pvc300" localSheetId="2">#REF!</definedName>
    <definedName name="_____pvc300">#REF!</definedName>
    <definedName name="_____pvc350" localSheetId="1">#REF!</definedName>
    <definedName name="_____pvc350" localSheetId="2">#REF!</definedName>
    <definedName name="_____pvc350">#REF!</definedName>
    <definedName name="_____pvc4" localSheetId="1">#REF!</definedName>
    <definedName name="_____pvc4" localSheetId="2">#REF!</definedName>
    <definedName name="_____pvc4">#REF!</definedName>
    <definedName name="_____pvc40" localSheetId="1">#REF!</definedName>
    <definedName name="_____pvc40" localSheetId="2">#REF!</definedName>
    <definedName name="_____pvc40">#REF!</definedName>
    <definedName name="_____pvc400" localSheetId="1">#REF!</definedName>
    <definedName name="_____pvc400" localSheetId="2">#REF!</definedName>
    <definedName name="_____pvc400">#REF!</definedName>
    <definedName name="_____pvc50" localSheetId="1">#REF!</definedName>
    <definedName name="_____pvc50" localSheetId="2">#REF!</definedName>
    <definedName name="_____pvc50">#REF!</definedName>
    <definedName name="_____pvc75">'[50]HARGA SAT'!#REF!</definedName>
    <definedName name="_____RAB1" localSheetId="1">#REF!</definedName>
    <definedName name="_____RAB1" localSheetId="2">#REF!</definedName>
    <definedName name="_____RAB1">#REF!</definedName>
    <definedName name="_____RAB2" localSheetId="1">#REF!</definedName>
    <definedName name="_____RAB2" localSheetId="2">#REF!</definedName>
    <definedName name="_____RAB2">#REF!</definedName>
    <definedName name="_____RAB5">[60]k341k612!$A$958:$K$1024</definedName>
    <definedName name="_____SP1">[61]ANALIS!$G$346</definedName>
    <definedName name="_____SP2" localSheetId="1">#REF!</definedName>
    <definedName name="_____SP2" localSheetId="2">#REF!</definedName>
    <definedName name="_____SP2">#REF!</definedName>
    <definedName name="_____SP3">[61]ANALIS!$G$362</definedName>
    <definedName name="_____sp5">[61]ANALIS!$G$370</definedName>
    <definedName name="_____TA1">'[51]DATA PROYEK'!$C$5</definedName>
    <definedName name="_____tc3" localSheetId="1">#REF!</definedName>
    <definedName name="_____tc3" localSheetId="2">#REF!</definedName>
    <definedName name="_____tc3">#REF!</definedName>
    <definedName name="_____TIM200" localSheetId="1">#REF!</definedName>
    <definedName name="_____TIM200" localSheetId="2">#REF!</definedName>
    <definedName name="_____TIM200">#REF!</definedName>
    <definedName name="_____tim30" localSheetId="1">#REF!</definedName>
    <definedName name="_____tim30" localSheetId="2">#REF!</definedName>
    <definedName name="_____tim30">#REF!</definedName>
    <definedName name="_____tl11" localSheetId="1">#REF!</definedName>
    <definedName name="_____tl11" localSheetId="2">#REF!</definedName>
    <definedName name="_____tl11">#REF!</definedName>
    <definedName name="_____tl220" localSheetId="1">#REF!</definedName>
    <definedName name="_____tl220" localSheetId="2">#REF!</definedName>
    <definedName name="_____tl220">#REF!</definedName>
    <definedName name="_____vol1" localSheetId="1">#REF!</definedName>
    <definedName name="_____vol1" localSheetId="2">#REF!</definedName>
    <definedName name="_____vol1">#REF!</definedName>
    <definedName name="_____vol10" localSheetId="1">#REF!</definedName>
    <definedName name="_____vol10" localSheetId="2">#REF!</definedName>
    <definedName name="_____vol10">#REF!</definedName>
    <definedName name="_____vol11" localSheetId="1">#REF!</definedName>
    <definedName name="_____vol11" localSheetId="2">#REF!</definedName>
    <definedName name="_____vol11">#REF!</definedName>
    <definedName name="_____vol12" localSheetId="1">#REF!</definedName>
    <definedName name="_____vol12" localSheetId="2">#REF!</definedName>
    <definedName name="_____vol12">#REF!</definedName>
    <definedName name="_____vol13" localSheetId="1">#REF!</definedName>
    <definedName name="_____vol13" localSheetId="2">#REF!</definedName>
    <definedName name="_____vol13">#REF!</definedName>
    <definedName name="_____vol14" localSheetId="1">#REF!</definedName>
    <definedName name="_____vol14" localSheetId="2">#REF!</definedName>
    <definedName name="_____vol14">#REF!</definedName>
    <definedName name="_____vol15" localSheetId="1">#REF!</definedName>
    <definedName name="_____vol15" localSheetId="2">#REF!</definedName>
    <definedName name="_____vol15">#REF!</definedName>
    <definedName name="_____vol16" localSheetId="1">#REF!</definedName>
    <definedName name="_____vol16" localSheetId="2">#REF!</definedName>
    <definedName name="_____vol16">#REF!</definedName>
    <definedName name="_____vol17" localSheetId="1">#REF!</definedName>
    <definedName name="_____vol17" localSheetId="2">#REF!</definedName>
    <definedName name="_____vol17">#REF!</definedName>
    <definedName name="_____vol18" localSheetId="1">#REF!</definedName>
    <definedName name="_____vol18" localSheetId="2">#REF!</definedName>
    <definedName name="_____vol18">#REF!</definedName>
    <definedName name="_____vol19" localSheetId="1">#REF!</definedName>
    <definedName name="_____vol19" localSheetId="2">#REF!</definedName>
    <definedName name="_____vol19">#REF!</definedName>
    <definedName name="_____vol2" localSheetId="1">#REF!</definedName>
    <definedName name="_____vol2" localSheetId="2">#REF!</definedName>
    <definedName name="_____vol2">#REF!</definedName>
    <definedName name="_____vol20" localSheetId="1">#REF!</definedName>
    <definedName name="_____vol20" localSheetId="2">#REF!</definedName>
    <definedName name="_____vol20">#REF!</definedName>
    <definedName name="_____vol21" localSheetId="1">#REF!</definedName>
    <definedName name="_____vol21" localSheetId="2">#REF!</definedName>
    <definedName name="_____vol21">#REF!</definedName>
    <definedName name="_____vol22" localSheetId="1">#REF!</definedName>
    <definedName name="_____vol22" localSheetId="2">#REF!</definedName>
    <definedName name="_____vol22">#REF!</definedName>
    <definedName name="_____vol23" localSheetId="1">#REF!</definedName>
    <definedName name="_____vol23" localSheetId="2">#REF!</definedName>
    <definedName name="_____vol23">#REF!</definedName>
    <definedName name="_____vol24" localSheetId="1">#REF!</definedName>
    <definedName name="_____vol24" localSheetId="2">#REF!</definedName>
    <definedName name="_____vol24">#REF!</definedName>
    <definedName name="_____vol3" localSheetId="1">#REF!</definedName>
    <definedName name="_____vol3" localSheetId="2">#REF!</definedName>
    <definedName name="_____vol3">#REF!</definedName>
    <definedName name="_____vol4" localSheetId="1">#REF!</definedName>
    <definedName name="_____vol4" localSheetId="2">#REF!</definedName>
    <definedName name="_____vol4">#REF!</definedName>
    <definedName name="_____vol5" localSheetId="1">#REF!</definedName>
    <definedName name="_____vol5" localSheetId="2">#REF!</definedName>
    <definedName name="_____vol5">#REF!</definedName>
    <definedName name="_____vol6" localSheetId="1">#REF!</definedName>
    <definedName name="_____vol6" localSheetId="2">#REF!</definedName>
    <definedName name="_____vol6">#REF!</definedName>
    <definedName name="_____vol7" localSheetId="1">#REF!</definedName>
    <definedName name="_____vol7" localSheetId="2">#REF!</definedName>
    <definedName name="_____vol7">#REF!</definedName>
    <definedName name="_____vol8" localSheetId="1">#REF!</definedName>
    <definedName name="_____vol8" localSheetId="2">#REF!</definedName>
    <definedName name="_____vol8">#REF!</definedName>
    <definedName name="_____vol9" localSheetId="1">#REF!</definedName>
    <definedName name="_____vol9" localSheetId="2">#REF!</definedName>
    <definedName name="_____vol9">#REF!</definedName>
    <definedName name="_____xlnm.Print_Area">"#REF!"</definedName>
    <definedName name="_____xlnm.Print_Titles">"#REF!"</definedName>
    <definedName name="____A66000" localSheetId="1">#REF!</definedName>
    <definedName name="____A66000" localSheetId="2">#REF!</definedName>
    <definedName name="____A66000">#REF!</definedName>
    <definedName name="____ang1">[34]input!#REF!</definedName>
    <definedName name="____ang2">[34]input!#REF!</definedName>
    <definedName name="____ang3">[34]input!#REF!</definedName>
    <definedName name="____anl2" localSheetId="1">#REF!</definedName>
    <definedName name="____anl2" localSheetId="2">#REF!</definedName>
    <definedName name="____anl2">#REF!</definedName>
    <definedName name="____arr3" localSheetId="5">{"Book1","4.09 FLORA DAN FAUNA.xls","4.22 PERLENGKAPAN SEKOLAH.xls"}</definedName>
    <definedName name="____arr3" localSheetId="7">{"Book1","4.09 FLORA DAN FAUNA.xls","4.22 PERLENGKAPAN SEKOLAH.xls"}</definedName>
    <definedName name="____arr3">{"Book1","4.09 FLORA DAN FAUNA.xls","4.22 PERLENGKAPAN SEKOLAH.xls"}</definedName>
    <definedName name="____bat15" localSheetId="1">#REF!</definedName>
    <definedName name="____bat15" localSheetId="2">#REF!</definedName>
    <definedName name="____bat15">#REF!</definedName>
    <definedName name="____bcr2" localSheetId="1">#REF!</definedName>
    <definedName name="____bcr2" localSheetId="2">#REF!</definedName>
    <definedName name="____bcr2">#REF!</definedName>
    <definedName name="____ben2" localSheetId="1">#REF!</definedName>
    <definedName name="____ben2" localSheetId="2">#REF!</definedName>
    <definedName name="____ben2">#REF!</definedName>
    <definedName name="____BHN1" localSheetId="1">#REF!</definedName>
    <definedName name="____BHN1" localSheetId="2">#REF!</definedName>
    <definedName name="____BHN1">#REF!</definedName>
    <definedName name="____bia15" localSheetId="1">#REF!</definedName>
    <definedName name="____bia15" localSheetId="2">#REF!</definedName>
    <definedName name="____bia15">#REF!</definedName>
    <definedName name="____BNN01" localSheetId="1">#REF!</definedName>
    <definedName name="____BNN01" localSheetId="2">#REF!</definedName>
    <definedName name="____BNN01">#REF!</definedName>
    <definedName name="____bpc23" localSheetId="1">#REF!</definedName>
    <definedName name="____bpc23" localSheetId="2">#REF!</definedName>
    <definedName name="____bpc23">#REF!</definedName>
    <definedName name="____der4" localSheetId="5">{"Book1","4.09 FLORA DAN FAUNA.xls","4.22 PERLENGKAPAN SEKOLAH.xls"}</definedName>
    <definedName name="____der4" localSheetId="7">{"Book1","4.09 FLORA DAN FAUNA.xls","4.22 PERLENGKAPAN SEKOLAH.xls"}</definedName>
    <definedName name="____der4">{"Book1","4.09 FLORA DAN FAUNA.xls","4.22 PERLENGKAPAN SEKOLAH.xls"}</definedName>
    <definedName name="____dip02" localSheetId="1">#REF!</definedName>
    <definedName name="____dip02" localSheetId="2">#REF!</definedName>
    <definedName name="____dip02">#REF!</definedName>
    <definedName name="____DIV1" localSheetId="1">#REF!</definedName>
    <definedName name="____DIV1" localSheetId="2">#REF!</definedName>
    <definedName name="____DIV1">#REF!</definedName>
    <definedName name="____DIV10" localSheetId="1">#REF!</definedName>
    <definedName name="____DIV10" localSheetId="2">#REF!</definedName>
    <definedName name="____DIV10">#REF!</definedName>
    <definedName name="____DIV11">'[24]Kuantitas &amp; Harga'!#REF!</definedName>
    <definedName name="____DIV2" localSheetId="1">#REF!</definedName>
    <definedName name="____DIV2" localSheetId="2">#REF!</definedName>
    <definedName name="____DIV2">#REF!</definedName>
    <definedName name="____DIV3" localSheetId="1">#REF!</definedName>
    <definedName name="____DIV3" localSheetId="2">#REF!</definedName>
    <definedName name="____DIV3">#REF!</definedName>
    <definedName name="____DIV4" localSheetId="1">#REF!</definedName>
    <definedName name="____DIV4" localSheetId="2">#REF!</definedName>
    <definedName name="____DIV4">#REF!</definedName>
    <definedName name="____DIV5" localSheetId="1">#REF!</definedName>
    <definedName name="____DIV5" localSheetId="2">#REF!</definedName>
    <definedName name="____DIV5">#REF!</definedName>
    <definedName name="____DIV6" localSheetId="1">#REF!</definedName>
    <definedName name="____DIV6" localSheetId="2">#REF!</definedName>
    <definedName name="____DIV6">#REF!</definedName>
    <definedName name="____DIV7" localSheetId="1">#REF!</definedName>
    <definedName name="____DIV7" localSheetId="2">#REF!</definedName>
    <definedName name="____DIV7">#REF!</definedName>
    <definedName name="____DIV8" localSheetId="1">#REF!</definedName>
    <definedName name="____DIV8" localSheetId="2">#REF!</definedName>
    <definedName name="____DIV8">#REF!</definedName>
    <definedName name="____DIV9" localSheetId="1">#REF!</definedName>
    <definedName name="____DIV9" localSheetId="2">#REF!</definedName>
    <definedName name="____DIV9">#REF!</definedName>
    <definedName name="____doc5" localSheetId="5">{"Book1","4.09 FLORA DAN FAUNA.xls","4.22 PERLENGKAPAN SEKOLAH.xls"}</definedName>
    <definedName name="____doc5" localSheetId="7">{"Book1","4.09 FLORA DAN FAUNA.xls","4.22 PERLENGKAPAN SEKOLAH.xls"}</definedName>
    <definedName name="____doc5">{"Book1","4.09 FLORA DAN FAUNA.xls","4.22 PERLENGKAPAN SEKOLAH.xls"}</definedName>
    <definedName name="____EEE01">'[35]Break Down Alat'!#REF!</definedName>
    <definedName name="____EEE02">'[35]Break Down Alat'!#REF!</definedName>
    <definedName name="____EEE03">'[35]Break Down Alat'!#REF!</definedName>
    <definedName name="____EEE04">'[35]Break Down Alat'!#REF!</definedName>
    <definedName name="____EEE05">'[35]Break Down Alat'!#REF!</definedName>
    <definedName name="____EEE06">'[35]Break Down Alat'!#REF!</definedName>
    <definedName name="____EEE07">'[35]Break Down Alat'!#REF!</definedName>
    <definedName name="____EEE08">'[35]Break Down Alat'!#REF!</definedName>
    <definedName name="____EEE09">'[35]Break Down Alat'!#REF!</definedName>
    <definedName name="____EEE10">'[35]Break Down Alat'!#REF!</definedName>
    <definedName name="____EEE11">'[35]Break Down Alat'!#REF!</definedName>
    <definedName name="____EEE12">'[35]Break Down Alat'!#REF!</definedName>
    <definedName name="____EEE13">'[35]Break Down Alat'!#REF!</definedName>
    <definedName name="____EEE14">'[35]Break Down Alat'!#REF!</definedName>
    <definedName name="____EEE15">'[35]Break Down Alat'!#REF!</definedName>
    <definedName name="____EEE16">'[35]Break Down Alat'!#REF!</definedName>
    <definedName name="____EEE17">'[35]Break Down Alat'!#REF!</definedName>
    <definedName name="____EEE18">'[35]Break Down Alat'!#REF!</definedName>
    <definedName name="____EEE19">'[35]Break Down Alat'!#REF!</definedName>
    <definedName name="____EEE20">'[35]Break Down Alat'!#REF!</definedName>
    <definedName name="____EEE21">'[35]Break Down Alat'!#REF!</definedName>
    <definedName name="____EEE22">'[35]Break Down Alat'!#REF!</definedName>
    <definedName name="____EEE23">'[35]Break Down Alat'!#REF!</definedName>
    <definedName name="____EEE24">'[35]Break Down Alat'!#REF!</definedName>
    <definedName name="____EEE25">'[35]Break Down Alat'!#REF!</definedName>
    <definedName name="____EEE26">'[35]Break Down Alat'!#REF!</definedName>
    <definedName name="____EEE27">'[35]Break Down Alat'!#REF!</definedName>
    <definedName name="____EEE28">'[35]Break Down Alat'!#REF!</definedName>
    <definedName name="____EEE29">'[35]Break Down Alat'!#REF!</definedName>
    <definedName name="____EEE30">'[35]Break Down Alat'!#REF!</definedName>
    <definedName name="____EEE31">'[35]Break Down Alat'!#REF!</definedName>
    <definedName name="____EEE32">'[35]Break Down Alat'!#REF!</definedName>
    <definedName name="____EEE33">'[35]Break Down Alat'!#REF!</definedName>
    <definedName name="____Gal0550">[53]Analisa!$I$595</definedName>
    <definedName name="____grb1" localSheetId="1">#REF!</definedName>
    <definedName name="____grb1" localSheetId="2">#REF!</definedName>
    <definedName name="____grb1">#REF!</definedName>
    <definedName name="____GRB2" localSheetId="1">#REF!</definedName>
    <definedName name="____GRB2" localSheetId="2">#REF!</definedName>
    <definedName name="____GRB2">#REF!</definedName>
    <definedName name="____GRB3" localSheetId="1">#REF!</definedName>
    <definedName name="____GRB3" localSheetId="2">#REF!</definedName>
    <definedName name="____GRB3">#REF!</definedName>
    <definedName name="____grb4" localSheetId="1">#REF!</definedName>
    <definedName name="____grb4" localSheetId="2">#REF!</definedName>
    <definedName name="____grb4">#REF!</definedName>
    <definedName name="____grb6" localSheetId="1">#REF!</definedName>
    <definedName name="____grb6" localSheetId="2">#REF!</definedName>
    <definedName name="____grb6">#REF!</definedName>
    <definedName name="____HAL1" localSheetId="1">#REF!</definedName>
    <definedName name="____HAL1" localSheetId="2">#REF!</definedName>
    <definedName name="____HAL1">#REF!</definedName>
    <definedName name="____HAL10" localSheetId="1">#REF!</definedName>
    <definedName name="____HAL10" localSheetId="2">#REF!</definedName>
    <definedName name="____HAL10">#REF!</definedName>
    <definedName name="____HAL11" localSheetId="1">#REF!</definedName>
    <definedName name="____HAL11" localSheetId="2">#REF!</definedName>
    <definedName name="____HAL11">#REF!</definedName>
    <definedName name="____HAL12" localSheetId="1">#REF!</definedName>
    <definedName name="____HAL12" localSheetId="2">#REF!</definedName>
    <definedName name="____HAL12">#REF!</definedName>
    <definedName name="____HAL13" localSheetId="1">#REF!</definedName>
    <definedName name="____HAL13" localSheetId="2">#REF!</definedName>
    <definedName name="____HAL13">#REF!</definedName>
    <definedName name="____HAL14" localSheetId="1">#REF!</definedName>
    <definedName name="____HAL14" localSheetId="2">#REF!</definedName>
    <definedName name="____HAL14">#REF!</definedName>
    <definedName name="____HAL15" localSheetId="1">#REF!</definedName>
    <definedName name="____HAL15" localSheetId="2">#REF!</definedName>
    <definedName name="____HAL15">#REF!</definedName>
    <definedName name="____HAL16" localSheetId="1">#REF!</definedName>
    <definedName name="____HAL16" localSheetId="2">#REF!</definedName>
    <definedName name="____HAL16">#REF!</definedName>
    <definedName name="____HAL17" localSheetId="1">#REF!</definedName>
    <definedName name="____HAL17" localSheetId="2">#REF!</definedName>
    <definedName name="____HAL17">#REF!</definedName>
    <definedName name="____HAL18" localSheetId="1">#REF!</definedName>
    <definedName name="____HAL18" localSheetId="2">#REF!</definedName>
    <definedName name="____HAL18">#REF!</definedName>
    <definedName name="____HAL19" localSheetId="1">#REF!</definedName>
    <definedName name="____HAL19" localSheetId="2">#REF!</definedName>
    <definedName name="____HAL19">#REF!</definedName>
    <definedName name="____HAL2" localSheetId="1">#REF!</definedName>
    <definedName name="____HAL2" localSheetId="2">#REF!</definedName>
    <definedName name="____HAL2">#REF!</definedName>
    <definedName name="____HAL20" localSheetId="1">#REF!</definedName>
    <definedName name="____HAL20" localSheetId="2">#REF!</definedName>
    <definedName name="____HAL20">#REF!</definedName>
    <definedName name="____HAL21" localSheetId="1">#REF!</definedName>
    <definedName name="____HAL21" localSheetId="2">#REF!</definedName>
    <definedName name="____HAL21">#REF!</definedName>
    <definedName name="____HAL22" localSheetId="1">#REF!</definedName>
    <definedName name="____HAL22" localSheetId="2">#REF!</definedName>
    <definedName name="____HAL22">#REF!</definedName>
    <definedName name="____HAL3" localSheetId="1">#REF!</definedName>
    <definedName name="____HAL3" localSheetId="2">#REF!</definedName>
    <definedName name="____HAL3">#REF!</definedName>
    <definedName name="____HAL4" localSheetId="1">#REF!</definedName>
    <definedName name="____HAL4" localSheetId="2">#REF!</definedName>
    <definedName name="____HAL4">#REF!</definedName>
    <definedName name="____HAL5" localSheetId="1">#REF!</definedName>
    <definedName name="____HAL5" localSheetId="2">#REF!</definedName>
    <definedName name="____HAL5">#REF!</definedName>
    <definedName name="____HAL6" localSheetId="1">#REF!</definedName>
    <definedName name="____HAL6" localSheetId="2">#REF!</definedName>
    <definedName name="____HAL6">#REF!</definedName>
    <definedName name="____HAL7" localSheetId="1">#REF!</definedName>
    <definedName name="____HAL7" localSheetId="2">#REF!</definedName>
    <definedName name="____HAL7">#REF!</definedName>
    <definedName name="____HAL8" localSheetId="1">#REF!</definedName>
    <definedName name="____HAL8" localSheetId="2">#REF!</definedName>
    <definedName name="____HAL8">#REF!</definedName>
    <definedName name="____HAL9" localSheetId="1">#REF!</definedName>
    <definedName name="____HAL9" localSheetId="2">#REF!</definedName>
    <definedName name="____HAL9">#REF!</definedName>
    <definedName name="____I333333" localSheetId="1">#REF!</definedName>
    <definedName name="____I333333" localSheetId="2">#REF!</definedName>
    <definedName name="____I333333">#REF!</definedName>
    <definedName name="____keg1">[32]input!$B$19</definedName>
    <definedName name="____ker15" localSheetId="1">#REF!</definedName>
    <definedName name="____ker15" localSheetId="2">#REF!</definedName>
    <definedName name="____ker15">#REF!</definedName>
    <definedName name="____KOP1" localSheetId="1">#REF!</definedName>
    <definedName name="____KOP1" localSheetId="2">#REF!</definedName>
    <definedName name="____KOP1">#REF!</definedName>
    <definedName name="____KOP2">#N/A</definedName>
    <definedName name="____kp2">[64]satuan!$F$35</definedName>
    <definedName name="____kr1" localSheetId="1">#REF!</definedName>
    <definedName name="____kr1" localSheetId="2">#REF!</definedName>
    <definedName name="____kr1">#REF!</definedName>
    <definedName name="____kr2" localSheetId="1">#REF!</definedName>
    <definedName name="____kr2" localSheetId="2">#REF!</definedName>
    <definedName name="____kr2">#REF!</definedName>
    <definedName name="____kr3" localSheetId="1">#REF!</definedName>
    <definedName name="____kr3" localSheetId="2">#REF!</definedName>
    <definedName name="____kr3">#REF!</definedName>
    <definedName name="____krl1">'[65]Daftar harga'!$E$19</definedName>
    <definedName name="____krl12">'[65]Daftar harga'!$E$21</definedName>
    <definedName name="____krl23">'[65]Daftar harga'!$E$20</definedName>
    <definedName name="____LLL01" localSheetId="1">#REF!</definedName>
    <definedName name="____LLL01" localSheetId="2">#REF!</definedName>
    <definedName name="____LLL01">#REF!</definedName>
    <definedName name="____LLL02" localSheetId="1">#REF!</definedName>
    <definedName name="____LLL02" localSheetId="2">#REF!</definedName>
    <definedName name="____LLL02">#REF!</definedName>
    <definedName name="____LLL03" localSheetId="1">#REF!</definedName>
    <definedName name="____LLL03" localSheetId="2">#REF!</definedName>
    <definedName name="____LLL03">#REF!</definedName>
    <definedName name="____LLL04" localSheetId="1">#REF!</definedName>
    <definedName name="____LLL04" localSheetId="2">#REF!</definedName>
    <definedName name="____LLL04">#REF!</definedName>
    <definedName name="____LLL05" localSheetId="1">#REF!</definedName>
    <definedName name="____LLL05" localSheetId="2">#REF!</definedName>
    <definedName name="____LLL05">#REF!</definedName>
    <definedName name="____LLL06" localSheetId="1">#REF!</definedName>
    <definedName name="____LLL06" localSheetId="2">#REF!</definedName>
    <definedName name="____LLL06">#REF!</definedName>
    <definedName name="____LLL07" localSheetId="1">#REF!</definedName>
    <definedName name="____LLL07" localSheetId="2">#REF!</definedName>
    <definedName name="____LLL07">#REF!</definedName>
    <definedName name="____LLL08" localSheetId="1">#REF!</definedName>
    <definedName name="____LLL08" localSheetId="2">#REF!</definedName>
    <definedName name="____LLL08">#REF!</definedName>
    <definedName name="____LLL09" localSheetId="1">#REF!</definedName>
    <definedName name="____LLL09" localSheetId="2">#REF!</definedName>
    <definedName name="____LLL09">#REF!</definedName>
    <definedName name="____LLL10" localSheetId="1">#REF!</definedName>
    <definedName name="____LLL10" localSheetId="2">#REF!</definedName>
    <definedName name="____LLL10">#REF!</definedName>
    <definedName name="____LLL11" localSheetId="1">#REF!</definedName>
    <definedName name="____LLL11" localSheetId="2">#REF!</definedName>
    <definedName name="____LLL11">#REF!</definedName>
    <definedName name="____lok2">[10]data!$B$15</definedName>
    <definedName name="____mas1" localSheetId="5">{"Book1","4.09 FLORA DAN FAUNA.xls","4.22 PERLENGKAPAN SEKOLAH.xls"}</definedName>
    <definedName name="____mas1" localSheetId="7">{"Book1","4.09 FLORA DAN FAUNA.xls","4.22 PERLENGKAPAN SEKOLAH.xls"}</definedName>
    <definedName name="____mas1">{"Book1","4.09 FLORA DAN FAUNA.xls","4.22 PERLENGKAPAN SEKOLAH.xls"}</definedName>
    <definedName name="____mas12" localSheetId="5">{"Book1","4.09 FLORA DAN FAUNA.xls","4.22 PERLENGKAPAN SEKOLAH.xls"}</definedName>
    <definedName name="____mas12" localSheetId="7">{"Book1","4.09 FLORA DAN FAUNA.xls","4.22 PERLENGKAPAN SEKOLAH.xls"}</definedName>
    <definedName name="____mas12">{"Book1","4.09 FLORA DAN FAUNA.xls","4.22 PERLENGKAPAN SEKOLAH.xls"}</definedName>
    <definedName name="____mas2" localSheetId="5">{"Book1","4.09 FLORA DAN FAUNA.xls","4.22 PERLENGKAPAN SEKOLAH.xls"}</definedName>
    <definedName name="____mas2" localSheetId="7">{"Book1","4.09 FLORA DAN FAUNA.xls","4.22 PERLENGKAPAN SEKOLAH.xls"}</definedName>
    <definedName name="____mas2">{"Book1","4.09 FLORA DAN FAUNA.xls","4.22 PERLENGKAPAN SEKOLAH.xls"}</definedName>
    <definedName name="____mas4" localSheetId="5">{"Book1","4.09 FLORA DAN FAUNA.xls","4.22 PERLENGKAPAN SEKOLAH.xls"}</definedName>
    <definedName name="____mas4" localSheetId="7">{"Book1","4.09 FLORA DAN FAUNA.xls","4.22 PERLENGKAPAN SEKOLAH.xls"}</definedName>
    <definedName name="____mas4">{"Book1","4.09 FLORA DAN FAUNA.xls","4.22 PERLENGKAPAN SEKOLAH.xls"}</definedName>
    <definedName name="____mas5" localSheetId="5">{"Book1","4.09 FLORA DAN FAUNA.xls","4.22 PERLENGKAPAN SEKOLAH.xls"}</definedName>
    <definedName name="____mas5" localSheetId="7">{"Book1","4.09 FLORA DAN FAUNA.xls","4.22 PERLENGKAPAN SEKOLAH.xls"}</definedName>
    <definedName name="____mas5">{"Book1","4.09 FLORA DAN FAUNA.xls","4.22 PERLENGKAPAN SEKOLAH.xls"}</definedName>
    <definedName name="____mas6" localSheetId="5">{"Book1","4.09 FLORA DAN FAUNA.xls","4.22 PERLENGKAPAN SEKOLAH.xls"}</definedName>
    <definedName name="____mas6" localSheetId="7">{"Book1","4.09 FLORA DAN FAUNA.xls","4.22 PERLENGKAPAN SEKOLAH.xls"}</definedName>
    <definedName name="____mas6">{"Book1","4.09 FLORA DAN FAUNA.xls","4.22 PERLENGKAPAN SEKOLAH.xls"}</definedName>
    <definedName name="____mas7" localSheetId="5">{"Book1","4.09 FLORA DAN FAUNA.xls","4.22 PERLENGKAPAN SEKOLAH.xls"}</definedName>
    <definedName name="____mas7" localSheetId="7">{"Book1","4.09 FLORA DAN FAUNA.xls","4.22 PERLENGKAPAN SEKOLAH.xls"}</definedName>
    <definedName name="____mas7">{"Book1","4.09 FLORA DAN FAUNA.xls","4.22 PERLENGKAPAN SEKOLAH.xls"}</definedName>
    <definedName name="____mas8" localSheetId="5">{"Book1","4.09 FLORA DAN FAUNA.xls","4.22 PERLENGKAPAN SEKOLAH.xls"}</definedName>
    <definedName name="____mas8" localSheetId="7">{"Book1","4.09 FLORA DAN FAUNA.xls","4.22 PERLENGKAPAN SEKOLAH.xls"}</definedName>
    <definedName name="____mas8">{"Book1","4.09 FLORA DAN FAUNA.xls","4.22 PERLENGKAPAN SEKOLAH.xls"}</definedName>
    <definedName name="____mas9" localSheetId="5">{"Book1","4.09 FLORA DAN FAUNA.xls","4.22 PERLENGKAPAN SEKOLAH.xls"}</definedName>
    <definedName name="____mas9" localSheetId="7">{"Book1","4.09 FLORA DAN FAUNA.xls","4.22 PERLENGKAPAN SEKOLAH.xls"}</definedName>
    <definedName name="____mas9">{"Book1","4.09 FLORA DAN FAUNA.xls","4.22 PERLENGKAPAN SEKOLAH.xls"}</definedName>
    <definedName name="____MDE01">[22]Peralatan!$BO$27</definedName>
    <definedName name="____MDE02">[22]Peralatan!$BO$47</definedName>
    <definedName name="____MDE03">[22]Peralatan!$BO$67</definedName>
    <definedName name="____MDE04">[22]Peralatan!$BO$87</definedName>
    <definedName name="____MDE05">[22]Peralatan!$BO$107</definedName>
    <definedName name="____MDE06">[22]Peralatan!$BO$127</definedName>
    <definedName name="____MDE07">[22]Peralatan!$BO$147</definedName>
    <definedName name="____MDE08">[22]Peralatan!$BO$167</definedName>
    <definedName name="____MDE09">[22]Peralatan!$BO$187</definedName>
    <definedName name="____MDE10">[22]Peralatan!$BO$207</definedName>
    <definedName name="____MDE11">[22]Peralatan!$BO$227</definedName>
    <definedName name="____MDE12">[22]Peralatan!$BO$247</definedName>
    <definedName name="____MDE13">[22]Peralatan!$BO$267</definedName>
    <definedName name="____MDE14">[22]Peralatan!$BO$287</definedName>
    <definedName name="____MDE15">[22]Peralatan!$BO$307</definedName>
    <definedName name="____MDE16">[22]Peralatan!$BO$327</definedName>
    <definedName name="____MDE17">[22]Peralatan!$BO$347</definedName>
    <definedName name="____MDE18">[22]Peralatan!$BO$367</definedName>
    <definedName name="____MDE19">[22]Peralatan!$BO$387</definedName>
    <definedName name="____MDE20">[22]Peralatan!$BO$407</definedName>
    <definedName name="____MDE21">[22]Peralatan!$BO$427</definedName>
    <definedName name="____MDE22">[22]Peralatan!$BO$447</definedName>
    <definedName name="____MDE23">[22]Peralatan!$BO$467</definedName>
    <definedName name="____MDE24">[22]Peralatan!$BO$487</definedName>
    <definedName name="____MDE25">[22]Peralatan!$BO$507</definedName>
    <definedName name="____MDE26">[22]Peralatan!$BO$527</definedName>
    <definedName name="____MDE27">[22]Peralatan!$BO$547</definedName>
    <definedName name="____MDE28">[22]Peralatan!$BO$567</definedName>
    <definedName name="____MDE29">[22]Peralatan!$BO$587</definedName>
    <definedName name="____MDE30">[22]Peralatan!$BO$607</definedName>
    <definedName name="____MDE31">[22]Peralatan!$BO$627</definedName>
    <definedName name="____MDE32">[22]Peralatan!$BO$647</definedName>
    <definedName name="____MDE33">[22]Peralatan!$BO$667</definedName>
    <definedName name="____MDE34">[22]Peralatan!$BO$698</definedName>
    <definedName name="____MDE35">[22]Peralatan!$BO$718</definedName>
    <definedName name="____MDE36">[22]Peralatan!$BO$738</definedName>
    <definedName name="____MDE37">[22]Peralatan!$BO$758</definedName>
    <definedName name="____MDE38">[22]Peralatan!$BO$778</definedName>
    <definedName name="____MDE39">[22]Peralatan!$BO$798</definedName>
    <definedName name="____MDE40">[22]Peralatan!$BO$818</definedName>
    <definedName name="____MDE41">[22]Peralatan!$BO$838</definedName>
    <definedName name="____MDE42">[22]Peralatan!$BO$858</definedName>
    <definedName name="____MDE43">[22]Peralatan!$BO$878</definedName>
    <definedName name="____MDE44">[22]Peralatan!$BO$898</definedName>
    <definedName name="____MDE45">[22]Peralatan!$BO$918</definedName>
    <definedName name="____MDE46">[22]Peralatan!$BO$938</definedName>
    <definedName name="____MDE47">[22]Peralatan!$BO$958</definedName>
    <definedName name="____MDE48">[22]Peralatan!$BO$978</definedName>
    <definedName name="____MDE49">[22]Peralatan!$BO$998</definedName>
    <definedName name="____MDE50">[22]Peralatan!$BO$1018</definedName>
    <definedName name="____MDE51">[22]Peralatan!$BO$1038</definedName>
    <definedName name="____MDE52">[22]Peralatan!$BO$1058</definedName>
    <definedName name="____ME01">[22]Peralatan!$BO$26</definedName>
    <definedName name="____ME02">[22]Peralatan!$BO$46</definedName>
    <definedName name="____ME03">[22]Peralatan!$BO$66</definedName>
    <definedName name="____ME04">[22]Peralatan!$BO$86</definedName>
    <definedName name="____ME05">[22]Peralatan!$BO$106</definedName>
    <definedName name="____ME06">[22]Peralatan!$BO$126</definedName>
    <definedName name="____ME07">[22]Peralatan!$BO$146</definedName>
    <definedName name="____ME08">[22]Peralatan!$BO$166</definedName>
    <definedName name="____ME09">[22]Peralatan!$BO$186</definedName>
    <definedName name="____me1" localSheetId="5">{"Book1","4.09 FLORA DAN FAUNA.xls","4.22 PERLENGKAPAN SEKOLAH.xls"}</definedName>
    <definedName name="____me1" localSheetId="7">{"Book1","4.09 FLORA DAN FAUNA.xls","4.22 PERLENGKAPAN SEKOLAH.xls"}</definedName>
    <definedName name="____me1">{"Book1","4.09 FLORA DAN FAUNA.xls","4.22 PERLENGKAPAN SEKOLAH.xls"}</definedName>
    <definedName name="____ME10">[22]Peralatan!$BO$206</definedName>
    <definedName name="____ME11">[22]Peralatan!$BO$226</definedName>
    <definedName name="____ME12">[22]Peralatan!$BO$246</definedName>
    <definedName name="____ME13">[22]Peralatan!$BO$266</definedName>
    <definedName name="____ME14">[22]Peralatan!$BO$286</definedName>
    <definedName name="____ME15">[22]Peralatan!$BO$306</definedName>
    <definedName name="____ME16">[22]Peralatan!$BO$326</definedName>
    <definedName name="____ME17">[22]Peralatan!$BO$346</definedName>
    <definedName name="____ME18">[22]Peralatan!$BO$366</definedName>
    <definedName name="____ME19">[22]Peralatan!$BO$386</definedName>
    <definedName name="____me2" localSheetId="5">{"Book1","4.09 FLORA DAN FAUNA.xls","4.22 PERLENGKAPAN SEKOLAH.xls"}</definedName>
    <definedName name="____me2" localSheetId="7">{"Book1","4.09 FLORA DAN FAUNA.xls","4.22 PERLENGKAPAN SEKOLAH.xls"}</definedName>
    <definedName name="____me2">{"Book1","4.09 FLORA DAN FAUNA.xls","4.22 PERLENGKAPAN SEKOLAH.xls"}</definedName>
    <definedName name="____ME20">[22]Peralatan!$BO$406</definedName>
    <definedName name="____ME21">[22]Peralatan!$BO$426</definedName>
    <definedName name="____ME22">[22]Peralatan!$BO$446</definedName>
    <definedName name="____ME23">[22]Peralatan!$BO$466</definedName>
    <definedName name="____ME24">[22]Peralatan!$BO$486</definedName>
    <definedName name="____ME25">[22]Peralatan!$BO$506</definedName>
    <definedName name="____ME26">[22]Peralatan!$BO$526</definedName>
    <definedName name="____ME27">[22]Peralatan!$BO$546</definedName>
    <definedName name="____ME28">[22]Peralatan!$BO$566</definedName>
    <definedName name="____ME29">[22]Peralatan!$BO$586</definedName>
    <definedName name="____me3" localSheetId="5">{"Book1","4.09 FLORA DAN FAUNA.xls","4.22 PERLENGKAPAN SEKOLAH.xls"}</definedName>
    <definedName name="____me3" localSheetId="7">{"Book1","4.09 FLORA DAN FAUNA.xls","4.22 PERLENGKAPAN SEKOLAH.xls"}</definedName>
    <definedName name="____me3">{"Book1","4.09 FLORA DAN FAUNA.xls","4.22 PERLENGKAPAN SEKOLAH.xls"}</definedName>
    <definedName name="____ME30">[22]Peralatan!$BO$606</definedName>
    <definedName name="____ME31">[22]Peralatan!$BO$626</definedName>
    <definedName name="____ME32">[22]Peralatan!$BO$646</definedName>
    <definedName name="____ME33">[22]Peralatan!$BO$666</definedName>
    <definedName name="____ME34">[22]Peralatan!$BO$697</definedName>
    <definedName name="____ME35">[22]Peralatan!$BO$717</definedName>
    <definedName name="____ME36">[22]Peralatan!$BO$737</definedName>
    <definedName name="____ME37">[22]Peralatan!$BO$757</definedName>
    <definedName name="____ME38">[22]Peralatan!$BO$777</definedName>
    <definedName name="____ME39">[22]Peralatan!$BO$797</definedName>
    <definedName name="____me4" localSheetId="5">{"Book1","4.09 FLORA DAN FAUNA.xls","4.22 PERLENGKAPAN SEKOLAH.xls"}</definedName>
    <definedName name="____me4" localSheetId="7">{"Book1","4.09 FLORA DAN FAUNA.xls","4.22 PERLENGKAPAN SEKOLAH.xls"}</definedName>
    <definedName name="____me4">{"Book1","4.09 FLORA DAN FAUNA.xls","4.22 PERLENGKAPAN SEKOLAH.xls"}</definedName>
    <definedName name="____ME40">[22]Peralatan!$BO$817</definedName>
    <definedName name="____ME41">[22]Peralatan!$BO$837</definedName>
    <definedName name="____ME42">[22]Peralatan!$BO$857</definedName>
    <definedName name="____ME43">[22]Peralatan!$BO$877</definedName>
    <definedName name="____ME44">[22]Peralatan!$BO$897</definedName>
    <definedName name="____ME45">[22]Peralatan!$BO$917</definedName>
    <definedName name="____ME46">[22]Peralatan!$BO$937</definedName>
    <definedName name="____ME47">[22]Peralatan!$BO$957</definedName>
    <definedName name="____ME48">[22]Peralatan!$BO$977</definedName>
    <definedName name="____ME49">[22]Peralatan!$BO$997</definedName>
    <definedName name="____me5" localSheetId="5">{"Book1","4.09 FLORA DAN FAUNA.xls","4.22 PERLENGKAPAN SEKOLAH.xls"}</definedName>
    <definedName name="____me5" localSheetId="7">{"Book1","4.09 FLORA DAN FAUNA.xls","4.22 PERLENGKAPAN SEKOLAH.xls"}</definedName>
    <definedName name="____me5">{"Book1","4.09 FLORA DAN FAUNA.xls","4.22 PERLENGKAPAN SEKOLAH.xls"}</definedName>
    <definedName name="____ME50">[22]Peralatan!$BO$1017</definedName>
    <definedName name="____ME51">[22]Peralatan!$BO$1037</definedName>
    <definedName name="____ME52">[22]Peralatan!$BO$1057</definedName>
    <definedName name="____me9" localSheetId="5">{"Book1","4.09 FLORA DAN FAUNA.xls","4.22 PERLENGKAPAN SEKOLAH.xls"}</definedName>
    <definedName name="____me9" localSheetId="7">{"Book1","4.09 FLORA DAN FAUNA.xls","4.22 PERLENGKAPAN SEKOLAH.xls"}</definedName>
    <definedName name="____me9">{"Book1","4.09 FLORA DAN FAUNA.xls","4.22 PERLENGKAPAN SEKOLAH.xls"}</definedName>
    <definedName name="____mek1" localSheetId="5">{"Book1","4.09 FLORA DAN FAUNA.xls","4.22 PERLENGKAPAN SEKOLAH.xls"}</definedName>
    <definedName name="____mek1" localSheetId="7">{"Book1","4.09 FLORA DAN FAUNA.xls","4.22 PERLENGKAPAN SEKOLAH.xls"}</definedName>
    <definedName name="____mek1">{"Book1","4.09 FLORA DAN FAUNA.xls","4.22 PERLENGKAPAN SEKOLAH.xls"}</definedName>
    <definedName name="____mek2" localSheetId="5">{"Book1","4.09 FLORA DAN FAUNA.xls","4.22 PERLENGKAPAN SEKOLAH.xls"}</definedName>
    <definedName name="____mek2" localSheetId="7">{"Book1","4.09 FLORA DAN FAUNA.xls","4.22 PERLENGKAPAN SEKOLAH.xls"}</definedName>
    <definedName name="____mek2">{"Book1","4.09 FLORA DAN FAUNA.xls","4.22 PERLENGKAPAN SEKOLAH.xls"}</definedName>
    <definedName name="____mek3" localSheetId="5">{"Book1","4.09 FLORA DAN FAUNA.xls","4.22 PERLENGKAPAN SEKOLAH.xls"}</definedName>
    <definedName name="____mek3" localSheetId="7">{"Book1","4.09 FLORA DAN FAUNA.xls","4.22 PERLENGKAPAN SEKOLAH.xls"}</definedName>
    <definedName name="____mek3">{"Book1","4.09 FLORA DAN FAUNA.xls","4.22 PERLENGKAPAN SEKOLAH.xls"}</definedName>
    <definedName name="____mek5" localSheetId="5">{"Book1","4.09 FLORA DAN FAUNA.xls","4.22 PERLENGKAPAN SEKOLAH.xls"}</definedName>
    <definedName name="____mek5" localSheetId="7">{"Book1","4.09 FLORA DAN FAUNA.xls","4.22 PERLENGKAPAN SEKOLAH.xls"}</definedName>
    <definedName name="____mek5">{"Book1","4.09 FLORA DAN FAUNA.xls","4.22 PERLENGKAPAN SEKOLAH.xls"}</definedName>
    <definedName name="____mek87" localSheetId="5">{"Book1","4.09 FLORA DAN FAUNA.xls","4.22 PERLENGKAPAN SEKOLAH.xls"}</definedName>
    <definedName name="____mek87" localSheetId="7">{"Book1","4.09 FLORA DAN FAUNA.xls","4.22 PERLENGKAPAN SEKOLAH.xls"}</definedName>
    <definedName name="____mek87">{"Book1","4.09 FLORA DAN FAUNA.xls","4.22 PERLENGKAPAN SEKOLAH.xls"}</definedName>
    <definedName name="____mek9" localSheetId="5">{"Book1","4.09 FLORA DAN FAUNA.xls","4.22 PERLENGKAPAN SEKOLAH.xls"}</definedName>
    <definedName name="____mek9" localSheetId="7">{"Book1","4.09 FLORA DAN FAUNA.xls","4.22 PERLENGKAPAN SEKOLAH.xls"}</definedName>
    <definedName name="____mek9">{"Book1","4.09 FLORA DAN FAUNA.xls","4.22 PERLENGKAPAN SEKOLAH.xls"}</definedName>
    <definedName name="____meq12" localSheetId="5">{"Book1","4.09 FLORA DAN FAUNA.xls","4.22 PERLENGKAPAN SEKOLAH.xls"}</definedName>
    <definedName name="____meq12" localSheetId="7">{"Book1","4.09 FLORA DAN FAUNA.xls","4.22 PERLENGKAPAN SEKOLAH.xls"}</definedName>
    <definedName name="____meq12">{"Book1","4.09 FLORA DAN FAUNA.xls","4.22 PERLENGKAPAN SEKOLAH.xls"}</definedName>
    <definedName name="____MMM01" localSheetId="1">#REF!</definedName>
    <definedName name="____MMM01" localSheetId="2">#REF!</definedName>
    <definedName name="____MMM01">#REF!</definedName>
    <definedName name="____MMM02" localSheetId="1">#REF!</definedName>
    <definedName name="____MMM02" localSheetId="2">#REF!</definedName>
    <definedName name="____MMM02">#REF!</definedName>
    <definedName name="____MMM03" localSheetId="1">#REF!</definedName>
    <definedName name="____MMM03" localSheetId="2">#REF!</definedName>
    <definedName name="____MMM03">#REF!</definedName>
    <definedName name="____MMM04" localSheetId="1">#REF!</definedName>
    <definedName name="____MMM04" localSheetId="2">#REF!</definedName>
    <definedName name="____MMM04">#REF!</definedName>
    <definedName name="____MMM05" localSheetId="1">#REF!</definedName>
    <definedName name="____MMM05" localSheetId="2">#REF!</definedName>
    <definedName name="____MMM05">#REF!</definedName>
    <definedName name="____MMM06" localSheetId="1">#REF!</definedName>
    <definedName name="____MMM06" localSheetId="2">#REF!</definedName>
    <definedName name="____MMM06">#REF!</definedName>
    <definedName name="____MMM07" localSheetId="1">#REF!</definedName>
    <definedName name="____MMM07" localSheetId="2">#REF!</definedName>
    <definedName name="____MMM07">#REF!</definedName>
    <definedName name="____MMM08" localSheetId="1">#REF!</definedName>
    <definedName name="____MMM08" localSheetId="2">#REF!</definedName>
    <definedName name="____MMM08">#REF!</definedName>
    <definedName name="____MMM09" localSheetId="1">#REF!</definedName>
    <definedName name="____MMM09" localSheetId="2">#REF!</definedName>
    <definedName name="____MMM09">#REF!</definedName>
    <definedName name="____MMM10" localSheetId="1">#REF!</definedName>
    <definedName name="____MMM10" localSheetId="2">#REF!</definedName>
    <definedName name="____MMM10">#REF!</definedName>
    <definedName name="____MMM11" localSheetId="1">#REF!</definedName>
    <definedName name="____MMM11" localSheetId="2">#REF!</definedName>
    <definedName name="____MMM11">#REF!</definedName>
    <definedName name="____MMM12" localSheetId="1">#REF!</definedName>
    <definedName name="____MMM12" localSheetId="2">#REF!</definedName>
    <definedName name="____MMM12">#REF!</definedName>
    <definedName name="____MMM13" localSheetId="1">#REF!</definedName>
    <definedName name="____MMM13" localSheetId="2">#REF!</definedName>
    <definedName name="____MMM13">#REF!</definedName>
    <definedName name="____MMM14" localSheetId="1">#REF!</definedName>
    <definedName name="____MMM14" localSheetId="2">#REF!</definedName>
    <definedName name="____MMM14">#REF!</definedName>
    <definedName name="____MMM15" localSheetId="1">#REF!</definedName>
    <definedName name="____MMM15" localSheetId="2">#REF!</definedName>
    <definedName name="____MMM15">#REF!</definedName>
    <definedName name="____MMM16" localSheetId="1">#REF!</definedName>
    <definedName name="____MMM16" localSheetId="2">#REF!</definedName>
    <definedName name="____MMM16">#REF!</definedName>
    <definedName name="____MMM17" localSheetId="1">#REF!</definedName>
    <definedName name="____MMM17" localSheetId="2">#REF!</definedName>
    <definedName name="____MMM17">#REF!</definedName>
    <definedName name="____MMM18" localSheetId="1">#REF!</definedName>
    <definedName name="____MMM18" localSheetId="2">#REF!</definedName>
    <definedName name="____MMM18">#REF!</definedName>
    <definedName name="____MMM19" localSheetId="1">#REF!</definedName>
    <definedName name="____MMM19" localSheetId="2">#REF!</definedName>
    <definedName name="____MMM19">#REF!</definedName>
    <definedName name="____MMM20" localSheetId="1">#REF!</definedName>
    <definedName name="____MMM20" localSheetId="2">#REF!</definedName>
    <definedName name="____MMM20">#REF!</definedName>
    <definedName name="____MMM21" localSheetId="1">#REF!</definedName>
    <definedName name="____MMM21" localSheetId="2">#REF!</definedName>
    <definedName name="____MMM21">#REF!</definedName>
    <definedName name="____MMM22" localSheetId="1">#REF!</definedName>
    <definedName name="____MMM22" localSheetId="2">#REF!</definedName>
    <definedName name="____MMM22">#REF!</definedName>
    <definedName name="____MMM23" localSheetId="1">#REF!</definedName>
    <definedName name="____MMM23" localSheetId="2">#REF!</definedName>
    <definedName name="____MMM23">#REF!</definedName>
    <definedName name="____MMM24" localSheetId="1">#REF!</definedName>
    <definedName name="____MMM24" localSheetId="2">#REF!</definedName>
    <definedName name="____MMM24">#REF!</definedName>
    <definedName name="____MMM25" localSheetId="1">#REF!</definedName>
    <definedName name="____MMM25" localSheetId="2">#REF!</definedName>
    <definedName name="____MMM25">#REF!</definedName>
    <definedName name="____MMM26" localSheetId="1">#REF!</definedName>
    <definedName name="____MMM26" localSheetId="2">#REF!</definedName>
    <definedName name="____MMM26">#REF!</definedName>
    <definedName name="____MMM27" localSheetId="1">#REF!</definedName>
    <definedName name="____MMM27" localSheetId="2">#REF!</definedName>
    <definedName name="____MMM27">#REF!</definedName>
    <definedName name="____MMM28" localSheetId="1">#REF!</definedName>
    <definedName name="____MMM28" localSheetId="2">#REF!</definedName>
    <definedName name="____MMM28">#REF!</definedName>
    <definedName name="____MMM29" localSheetId="1">#REF!</definedName>
    <definedName name="____MMM29" localSheetId="2">#REF!</definedName>
    <definedName name="____MMM29">#REF!</definedName>
    <definedName name="____MMM30" localSheetId="1">#REF!</definedName>
    <definedName name="____MMM30" localSheetId="2">#REF!</definedName>
    <definedName name="____MMM30">#REF!</definedName>
    <definedName name="____MMM31" localSheetId="1">#REF!</definedName>
    <definedName name="____MMM31" localSheetId="2">#REF!</definedName>
    <definedName name="____MMM31">#REF!</definedName>
    <definedName name="____MMM32" localSheetId="1">#REF!</definedName>
    <definedName name="____MMM32" localSheetId="2">#REF!</definedName>
    <definedName name="____MMM32">#REF!</definedName>
    <definedName name="____MMM33" localSheetId="1">#REF!</definedName>
    <definedName name="____MMM33" localSheetId="2">#REF!</definedName>
    <definedName name="____MMM33">#REF!</definedName>
    <definedName name="____MMM34" localSheetId="1">#REF!</definedName>
    <definedName name="____MMM34" localSheetId="2">#REF!</definedName>
    <definedName name="____MMM34">#REF!</definedName>
    <definedName name="____MMM35" localSheetId="1">#REF!</definedName>
    <definedName name="____MMM35" localSheetId="2">#REF!</definedName>
    <definedName name="____MMM35">#REF!</definedName>
    <definedName name="____MMM36" localSheetId="1">#REF!</definedName>
    <definedName name="____MMM36" localSheetId="2">#REF!</definedName>
    <definedName name="____MMM36">#REF!</definedName>
    <definedName name="____MMM37" localSheetId="1">#REF!</definedName>
    <definedName name="____MMM37" localSheetId="2">#REF!</definedName>
    <definedName name="____MMM37">#REF!</definedName>
    <definedName name="____MMM38" localSheetId="1">#REF!</definedName>
    <definedName name="____MMM38" localSheetId="2">#REF!</definedName>
    <definedName name="____MMM38">#REF!</definedName>
    <definedName name="____MMM39" localSheetId="1">#REF!</definedName>
    <definedName name="____MMM39" localSheetId="2">#REF!</definedName>
    <definedName name="____MMM39">#REF!</definedName>
    <definedName name="____MMM40" localSheetId="1">#REF!</definedName>
    <definedName name="____MMM40" localSheetId="2">#REF!</definedName>
    <definedName name="____MMM40">#REF!</definedName>
    <definedName name="____MMM41" localSheetId="1">#REF!</definedName>
    <definedName name="____MMM41" localSheetId="2">#REF!</definedName>
    <definedName name="____MMM41">#REF!</definedName>
    <definedName name="____MMM411" localSheetId="1">#REF!</definedName>
    <definedName name="____MMM411" localSheetId="2">#REF!</definedName>
    <definedName name="____MMM411">#REF!</definedName>
    <definedName name="____MMM42" localSheetId="1">#REF!</definedName>
    <definedName name="____MMM42" localSheetId="2">#REF!</definedName>
    <definedName name="____MMM42">#REF!</definedName>
    <definedName name="____MMM43" localSheetId="1">#REF!</definedName>
    <definedName name="____MMM43" localSheetId="2">#REF!</definedName>
    <definedName name="____MMM43">#REF!</definedName>
    <definedName name="____MMM44" localSheetId="1">#REF!</definedName>
    <definedName name="____MMM44" localSheetId="2">#REF!</definedName>
    <definedName name="____MMM44">#REF!</definedName>
    <definedName name="____MMM45" localSheetId="1">#REF!</definedName>
    <definedName name="____MMM45" localSheetId="2">#REF!</definedName>
    <definedName name="____MMM45">#REF!</definedName>
    <definedName name="____MMM46" localSheetId="1">#REF!</definedName>
    <definedName name="____MMM46" localSheetId="2">#REF!</definedName>
    <definedName name="____MMM46">#REF!</definedName>
    <definedName name="____MMM47" localSheetId="1">#REF!</definedName>
    <definedName name="____MMM47" localSheetId="2">#REF!</definedName>
    <definedName name="____MMM47">#REF!</definedName>
    <definedName name="____MMM48" localSheetId="1">#REF!</definedName>
    <definedName name="____MMM48" localSheetId="2">#REF!</definedName>
    <definedName name="____MMM48">#REF!</definedName>
    <definedName name="____MMM49" localSheetId="1">#REF!</definedName>
    <definedName name="____MMM49" localSheetId="2">#REF!</definedName>
    <definedName name="____MMM49">#REF!</definedName>
    <definedName name="____MMM50" localSheetId="1">#REF!</definedName>
    <definedName name="____MMM50" localSheetId="2">#REF!</definedName>
    <definedName name="____MMM50">#REF!</definedName>
    <definedName name="____MMM51" localSheetId="1">#REF!</definedName>
    <definedName name="____MMM51" localSheetId="2">#REF!</definedName>
    <definedName name="____MMM51">#REF!</definedName>
    <definedName name="____MMM52" localSheetId="1">#REF!</definedName>
    <definedName name="____MMM52" localSheetId="2">#REF!</definedName>
    <definedName name="____MMM52">#REF!</definedName>
    <definedName name="____MMM53" localSheetId="1">#REF!</definedName>
    <definedName name="____MMM53" localSheetId="2">#REF!</definedName>
    <definedName name="____MMM53">#REF!</definedName>
    <definedName name="____MMM54" localSheetId="1">#REF!</definedName>
    <definedName name="____MMM54" localSheetId="2">#REF!</definedName>
    <definedName name="____MMM54">#REF!</definedName>
    <definedName name="____nip1">[11]Input!#REF!</definedName>
    <definedName name="____nip2">[11]Input!#REF!</definedName>
    <definedName name="____OP1">[66]ANALIS!$G$324</definedName>
    <definedName name="____OP10">[67]ANALIS!$G$3</definedName>
    <definedName name="____OP3">[66]ANALIS!$G$334</definedName>
    <definedName name="____pak1">[12]Data!$B$12</definedName>
    <definedName name="____Pak2">[13]data!#REF!</definedName>
    <definedName name="____pak3">[13]data!#REF!</definedName>
    <definedName name="____pak4">[13]data!#REF!</definedName>
    <definedName name="____pak5">[13]data!#REF!</definedName>
    <definedName name="____pak6">[13]data!#REF!</definedName>
    <definedName name="____pan1" localSheetId="1">#REF!</definedName>
    <definedName name="____pan1" localSheetId="2">#REF!</definedName>
    <definedName name="____pan1">#REF!</definedName>
    <definedName name="____pan2" localSheetId="1">#REF!</definedName>
    <definedName name="____pan2" localSheetId="2">#REF!</definedName>
    <definedName name="____pan2">#REF!</definedName>
    <definedName name="____Pan3">[36]INPUT!$C$21</definedName>
    <definedName name="____pan5">[37]INPUT!#REF!</definedName>
    <definedName name="____pas13" localSheetId="1">#REF!</definedName>
    <definedName name="____pas13" localSheetId="2">#REF!</definedName>
    <definedName name="____pas13">#REF!</definedName>
    <definedName name="____pas14" localSheetId="1">#REF!</definedName>
    <definedName name="____pas14" localSheetId="2">#REF!</definedName>
    <definedName name="____pas14">#REF!</definedName>
    <definedName name="____pek1">[32]input!$B$21</definedName>
    <definedName name="____PEK10">'[68]RAB 1'!$N$128</definedName>
    <definedName name="____PEK11">'[68]RAB 1'!$N$152</definedName>
    <definedName name="____PEK12">'[68]RAB 1'!$N$161</definedName>
    <definedName name="____pek2" localSheetId="1">#REF!</definedName>
    <definedName name="____pek2" localSheetId="2">#REF!</definedName>
    <definedName name="____pek2">#REF!</definedName>
    <definedName name="____pek3" localSheetId="1">#REF!</definedName>
    <definedName name="____pek3" localSheetId="2">#REF!</definedName>
    <definedName name="____pek3">#REF!</definedName>
    <definedName name="____PEK4">'[68]RAB 1'!$N$56</definedName>
    <definedName name="____PEK5">'[68]RAB 1'!$N$64</definedName>
    <definedName name="____PEK6">'[68]RAB 1'!$N$71</definedName>
    <definedName name="____PEK7">'[68]RAB 1'!$N$84</definedName>
    <definedName name="____PEK8">'[68]RAB 1'!$N$102</definedName>
    <definedName name="____PEK9">'[68]RAB 1'!$N$107</definedName>
    <definedName name="____per1">[69]RAB2!$H$14</definedName>
    <definedName name="____per10">[69]RAB2!$H$136</definedName>
    <definedName name="____per2">[69]RAB2!$H$18</definedName>
    <definedName name="____per3">[69]RAB2!$H$28</definedName>
    <definedName name="____per4">[69]RAB2!$H$32</definedName>
    <definedName name="____per5">[69]RAB2!$H$46</definedName>
    <definedName name="____per6">[69]RAB2!$H$73</definedName>
    <definedName name="____per7">[69]RAB2!$H$88</definedName>
    <definedName name="____per8">[69]RAB2!$H$116</definedName>
    <definedName name="____per9">[69]RAB2!$H$131</definedName>
    <definedName name="____PG1">[69]Analis!$H$360</definedName>
    <definedName name="____PG2">[69]Analis!$H$381</definedName>
    <definedName name="____pjg1">[12]Data!$B$14</definedName>
    <definedName name="____pjg2">[12]Data!$B$15</definedName>
    <definedName name="____pk3">[64]satuan!$F$36</definedName>
    <definedName name="____PPh23" localSheetId="1">#REF!</definedName>
    <definedName name="____PPh23" localSheetId="2">#REF!</definedName>
    <definedName name="____PPh23">#REF!</definedName>
    <definedName name="____ppn2">[54]Harga!$F$29</definedName>
    <definedName name="____ppn3">[54]Harga!$F$31</definedName>
    <definedName name="____prk1">[38]input!$B$12</definedName>
    <definedName name="____PS14" localSheetId="1">#REF!</definedName>
    <definedName name="____PS14" localSheetId="2">#REF!</definedName>
    <definedName name="____PS14">#REF!</definedName>
    <definedName name="____PTS6">[69]Analis!$H$394</definedName>
    <definedName name="____PTS7">[69]Analis!$H$409</definedName>
    <definedName name="____PTS8">[69]Analis!$H$424</definedName>
    <definedName name="____pvc100">'[33]HARGA SAT'!#REF!</definedName>
    <definedName name="____pvc13" localSheetId="1">#REF!</definedName>
    <definedName name="____pvc13" localSheetId="2">#REF!</definedName>
    <definedName name="____pvc13">#REF!</definedName>
    <definedName name="____pvc150">'[33]HARGA SAT'!#REF!</definedName>
    <definedName name="____PVC2">[70]Daf.Harga!$D$138</definedName>
    <definedName name="____pvc20" localSheetId="1">#REF!</definedName>
    <definedName name="____pvc20" localSheetId="2">#REF!</definedName>
    <definedName name="____pvc20">#REF!</definedName>
    <definedName name="____pvc200">'[33]HARGA SAT'!#REF!</definedName>
    <definedName name="____pvc25" localSheetId="1">#REF!</definedName>
    <definedName name="____pvc25" localSheetId="2">#REF!</definedName>
    <definedName name="____pvc25">#REF!</definedName>
    <definedName name="____pvc250">'[33]HARGA SAT'!#REF!</definedName>
    <definedName name="____pvc3">'[39]upah bahan'!$F$106</definedName>
    <definedName name="____pvc300" localSheetId="1">#REF!</definedName>
    <definedName name="____pvc300" localSheetId="2">#REF!</definedName>
    <definedName name="____pvc300">#REF!</definedName>
    <definedName name="____pvc350" localSheetId="1">#REF!</definedName>
    <definedName name="____pvc350" localSheetId="2">#REF!</definedName>
    <definedName name="____pvc350">#REF!</definedName>
    <definedName name="____pvc4" localSheetId="1">#REF!</definedName>
    <definedName name="____pvc4" localSheetId="2">#REF!</definedName>
    <definedName name="____pvc4">#REF!</definedName>
    <definedName name="____pvc40" localSheetId="1">#REF!</definedName>
    <definedName name="____pvc40" localSheetId="2">#REF!</definedName>
    <definedName name="____pvc40">#REF!</definedName>
    <definedName name="____pvc400" localSheetId="1">#REF!</definedName>
    <definedName name="____pvc400" localSheetId="2">#REF!</definedName>
    <definedName name="____pvc400">#REF!</definedName>
    <definedName name="____pvc50" localSheetId="1">#REF!</definedName>
    <definedName name="____pvc50" localSheetId="2">#REF!</definedName>
    <definedName name="____pvc50">#REF!</definedName>
    <definedName name="____pvc75">'[33]HARGA SAT'!#REF!</definedName>
    <definedName name="____RAB1" localSheetId="1">#REF!</definedName>
    <definedName name="____RAB1" localSheetId="2">#REF!</definedName>
    <definedName name="____RAB1">#REF!</definedName>
    <definedName name="____RAB2" localSheetId="1">#REF!</definedName>
    <definedName name="____RAB2" localSheetId="2">#REF!</definedName>
    <definedName name="____RAB2">#REF!</definedName>
    <definedName name="____RAB5">[71]k341k612!$A$958:$K$1024</definedName>
    <definedName name="____SP1" localSheetId="1">#REF!</definedName>
    <definedName name="____SP1" localSheetId="2">#REF!</definedName>
    <definedName name="____SP1">#REF!</definedName>
    <definedName name="____SP2" localSheetId="1">#REF!</definedName>
    <definedName name="____SP2" localSheetId="2">#REF!</definedName>
    <definedName name="____SP2">#REF!</definedName>
    <definedName name="____SP3">[66]ANALIS!$G$362</definedName>
    <definedName name="____sp5">[66]ANALIS!$G$370</definedName>
    <definedName name="____ta1">[34]input!#REF!</definedName>
    <definedName name="____tc3" localSheetId="1">#REF!</definedName>
    <definedName name="____tc3" localSheetId="2">#REF!</definedName>
    <definedName name="____tc3">#REF!</definedName>
    <definedName name="____TIM200" localSheetId="1">#REF!</definedName>
    <definedName name="____TIM200" localSheetId="2">#REF!</definedName>
    <definedName name="____TIM200">#REF!</definedName>
    <definedName name="____tim30" localSheetId="1">#REF!</definedName>
    <definedName name="____tim30" localSheetId="2">#REF!</definedName>
    <definedName name="____tim30">#REF!</definedName>
    <definedName name="____tl11" localSheetId="1">#REF!</definedName>
    <definedName name="____tl11" localSheetId="2">#REF!</definedName>
    <definedName name="____tl11">#REF!</definedName>
    <definedName name="____tl220" localSheetId="1">#REF!</definedName>
    <definedName name="____tl220" localSheetId="2">#REF!</definedName>
    <definedName name="____tl220">#REF!</definedName>
    <definedName name="____Tp03" localSheetId="1">#REF!</definedName>
    <definedName name="____Tp03" localSheetId="2">#REF!</definedName>
    <definedName name="____Tp03">#REF!</definedName>
    <definedName name="____vol1" localSheetId="1">#REF!</definedName>
    <definedName name="____vol1" localSheetId="2">#REF!</definedName>
    <definedName name="____vol1">#REF!</definedName>
    <definedName name="____vol10" localSheetId="1">#REF!</definedName>
    <definedName name="____vol10" localSheetId="2">#REF!</definedName>
    <definedName name="____vol10">#REF!</definedName>
    <definedName name="____vol11" localSheetId="1">#REF!</definedName>
    <definedName name="____vol11" localSheetId="2">#REF!</definedName>
    <definedName name="____vol11">#REF!</definedName>
    <definedName name="____vol12" localSheetId="1">#REF!</definedName>
    <definedName name="____vol12" localSheetId="2">#REF!</definedName>
    <definedName name="____vol12">#REF!</definedName>
    <definedName name="____vol13" localSheetId="1">#REF!</definedName>
    <definedName name="____vol13" localSheetId="2">#REF!</definedName>
    <definedName name="____vol13">#REF!</definedName>
    <definedName name="____vol14" localSheetId="1">#REF!</definedName>
    <definedName name="____vol14" localSheetId="2">#REF!</definedName>
    <definedName name="____vol14">#REF!</definedName>
    <definedName name="____vol15" localSheetId="1">#REF!</definedName>
    <definedName name="____vol15" localSheetId="2">#REF!</definedName>
    <definedName name="____vol15">#REF!</definedName>
    <definedName name="____vol16" localSheetId="1">#REF!</definedName>
    <definedName name="____vol16" localSheetId="2">#REF!</definedName>
    <definedName name="____vol16">#REF!</definedName>
    <definedName name="____vol17" localSheetId="1">#REF!</definedName>
    <definedName name="____vol17" localSheetId="2">#REF!</definedName>
    <definedName name="____vol17">#REF!</definedName>
    <definedName name="____vol18" localSheetId="1">#REF!</definedName>
    <definedName name="____vol18" localSheetId="2">#REF!</definedName>
    <definedName name="____vol18">#REF!</definedName>
    <definedName name="____vol19" localSheetId="1">#REF!</definedName>
    <definedName name="____vol19" localSheetId="2">#REF!</definedName>
    <definedName name="____vol19">#REF!</definedName>
    <definedName name="____vol2" localSheetId="1">#REF!</definedName>
    <definedName name="____vol2" localSheetId="2">#REF!</definedName>
    <definedName name="____vol2">#REF!</definedName>
    <definedName name="____vol20" localSheetId="1">#REF!</definedName>
    <definedName name="____vol20" localSheetId="2">#REF!</definedName>
    <definedName name="____vol20">#REF!</definedName>
    <definedName name="____vol21" localSheetId="1">#REF!</definedName>
    <definedName name="____vol21" localSheetId="2">#REF!</definedName>
    <definedName name="____vol21">#REF!</definedName>
    <definedName name="____vol22" localSheetId="1">#REF!</definedName>
    <definedName name="____vol22" localSheetId="2">#REF!</definedName>
    <definedName name="____vol22">#REF!</definedName>
    <definedName name="____vol23" localSheetId="1">#REF!</definedName>
    <definedName name="____vol23" localSheetId="2">#REF!</definedName>
    <definedName name="____vol23">#REF!</definedName>
    <definedName name="____vol24" localSheetId="1">#REF!</definedName>
    <definedName name="____vol24" localSheetId="2">#REF!</definedName>
    <definedName name="____vol24">#REF!</definedName>
    <definedName name="____vol3" localSheetId="1">#REF!</definedName>
    <definedName name="____vol3" localSheetId="2">#REF!</definedName>
    <definedName name="____vol3">#REF!</definedName>
    <definedName name="____vol4" localSheetId="1">#REF!</definedName>
    <definedName name="____vol4" localSheetId="2">#REF!</definedName>
    <definedName name="____vol4">#REF!</definedName>
    <definedName name="____vol5" localSheetId="1">#REF!</definedName>
    <definedName name="____vol5" localSheetId="2">#REF!</definedName>
    <definedName name="____vol5">#REF!</definedName>
    <definedName name="____vol6" localSheetId="1">#REF!</definedName>
    <definedName name="____vol6" localSheetId="2">#REF!</definedName>
    <definedName name="____vol6">#REF!</definedName>
    <definedName name="____vol7" localSheetId="1">#REF!</definedName>
    <definedName name="____vol7" localSheetId="2">#REF!</definedName>
    <definedName name="____vol7">#REF!</definedName>
    <definedName name="____vol8" localSheetId="1">#REF!</definedName>
    <definedName name="____vol8" localSheetId="2">#REF!</definedName>
    <definedName name="____vol8">#REF!</definedName>
    <definedName name="____vol9" localSheetId="1">#REF!</definedName>
    <definedName name="____vol9" localSheetId="2">#REF!</definedName>
    <definedName name="____vol9">#REF!</definedName>
    <definedName name="____xlnm.Print_Area">"#REF!"</definedName>
    <definedName name="____xlnm.Print_Titles">"#REF!"</definedName>
    <definedName name="___1_1_6">NA()</definedName>
    <definedName name="___1_2_6">NA()</definedName>
    <definedName name="___1_6">NA()</definedName>
    <definedName name="___A66000" localSheetId="1">#REF!</definedName>
    <definedName name="___A66000" localSheetId="2">#REF!</definedName>
    <definedName name="___A66000">#REF!</definedName>
    <definedName name="___ang1">[34]input!#REF!</definedName>
    <definedName name="___ang2">[34]input!#REF!</definedName>
    <definedName name="___ang3">[34]input!#REF!</definedName>
    <definedName name="___anl2" localSheetId="1">#REF!</definedName>
    <definedName name="___anl2" localSheetId="2">#REF!</definedName>
    <definedName name="___anl2">#REF!</definedName>
    <definedName name="___arr3" localSheetId="5">{"Book1","4.09 FLORA DAN FAUNA.xls","4.22 PERLENGKAPAN SEKOLAH.xls"}</definedName>
    <definedName name="___arr3" localSheetId="7">{"Book1","4.09 FLORA DAN FAUNA.xls","4.22 PERLENGKAPAN SEKOLAH.xls"}</definedName>
    <definedName name="___arr3">{"Book1","4.09 FLORA DAN FAUNA.xls","4.22 PERLENGKAPAN SEKOLAH.xls"}</definedName>
    <definedName name="___bat15" localSheetId="1">#REF!</definedName>
    <definedName name="___bat15" localSheetId="2">#REF!</definedName>
    <definedName name="___bat15">#REF!</definedName>
    <definedName name="___bcr1" localSheetId="1">#REF!</definedName>
    <definedName name="___bcr1" localSheetId="2">#REF!</definedName>
    <definedName name="___bcr1">#REF!</definedName>
    <definedName name="___bcr2" localSheetId="1">#REF!</definedName>
    <definedName name="___bcr2" localSheetId="2">#REF!</definedName>
    <definedName name="___bcr2">#REF!</definedName>
    <definedName name="___ben2" localSheetId="1">#REF!</definedName>
    <definedName name="___ben2" localSheetId="2">#REF!</definedName>
    <definedName name="___ben2">#REF!</definedName>
    <definedName name="___BHN1" localSheetId="1">#REF!</definedName>
    <definedName name="___BHN1" localSheetId="2">#REF!</definedName>
    <definedName name="___BHN1">#REF!</definedName>
    <definedName name="___bia15" localSheetId="1">#REF!</definedName>
    <definedName name="___bia15" localSheetId="2">#REF!</definedName>
    <definedName name="___bia15">#REF!</definedName>
    <definedName name="___BNN01" localSheetId="1">#REF!</definedName>
    <definedName name="___BNN01" localSheetId="2">#REF!</definedName>
    <definedName name="___BNN01">#REF!</definedName>
    <definedName name="___bpc23" localSheetId="1">#REF!</definedName>
    <definedName name="___bpc23" localSheetId="2">#REF!</definedName>
    <definedName name="___bpc23">#REF!</definedName>
    <definedName name="___der4" localSheetId="5">{"Book1","4.09 FLORA DAN FAUNA.xls","4.22 PERLENGKAPAN SEKOLAH.xls"}</definedName>
    <definedName name="___der4" localSheetId="7">{"Book1","4.09 FLORA DAN FAUNA.xls","4.22 PERLENGKAPAN SEKOLAH.xls"}</definedName>
    <definedName name="___der4">{"Book1","4.09 FLORA DAN FAUNA.xls","4.22 PERLENGKAPAN SEKOLAH.xls"}</definedName>
    <definedName name="___dip02" localSheetId="1">#REF!</definedName>
    <definedName name="___dip02" localSheetId="2">#REF!</definedName>
    <definedName name="___dip02">#REF!</definedName>
    <definedName name="___Dir3">[72]INPUT!#REF!</definedName>
    <definedName name="___dir4">[73]INPUT!#REF!</definedName>
    <definedName name="___dir5">[73]INPUT!#REF!</definedName>
    <definedName name="___DIV1">'[43]Kuantitas &amp; Harga'!$G$24</definedName>
    <definedName name="___DIV10">'[43]Kuantitas &amp; Harga'!$G$393</definedName>
    <definedName name="___DIV11">'[24]Kuantitas &amp; Harga'!#REF!</definedName>
    <definedName name="___DIV2">'[43]Kuantitas &amp; Harga'!$G$46</definedName>
    <definedName name="___DIV3">'[43]Kuantitas &amp; Harga'!$G$80</definedName>
    <definedName name="___DIV4">'[43]Kuantitas &amp; Harga'!$G$95</definedName>
    <definedName name="___DIV5">'[43]Kuantitas &amp; Harga'!$G$115</definedName>
    <definedName name="___DIV6">'[43]Kuantitas &amp; Harga'!$G$150</definedName>
    <definedName name="___DIV7">'[43]Kuantitas &amp; Harga'!$G$298</definedName>
    <definedName name="___DIV8">'[43]Kuantitas &amp; Harga'!$G$350</definedName>
    <definedName name="___DIV9">'[43]Kuantitas &amp; Harga'!$G$380</definedName>
    <definedName name="___doc5" localSheetId="5">{"Book1","4.09 FLORA DAN FAUNA.xls","4.22 PERLENGKAPAN SEKOLAH.xls"}</definedName>
    <definedName name="___doc5" localSheetId="7">{"Book1","4.09 FLORA DAN FAUNA.xls","4.22 PERLENGKAPAN SEKOLAH.xls"}</definedName>
    <definedName name="___doc5">{"Book1","4.09 FLORA DAN FAUNA.xls","4.22 PERLENGKAPAN SEKOLAH.xls"}</definedName>
    <definedName name="___dop50">'[74]HARGA SAT'!$F$256</definedName>
    <definedName name="___EEE01">'[35]Break Down Alat'!#REF!</definedName>
    <definedName name="___EEE02">'[35]Break Down Alat'!#REF!</definedName>
    <definedName name="___EEE03">'[35]Break Down Alat'!#REF!</definedName>
    <definedName name="___EEE04">'[35]Break Down Alat'!#REF!</definedName>
    <definedName name="___EEE05">'[35]Break Down Alat'!#REF!</definedName>
    <definedName name="___EEE06">'[35]Break Down Alat'!#REF!</definedName>
    <definedName name="___EEE07">'[35]Break Down Alat'!#REF!</definedName>
    <definedName name="___EEE08">'[35]Break Down Alat'!#REF!</definedName>
    <definedName name="___EEE09">'[35]Break Down Alat'!#REF!</definedName>
    <definedName name="___EEE10">'[35]Break Down Alat'!#REF!</definedName>
    <definedName name="___EEE11">'[35]Break Down Alat'!#REF!</definedName>
    <definedName name="___EEE12">'[35]Break Down Alat'!#REF!</definedName>
    <definedName name="___EEE13">'[35]Break Down Alat'!#REF!</definedName>
    <definedName name="___EEE14">'[35]Break Down Alat'!#REF!</definedName>
    <definedName name="___EEE15">'[35]Break Down Alat'!#REF!</definedName>
    <definedName name="___EEE16">'[35]Break Down Alat'!#REF!</definedName>
    <definedName name="___EEE17">'[35]Break Down Alat'!#REF!</definedName>
    <definedName name="___EEE18">'[35]Break Down Alat'!#REF!</definedName>
    <definedName name="___EEE19">'[35]Break Down Alat'!#REF!</definedName>
    <definedName name="___EEE20">'[35]Break Down Alat'!#REF!</definedName>
    <definedName name="___EEE21">'[35]Break Down Alat'!#REF!</definedName>
    <definedName name="___EEE22">'[35]Break Down Alat'!#REF!</definedName>
    <definedName name="___EEE23">'[35]Break Down Alat'!#REF!</definedName>
    <definedName name="___EEE24">'[35]Break Down Alat'!#REF!</definedName>
    <definedName name="___EEE25">'[35]Break Down Alat'!#REF!</definedName>
    <definedName name="___EEE26">'[35]Break Down Alat'!#REF!</definedName>
    <definedName name="___EEE27">'[35]Break Down Alat'!#REF!</definedName>
    <definedName name="___EEE28">'[35]Break Down Alat'!#REF!</definedName>
    <definedName name="___EEE29">'[35]Break Down Alat'!#REF!</definedName>
    <definedName name="___EEE30">'[35]Break Down Alat'!#REF!</definedName>
    <definedName name="___EEE31">'[35]Break Down Alat'!#REF!</definedName>
    <definedName name="___EEE32">'[35]Break Down Alat'!#REF!</definedName>
    <definedName name="___EEE33">'[35]Break Down Alat'!#REF!</definedName>
    <definedName name="___Gal0550">[53]Analisa!$I$595</definedName>
    <definedName name="___grb1" localSheetId="1">#REF!</definedName>
    <definedName name="___grb1" localSheetId="2">#REF!</definedName>
    <definedName name="___grb1">#REF!</definedName>
    <definedName name="___GRB2" localSheetId="1">#REF!</definedName>
    <definedName name="___GRB2" localSheetId="2">#REF!</definedName>
    <definedName name="___GRB2">#REF!</definedName>
    <definedName name="___GRB3" localSheetId="1">#REF!</definedName>
    <definedName name="___GRB3" localSheetId="2">#REF!</definedName>
    <definedName name="___GRB3">#REF!</definedName>
    <definedName name="___grb4" localSheetId="1">#REF!</definedName>
    <definedName name="___grb4" localSheetId="2">#REF!</definedName>
    <definedName name="___grb4">#REF!</definedName>
    <definedName name="___grb6" localSheetId="1">#REF!</definedName>
    <definedName name="___grb6" localSheetId="2">#REF!</definedName>
    <definedName name="___grb6">#REF!</definedName>
    <definedName name="___HAL1" localSheetId="1">#REF!</definedName>
    <definedName name="___HAL1" localSheetId="2">#REF!</definedName>
    <definedName name="___HAL1">#REF!</definedName>
    <definedName name="___HAL10" localSheetId="1">#REF!</definedName>
    <definedName name="___HAL10" localSheetId="2">#REF!</definedName>
    <definedName name="___HAL10">#REF!</definedName>
    <definedName name="___HAL11" localSheetId="1">#REF!</definedName>
    <definedName name="___HAL11" localSheetId="2">#REF!</definedName>
    <definedName name="___HAL11">#REF!</definedName>
    <definedName name="___HAL12" localSheetId="1">#REF!</definedName>
    <definedName name="___HAL12" localSheetId="2">#REF!</definedName>
    <definedName name="___HAL12">#REF!</definedName>
    <definedName name="___HAL13" localSheetId="1">#REF!</definedName>
    <definedName name="___HAL13" localSheetId="2">#REF!</definedName>
    <definedName name="___HAL13">#REF!</definedName>
    <definedName name="___HAL14" localSheetId="1">#REF!</definedName>
    <definedName name="___HAL14" localSheetId="2">#REF!</definedName>
    <definedName name="___HAL14">#REF!</definedName>
    <definedName name="___HAL15" localSheetId="1">#REF!</definedName>
    <definedName name="___HAL15" localSheetId="2">#REF!</definedName>
    <definedName name="___HAL15">#REF!</definedName>
    <definedName name="___HAL16" localSheetId="1">#REF!</definedName>
    <definedName name="___HAL16" localSheetId="2">#REF!</definedName>
    <definedName name="___HAL16">#REF!</definedName>
    <definedName name="___HAL17" localSheetId="1">#REF!</definedName>
    <definedName name="___HAL17" localSheetId="2">#REF!</definedName>
    <definedName name="___HAL17">#REF!</definedName>
    <definedName name="___HAL18" localSheetId="1">#REF!</definedName>
    <definedName name="___HAL18" localSheetId="2">#REF!</definedName>
    <definedName name="___HAL18">#REF!</definedName>
    <definedName name="___HAL19" localSheetId="1">#REF!</definedName>
    <definedName name="___HAL19" localSheetId="2">#REF!</definedName>
    <definedName name="___HAL19">#REF!</definedName>
    <definedName name="___HAL2" localSheetId="1">#REF!</definedName>
    <definedName name="___HAL2" localSheetId="2">#REF!</definedName>
    <definedName name="___HAL2">#REF!</definedName>
    <definedName name="___HAL20" localSheetId="1">#REF!</definedName>
    <definedName name="___HAL20" localSheetId="2">#REF!</definedName>
    <definedName name="___HAL20">#REF!</definedName>
    <definedName name="___HAL21" localSheetId="1">#REF!</definedName>
    <definedName name="___HAL21" localSheetId="2">#REF!</definedName>
    <definedName name="___HAL21">#REF!</definedName>
    <definedName name="___HAL22" localSheetId="1">#REF!</definedName>
    <definedName name="___HAL22" localSheetId="2">#REF!</definedName>
    <definedName name="___HAL22">#REF!</definedName>
    <definedName name="___HAL3" localSheetId="1">#REF!</definedName>
    <definedName name="___HAL3" localSheetId="2">#REF!</definedName>
    <definedName name="___HAL3">#REF!</definedName>
    <definedName name="___HAL4" localSheetId="1">#REF!</definedName>
    <definedName name="___HAL4" localSheetId="2">#REF!</definedName>
    <definedName name="___HAL4">#REF!</definedName>
    <definedName name="___HAL5" localSheetId="1">#REF!</definedName>
    <definedName name="___HAL5" localSheetId="2">#REF!</definedName>
    <definedName name="___HAL5">#REF!</definedName>
    <definedName name="___HAL6" localSheetId="1">#REF!</definedName>
    <definedName name="___HAL6" localSheetId="2">#REF!</definedName>
    <definedName name="___HAL6">#REF!</definedName>
    <definedName name="___HAL7" localSheetId="1">#REF!</definedName>
    <definedName name="___HAL7" localSheetId="2">#REF!</definedName>
    <definedName name="___HAL7">#REF!</definedName>
    <definedName name="___HAL8" localSheetId="1">#REF!</definedName>
    <definedName name="___HAL8" localSheetId="2">#REF!</definedName>
    <definedName name="___HAL8">#REF!</definedName>
    <definedName name="___HAL9" localSheetId="1">#REF!</definedName>
    <definedName name="___HAL9" localSheetId="2">#REF!</definedName>
    <definedName name="___HAL9">#REF!</definedName>
    <definedName name="___Hps3">[72]INPUT!#REF!</definedName>
    <definedName name="___I333333" localSheetId="1">#REF!</definedName>
    <definedName name="___I333333" localSheetId="2">#REF!</definedName>
    <definedName name="___I333333">#REF!</definedName>
    <definedName name="___keg1">[32]input!$B$19</definedName>
    <definedName name="___Keg3">[72]INPUT!#REF!</definedName>
    <definedName name="___ker15" localSheetId="1">#REF!</definedName>
    <definedName name="___ker15" localSheetId="2">#REF!</definedName>
    <definedName name="___ker15">#REF!</definedName>
    <definedName name="___KOP1" localSheetId="1">#REF!</definedName>
    <definedName name="___KOP1" localSheetId="2">#REF!</definedName>
    <definedName name="___KOP1">#REF!</definedName>
    <definedName name="___KOP2">#N/A</definedName>
    <definedName name="___kp2">[64]satuan!$F$35</definedName>
    <definedName name="___kr1" localSheetId="1">#REF!</definedName>
    <definedName name="___kr1" localSheetId="2">#REF!</definedName>
    <definedName name="___kr1">#REF!</definedName>
    <definedName name="___kr2" localSheetId="1">#REF!</definedName>
    <definedName name="___kr2" localSheetId="2">#REF!</definedName>
    <definedName name="___kr2">#REF!</definedName>
    <definedName name="___kr3" localSheetId="1">#REF!</definedName>
    <definedName name="___kr3" localSheetId="2">#REF!</definedName>
    <definedName name="___kr3">#REF!</definedName>
    <definedName name="___krl1">'[75]Daftar harga'!$E$19</definedName>
    <definedName name="___krl12">'[75]Daftar harga'!$E$21</definedName>
    <definedName name="___krl23">'[75]Daftar harga'!$E$20</definedName>
    <definedName name="___LLL01" localSheetId="1">#REF!</definedName>
    <definedName name="___LLL01" localSheetId="2">#REF!</definedName>
    <definedName name="___LLL01">#REF!</definedName>
    <definedName name="___LLL02" localSheetId="1">#REF!</definedName>
    <definedName name="___LLL02" localSheetId="2">#REF!</definedName>
    <definedName name="___LLL02">#REF!</definedName>
    <definedName name="___LLL03" localSheetId="1">#REF!</definedName>
    <definedName name="___LLL03" localSheetId="2">#REF!</definedName>
    <definedName name="___LLL03">#REF!</definedName>
    <definedName name="___LLL04" localSheetId="1">#REF!</definedName>
    <definedName name="___LLL04" localSheetId="2">#REF!</definedName>
    <definedName name="___LLL04">#REF!</definedName>
    <definedName name="___LLL05" localSheetId="1">#REF!</definedName>
    <definedName name="___LLL05" localSheetId="2">#REF!</definedName>
    <definedName name="___LLL05">#REF!</definedName>
    <definedName name="___LLL06" localSheetId="1">#REF!</definedName>
    <definedName name="___LLL06" localSheetId="2">#REF!</definedName>
    <definedName name="___LLL06">#REF!</definedName>
    <definedName name="___LLL07" localSheetId="1">#REF!</definedName>
    <definedName name="___LLL07" localSheetId="2">#REF!</definedName>
    <definedName name="___LLL07">#REF!</definedName>
    <definedName name="___LLL08" localSheetId="1">#REF!</definedName>
    <definedName name="___LLL08" localSheetId="2">#REF!</definedName>
    <definedName name="___LLL08">#REF!</definedName>
    <definedName name="___LLL09" localSheetId="1">#REF!</definedName>
    <definedName name="___LLL09" localSheetId="2">#REF!</definedName>
    <definedName name="___LLL09">#REF!</definedName>
    <definedName name="___LLL10" localSheetId="1">#REF!</definedName>
    <definedName name="___LLL10" localSheetId="2">#REF!</definedName>
    <definedName name="___LLL10">#REF!</definedName>
    <definedName name="___LLL11" localSheetId="1">#REF!</definedName>
    <definedName name="___LLL11" localSheetId="2">#REF!</definedName>
    <definedName name="___LLL11">#REF!</definedName>
    <definedName name="___lok2">[10]data!$B$15</definedName>
    <definedName name="___man2" localSheetId="1">#REF!</definedName>
    <definedName name="___man2" localSheetId="2">#REF!</definedName>
    <definedName name="___man2">#REF!</definedName>
    <definedName name="___mas1" localSheetId="5">{"Book1","4.09 FLORA DAN FAUNA.xls","4.22 PERLENGKAPAN SEKOLAH.xls"}</definedName>
    <definedName name="___mas1" localSheetId="7">{"Book1","4.09 FLORA DAN FAUNA.xls","4.22 PERLENGKAPAN SEKOLAH.xls"}</definedName>
    <definedName name="___mas1">{"Book1","4.09 FLORA DAN FAUNA.xls","4.22 PERLENGKAPAN SEKOLAH.xls"}</definedName>
    <definedName name="___mas12" localSheetId="5">{"Book1","4.09 FLORA DAN FAUNA.xls","4.22 PERLENGKAPAN SEKOLAH.xls"}</definedName>
    <definedName name="___mas12" localSheetId="7">{"Book1","4.09 FLORA DAN FAUNA.xls","4.22 PERLENGKAPAN SEKOLAH.xls"}</definedName>
    <definedName name="___mas12">{"Book1","4.09 FLORA DAN FAUNA.xls","4.22 PERLENGKAPAN SEKOLAH.xls"}</definedName>
    <definedName name="___mas2" localSheetId="5">{"Book1","4.09 FLORA DAN FAUNA.xls","4.22 PERLENGKAPAN SEKOLAH.xls"}</definedName>
    <definedName name="___mas2" localSheetId="7">{"Book1","4.09 FLORA DAN FAUNA.xls","4.22 PERLENGKAPAN SEKOLAH.xls"}</definedName>
    <definedName name="___mas2">{"Book1","4.09 FLORA DAN FAUNA.xls","4.22 PERLENGKAPAN SEKOLAH.xls"}</definedName>
    <definedName name="___mas4" localSheetId="5">{"Book1","4.09 FLORA DAN FAUNA.xls","4.22 PERLENGKAPAN SEKOLAH.xls"}</definedName>
    <definedName name="___mas4" localSheetId="7">{"Book1","4.09 FLORA DAN FAUNA.xls","4.22 PERLENGKAPAN SEKOLAH.xls"}</definedName>
    <definedName name="___mas4">{"Book1","4.09 FLORA DAN FAUNA.xls","4.22 PERLENGKAPAN SEKOLAH.xls"}</definedName>
    <definedName name="___mas5" localSheetId="5">{"Book1","4.09 FLORA DAN FAUNA.xls","4.22 PERLENGKAPAN SEKOLAH.xls"}</definedName>
    <definedName name="___mas5" localSheetId="7">{"Book1","4.09 FLORA DAN FAUNA.xls","4.22 PERLENGKAPAN SEKOLAH.xls"}</definedName>
    <definedName name="___mas5">{"Book1","4.09 FLORA DAN FAUNA.xls","4.22 PERLENGKAPAN SEKOLAH.xls"}</definedName>
    <definedName name="___mas6" localSheetId="5">{"Book1","4.09 FLORA DAN FAUNA.xls","4.22 PERLENGKAPAN SEKOLAH.xls"}</definedName>
    <definedName name="___mas6" localSheetId="7">{"Book1","4.09 FLORA DAN FAUNA.xls","4.22 PERLENGKAPAN SEKOLAH.xls"}</definedName>
    <definedName name="___mas6">{"Book1","4.09 FLORA DAN FAUNA.xls","4.22 PERLENGKAPAN SEKOLAH.xls"}</definedName>
    <definedName name="___mas7" localSheetId="5">{"Book1","4.09 FLORA DAN FAUNA.xls","4.22 PERLENGKAPAN SEKOLAH.xls"}</definedName>
    <definedName name="___mas7" localSheetId="7">{"Book1","4.09 FLORA DAN FAUNA.xls","4.22 PERLENGKAPAN SEKOLAH.xls"}</definedName>
    <definedName name="___mas7">{"Book1","4.09 FLORA DAN FAUNA.xls","4.22 PERLENGKAPAN SEKOLAH.xls"}</definedName>
    <definedName name="___mas8" localSheetId="5">{"Book1","4.09 FLORA DAN FAUNA.xls","4.22 PERLENGKAPAN SEKOLAH.xls"}</definedName>
    <definedName name="___mas8" localSheetId="7">{"Book1","4.09 FLORA DAN FAUNA.xls","4.22 PERLENGKAPAN SEKOLAH.xls"}</definedName>
    <definedName name="___mas8">{"Book1","4.09 FLORA DAN FAUNA.xls","4.22 PERLENGKAPAN SEKOLAH.xls"}</definedName>
    <definedName name="___mas9" localSheetId="5">{"Book1","4.09 FLORA DAN FAUNA.xls","4.22 PERLENGKAPAN SEKOLAH.xls"}</definedName>
    <definedName name="___mas9" localSheetId="7">{"Book1","4.09 FLORA DAN FAUNA.xls","4.22 PERLENGKAPAN SEKOLAH.xls"}</definedName>
    <definedName name="___mas9">{"Book1","4.09 FLORA DAN FAUNA.xls","4.22 PERLENGKAPAN SEKOLAH.xls"}</definedName>
    <definedName name="___MDE01" localSheetId="1">#REF!</definedName>
    <definedName name="___MDE01" localSheetId="2">#REF!</definedName>
    <definedName name="___MDE01">#REF!</definedName>
    <definedName name="___MDE02" localSheetId="1">#REF!</definedName>
    <definedName name="___MDE02" localSheetId="2">#REF!</definedName>
    <definedName name="___MDE02">#REF!</definedName>
    <definedName name="___MDE03">[76]ALAT!#REF!</definedName>
    <definedName name="___MDE04" localSheetId="1">#REF!</definedName>
    <definedName name="___MDE04" localSheetId="2">#REF!</definedName>
    <definedName name="___MDE04">#REF!</definedName>
    <definedName name="___MDE05">[77]ALAT!$BM$92</definedName>
    <definedName name="___MDE06" localSheetId="1">#REF!</definedName>
    <definedName name="___MDE06" localSheetId="2">#REF!</definedName>
    <definedName name="___MDE06">#REF!</definedName>
    <definedName name="___MDE07" localSheetId="1">#REF!</definedName>
    <definedName name="___MDE07" localSheetId="2">#REF!</definedName>
    <definedName name="___MDE07">#REF!</definedName>
    <definedName name="___MDE08" localSheetId="1">#REF!</definedName>
    <definedName name="___MDE08" localSheetId="2">#REF!</definedName>
    <definedName name="___MDE08">#REF!</definedName>
    <definedName name="___MDE09" localSheetId="1">#REF!</definedName>
    <definedName name="___MDE09" localSheetId="2">#REF!</definedName>
    <definedName name="___MDE09">#REF!</definedName>
    <definedName name="___MDE10" localSheetId="1">#REF!</definedName>
    <definedName name="___MDE10" localSheetId="2">#REF!</definedName>
    <definedName name="___MDE10">#REF!</definedName>
    <definedName name="___MDE11" localSheetId="1">#REF!</definedName>
    <definedName name="___MDE11" localSheetId="2">#REF!</definedName>
    <definedName name="___MDE11">#REF!</definedName>
    <definedName name="___MDE12" localSheetId="1">#REF!</definedName>
    <definedName name="___MDE12" localSheetId="2">#REF!</definedName>
    <definedName name="___MDE12">#REF!</definedName>
    <definedName name="___MDE13">[77]ALAT!$BM$252</definedName>
    <definedName name="___MDE14">[77]ALAT!$BM$272</definedName>
    <definedName name="___MDE15" localSheetId="1">#REF!</definedName>
    <definedName name="___MDE15" localSheetId="2">#REF!</definedName>
    <definedName name="___MDE15">#REF!</definedName>
    <definedName name="___MDE16">[77]ALAT!$BM$312</definedName>
    <definedName name="___MDE17">[77]ALAT!$BM$332</definedName>
    <definedName name="___MDE18">[77]ALAT!$BM$352</definedName>
    <definedName name="___MDE19">[77]ALAT!$BM$372</definedName>
    <definedName name="___MDE20" localSheetId="1">#REF!</definedName>
    <definedName name="___MDE20" localSheetId="2">#REF!</definedName>
    <definedName name="___MDE20">#REF!</definedName>
    <definedName name="___MDE21">[77]ALAT!$BM$412</definedName>
    <definedName name="___MDE22">[77]ALAT!$BM$432</definedName>
    <definedName name="___MDE23">[77]ALAT!$BM$452</definedName>
    <definedName name="___MDE24">[77]ALAT!$BM$472</definedName>
    <definedName name="___MDE25" localSheetId="1">#REF!</definedName>
    <definedName name="___MDE25" localSheetId="2">#REF!</definedName>
    <definedName name="___MDE25">#REF!</definedName>
    <definedName name="___MDE26">[77]ALAT!$BM$512</definedName>
    <definedName name="___MDE27">[77]ALAT!$BM$532</definedName>
    <definedName name="___MDE28">[77]ALAT!$BM$552</definedName>
    <definedName name="___MDE29">[77]ALAT!$BM$572</definedName>
    <definedName name="___MDE30">[77]ALAT!$BM$592</definedName>
    <definedName name="___MDE31">[77]ALAT!$BM$612</definedName>
    <definedName name="___MDE32" localSheetId="1">#REF!</definedName>
    <definedName name="___MDE32" localSheetId="2">#REF!</definedName>
    <definedName name="___MDE32">#REF!</definedName>
    <definedName name="___MDE33">[77]ALAT!$BM$652</definedName>
    <definedName name="___MDE34">[77]ALAT!$BM$683</definedName>
    <definedName name="___MDE35">[22]Peralatan!$BO$718</definedName>
    <definedName name="___MDE36">[22]Peralatan!$BO$738</definedName>
    <definedName name="___MDE37">[22]Peralatan!$BO$758</definedName>
    <definedName name="___MDE38">[22]Peralatan!$BO$778</definedName>
    <definedName name="___MDE39">[22]Peralatan!$BO$798</definedName>
    <definedName name="___MDE40">[22]Peralatan!$BO$818</definedName>
    <definedName name="___MDE41">[22]Peralatan!$BO$838</definedName>
    <definedName name="___MDE42">[22]Peralatan!$BO$858</definedName>
    <definedName name="___MDE43">[22]Peralatan!$BO$878</definedName>
    <definedName name="___MDE44">[22]Peralatan!$BO$898</definedName>
    <definedName name="___MDE45">[22]Peralatan!$BO$918</definedName>
    <definedName name="___MDE46">[22]Peralatan!$BO$938</definedName>
    <definedName name="___MDE47">[22]Peralatan!$BO$958</definedName>
    <definedName name="___MDE48">[22]Peralatan!$BO$978</definedName>
    <definedName name="___MDE49">[22]Peralatan!$BO$998</definedName>
    <definedName name="___MDE50">[22]Peralatan!$BO$1018</definedName>
    <definedName name="___MDE51">[22]Peralatan!$BO$1038</definedName>
    <definedName name="___MDE52">[22]Peralatan!$BO$1058</definedName>
    <definedName name="___me0" localSheetId="5">{"Book1","4.09 FLORA DAN FAUNA.xls","4.22 PERLENGKAPAN SEKOLAH.xls"}</definedName>
    <definedName name="___me0" localSheetId="7">{"Book1","4.09 FLORA DAN FAUNA.xls","4.22 PERLENGKAPAN SEKOLAH.xls"}</definedName>
    <definedName name="___me0">{"Book1","4.09 FLORA DAN FAUNA.xls","4.22 PERLENGKAPAN SEKOLAH.xls"}</definedName>
    <definedName name="___ME01">[77]ALAT!$BM$24</definedName>
    <definedName name="___ME02">[77]ALAT!$BM$44</definedName>
    <definedName name="___ME03">[76]ALAT!#REF!</definedName>
    <definedName name="___ME04">[77]ALAT!$BM$71</definedName>
    <definedName name="___ME05">[77]ALAT!$BM$91</definedName>
    <definedName name="___ME06">[77]ALAT!$BM$111</definedName>
    <definedName name="___ME07">[77]ALAT!$BM$131</definedName>
    <definedName name="___ME08">[77]ALAT!$BM$151</definedName>
    <definedName name="___ME09">[77]ALAT!$BM$171</definedName>
    <definedName name="___me1" localSheetId="5">{"Book1","4.09 FLORA DAN FAUNA.xls","4.22 PERLENGKAPAN SEKOLAH.xls"}</definedName>
    <definedName name="___me1" localSheetId="7">{"Book1","4.09 FLORA DAN FAUNA.xls","4.22 PERLENGKAPAN SEKOLAH.xls"}</definedName>
    <definedName name="___me1">{"Book1","4.09 FLORA DAN FAUNA.xls","4.22 PERLENGKAPAN SEKOLAH.xls"}</definedName>
    <definedName name="___ME10">[77]ALAT!$BM$191</definedName>
    <definedName name="___ME11">[77]ALAT!$BM$211</definedName>
    <definedName name="___ME12">[77]ALAT!$BM$231</definedName>
    <definedName name="___ME13">[77]ALAT!$BM$251</definedName>
    <definedName name="___ME14">[77]ALAT!$BM$271</definedName>
    <definedName name="___ME15">[77]ALAT!$BM$291</definedName>
    <definedName name="___ME16">[77]ALAT!$BM$311</definedName>
    <definedName name="___ME17">[77]ALAT!$BM$331</definedName>
    <definedName name="___ME18">[77]ALAT!$BM$351</definedName>
    <definedName name="___ME19">[77]ALAT!$BM$371</definedName>
    <definedName name="___me2" localSheetId="5">{"Book1","4.09 FLORA DAN FAUNA.xls","4.22 PERLENGKAPAN SEKOLAH.xls"}</definedName>
    <definedName name="___me2" localSheetId="7">{"Book1","4.09 FLORA DAN FAUNA.xls","4.22 PERLENGKAPAN SEKOLAH.xls"}</definedName>
    <definedName name="___me2">{"Book1","4.09 FLORA DAN FAUNA.xls","4.22 PERLENGKAPAN SEKOLAH.xls"}</definedName>
    <definedName name="___ME20">[77]ALAT!$BM$391</definedName>
    <definedName name="___ME21">[77]ALAT!$BM$411</definedName>
    <definedName name="___ME22">[77]ALAT!$BM$431</definedName>
    <definedName name="___ME23">[77]ALAT!$BM$451</definedName>
    <definedName name="___ME24">[77]ALAT!$BM$471</definedName>
    <definedName name="___ME25">[77]ALAT!$BM$491</definedName>
    <definedName name="___ME26">[77]ALAT!$BM$511</definedName>
    <definedName name="___ME27">[77]ALAT!$BM$531</definedName>
    <definedName name="___ME28">[77]ALAT!$BM$551</definedName>
    <definedName name="___ME29">[77]ALAT!$BM$571</definedName>
    <definedName name="___me3" localSheetId="5">{"Book1","4.09 FLORA DAN FAUNA.xls","4.22 PERLENGKAPAN SEKOLAH.xls"}</definedName>
    <definedName name="___me3" localSheetId="7">{"Book1","4.09 FLORA DAN FAUNA.xls","4.22 PERLENGKAPAN SEKOLAH.xls"}</definedName>
    <definedName name="___me3">{"Book1","4.09 FLORA DAN FAUNA.xls","4.22 PERLENGKAPAN SEKOLAH.xls"}</definedName>
    <definedName name="___ME30">[77]ALAT!$BM$591</definedName>
    <definedName name="___ME31">[77]ALAT!$BM$611</definedName>
    <definedName name="___ME32">[77]ALAT!$BM$631</definedName>
    <definedName name="___ME33">[77]ALAT!$BM$651</definedName>
    <definedName name="___ME34">[77]ALAT!$BM$682</definedName>
    <definedName name="___ME35">[77]ALAT!$R$24</definedName>
    <definedName name="___ME36">[22]Peralatan!$BO$737</definedName>
    <definedName name="___ME37">[22]Peralatan!$BO$757</definedName>
    <definedName name="___ME38">[22]Peralatan!$BO$777</definedName>
    <definedName name="___ME39">[22]Peralatan!$BO$797</definedName>
    <definedName name="___me4" localSheetId="5">{"Book1","4.09 FLORA DAN FAUNA.xls","4.22 PERLENGKAPAN SEKOLAH.xls"}</definedName>
    <definedName name="___me4" localSheetId="7">{"Book1","4.09 FLORA DAN FAUNA.xls","4.22 PERLENGKAPAN SEKOLAH.xls"}</definedName>
    <definedName name="___me4">{"Book1","4.09 FLORA DAN FAUNA.xls","4.22 PERLENGKAPAN SEKOLAH.xls"}</definedName>
    <definedName name="___ME40">[22]Peralatan!$BO$817</definedName>
    <definedName name="___ME41">[22]Peralatan!$BO$837</definedName>
    <definedName name="___ME42">[22]Peralatan!$BO$857</definedName>
    <definedName name="___ME43">[22]Peralatan!$BO$877</definedName>
    <definedName name="___ME44">[22]Peralatan!$BO$897</definedName>
    <definedName name="___ME45">[22]Peralatan!$BO$917</definedName>
    <definedName name="___ME46">[22]Peralatan!$BO$937</definedName>
    <definedName name="___ME47">[22]Peralatan!$BO$957</definedName>
    <definedName name="___ME48">[22]Peralatan!$BO$977</definedName>
    <definedName name="___ME49">[22]Peralatan!$BO$997</definedName>
    <definedName name="___me5" localSheetId="5">{"Book1","4.09 FLORA DAN FAUNA.xls","4.22 PERLENGKAPAN SEKOLAH.xls"}</definedName>
    <definedName name="___me5" localSheetId="7">{"Book1","4.09 FLORA DAN FAUNA.xls","4.22 PERLENGKAPAN SEKOLAH.xls"}</definedName>
    <definedName name="___me5">{"Book1","4.09 FLORA DAN FAUNA.xls","4.22 PERLENGKAPAN SEKOLAH.xls"}</definedName>
    <definedName name="___ME50">[22]Peralatan!$BO$1017</definedName>
    <definedName name="___ME51">[22]Peralatan!$BO$1037</definedName>
    <definedName name="___ME52">[22]Peralatan!$BO$1057</definedName>
    <definedName name="___me9" localSheetId="5">{"Book1","4.09 FLORA DAN FAUNA.xls","4.22 PERLENGKAPAN SEKOLAH.xls"}</definedName>
    <definedName name="___me9" localSheetId="7">{"Book1","4.09 FLORA DAN FAUNA.xls","4.22 PERLENGKAPAN SEKOLAH.xls"}</definedName>
    <definedName name="___me9">{"Book1","4.09 FLORA DAN FAUNA.xls","4.22 PERLENGKAPAN SEKOLAH.xls"}</definedName>
    <definedName name="___mek1" localSheetId="5">{"Book1","4.09 FLORA DAN FAUNA.xls","4.22 PERLENGKAPAN SEKOLAH.xls"}</definedName>
    <definedName name="___mek1" localSheetId="7">{"Book1","4.09 FLORA DAN FAUNA.xls","4.22 PERLENGKAPAN SEKOLAH.xls"}</definedName>
    <definedName name="___mek1">{"Book1","4.09 FLORA DAN FAUNA.xls","4.22 PERLENGKAPAN SEKOLAH.xls"}</definedName>
    <definedName name="___mek2" localSheetId="5">{"Book1","4.09 FLORA DAN FAUNA.xls","4.22 PERLENGKAPAN SEKOLAH.xls"}</definedName>
    <definedName name="___mek2" localSheetId="7">{"Book1","4.09 FLORA DAN FAUNA.xls","4.22 PERLENGKAPAN SEKOLAH.xls"}</definedName>
    <definedName name="___mek2">{"Book1","4.09 FLORA DAN FAUNA.xls","4.22 PERLENGKAPAN SEKOLAH.xls"}</definedName>
    <definedName name="___mek3" localSheetId="5">{"Book1","4.09 FLORA DAN FAUNA.xls","4.22 PERLENGKAPAN SEKOLAH.xls"}</definedName>
    <definedName name="___mek3" localSheetId="7">{"Book1","4.09 FLORA DAN FAUNA.xls","4.22 PERLENGKAPAN SEKOLAH.xls"}</definedName>
    <definedName name="___mek3">{"Book1","4.09 FLORA DAN FAUNA.xls","4.22 PERLENGKAPAN SEKOLAH.xls"}</definedName>
    <definedName name="___mek5" localSheetId="5">{"Book1","4.09 FLORA DAN FAUNA.xls","4.22 PERLENGKAPAN SEKOLAH.xls"}</definedName>
    <definedName name="___mek5" localSheetId="7">{"Book1","4.09 FLORA DAN FAUNA.xls","4.22 PERLENGKAPAN SEKOLAH.xls"}</definedName>
    <definedName name="___mek5">{"Book1","4.09 FLORA DAN FAUNA.xls","4.22 PERLENGKAPAN SEKOLAH.xls"}</definedName>
    <definedName name="___mek87" localSheetId="5">{"Book1","4.09 FLORA DAN FAUNA.xls","4.22 PERLENGKAPAN SEKOLAH.xls"}</definedName>
    <definedName name="___mek87" localSheetId="7">{"Book1","4.09 FLORA DAN FAUNA.xls","4.22 PERLENGKAPAN SEKOLAH.xls"}</definedName>
    <definedName name="___mek87">{"Book1","4.09 FLORA DAN FAUNA.xls","4.22 PERLENGKAPAN SEKOLAH.xls"}</definedName>
    <definedName name="___mek9" localSheetId="5">{"Book1","4.09 FLORA DAN FAUNA.xls","4.22 PERLENGKAPAN SEKOLAH.xls"}</definedName>
    <definedName name="___mek9" localSheetId="7">{"Book1","4.09 FLORA DAN FAUNA.xls","4.22 PERLENGKAPAN SEKOLAH.xls"}</definedName>
    <definedName name="___mek9">{"Book1","4.09 FLORA DAN FAUNA.xls","4.22 PERLENGKAPAN SEKOLAH.xls"}</definedName>
    <definedName name="___meq12" localSheetId="5">{"Book1","4.09 FLORA DAN FAUNA.xls","4.22 PERLENGKAPAN SEKOLAH.xls"}</definedName>
    <definedName name="___meq12" localSheetId="7">{"Book1","4.09 FLORA DAN FAUNA.xls","4.22 PERLENGKAPAN SEKOLAH.xls"}</definedName>
    <definedName name="___meq12">{"Book1","4.09 FLORA DAN FAUNA.xls","4.22 PERLENGKAPAN SEKOLAH.xls"}</definedName>
    <definedName name="___MMM01" localSheetId="1">#REF!</definedName>
    <definedName name="___MMM01" localSheetId="2">#REF!</definedName>
    <definedName name="___MMM01">#REF!</definedName>
    <definedName name="___MMM02" localSheetId="1">#REF!</definedName>
    <definedName name="___MMM02" localSheetId="2">#REF!</definedName>
    <definedName name="___MMM02">#REF!</definedName>
    <definedName name="___MMM03" localSheetId="1">#REF!</definedName>
    <definedName name="___MMM03" localSheetId="2">#REF!</definedName>
    <definedName name="___MMM03">#REF!</definedName>
    <definedName name="___MMM04" localSheetId="1">#REF!</definedName>
    <definedName name="___MMM04" localSheetId="2">#REF!</definedName>
    <definedName name="___MMM04">#REF!</definedName>
    <definedName name="___MMM05" localSheetId="1">#REF!</definedName>
    <definedName name="___MMM05" localSheetId="2">#REF!</definedName>
    <definedName name="___MMM05">#REF!</definedName>
    <definedName name="___MMM06" localSheetId="1">#REF!</definedName>
    <definedName name="___MMM06" localSheetId="2">#REF!</definedName>
    <definedName name="___MMM06">#REF!</definedName>
    <definedName name="___MMM07" localSheetId="1">#REF!</definedName>
    <definedName name="___MMM07" localSheetId="2">#REF!</definedName>
    <definedName name="___MMM07">#REF!</definedName>
    <definedName name="___MMM08" localSheetId="1">#REF!</definedName>
    <definedName name="___MMM08" localSheetId="2">#REF!</definedName>
    <definedName name="___MMM08">#REF!</definedName>
    <definedName name="___MMM09" localSheetId="1">#REF!</definedName>
    <definedName name="___MMM09" localSheetId="2">#REF!</definedName>
    <definedName name="___MMM09">#REF!</definedName>
    <definedName name="___MMM10" localSheetId="1">#REF!</definedName>
    <definedName name="___MMM10" localSheetId="2">#REF!</definedName>
    <definedName name="___MMM10">#REF!</definedName>
    <definedName name="___MMM11" localSheetId="1">#REF!</definedName>
    <definedName name="___MMM11" localSheetId="2">#REF!</definedName>
    <definedName name="___MMM11">#REF!</definedName>
    <definedName name="___MMM12" localSheetId="1">#REF!</definedName>
    <definedName name="___MMM12" localSheetId="2">#REF!</definedName>
    <definedName name="___MMM12">#REF!</definedName>
    <definedName name="___MMM13" localSheetId="1">#REF!</definedName>
    <definedName name="___MMM13" localSheetId="2">#REF!</definedName>
    <definedName name="___MMM13">#REF!</definedName>
    <definedName name="___MMM14" localSheetId="1">#REF!</definedName>
    <definedName name="___MMM14" localSheetId="2">#REF!</definedName>
    <definedName name="___MMM14">#REF!</definedName>
    <definedName name="___MMM15" localSheetId="1">#REF!</definedName>
    <definedName name="___MMM15" localSheetId="2">#REF!</definedName>
    <definedName name="___MMM15">#REF!</definedName>
    <definedName name="___MMM16" localSheetId="1">#REF!</definedName>
    <definedName name="___MMM16" localSheetId="2">#REF!</definedName>
    <definedName name="___MMM16">#REF!</definedName>
    <definedName name="___MMM17" localSheetId="1">#REF!</definedName>
    <definedName name="___MMM17" localSheetId="2">#REF!</definedName>
    <definedName name="___MMM17">#REF!</definedName>
    <definedName name="___MMM18" localSheetId="1">#REF!</definedName>
    <definedName name="___MMM18" localSheetId="2">#REF!</definedName>
    <definedName name="___MMM18">#REF!</definedName>
    <definedName name="___MMM19" localSheetId="1">#REF!</definedName>
    <definedName name="___MMM19" localSheetId="2">#REF!</definedName>
    <definedName name="___MMM19">#REF!</definedName>
    <definedName name="___MMM20" localSheetId="1">#REF!</definedName>
    <definedName name="___MMM20" localSheetId="2">#REF!</definedName>
    <definedName name="___MMM20">#REF!</definedName>
    <definedName name="___MMM21" localSheetId="1">#REF!</definedName>
    <definedName name="___MMM21" localSheetId="2">#REF!</definedName>
    <definedName name="___MMM21">#REF!</definedName>
    <definedName name="___MMM22" localSheetId="1">#REF!</definedName>
    <definedName name="___MMM22" localSheetId="2">#REF!</definedName>
    <definedName name="___MMM22">#REF!</definedName>
    <definedName name="___MMM23" localSheetId="1">#REF!</definedName>
    <definedName name="___MMM23" localSheetId="2">#REF!</definedName>
    <definedName name="___MMM23">#REF!</definedName>
    <definedName name="___MMM24" localSheetId="1">#REF!</definedName>
    <definedName name="___MMM24" localSheetId="2">#REF!</definedName>
    <definedName name="___MMM24">#REF!</definedName>
    <definedName name="___MMM25" localSheetId="1">#REF!</definedName>
    <definedName name="___MMM25" localSheetId="2">#REF!</definedName>
    <definedName name="___MMM25">#REF!</definedName>
    <definedName name="___MMM26" localSheetId="1">#REF!</definedName>
    <definedName name="___MMM26" localSheetId="2">#REF!</definedName>
    <definedName name="___MMM26">#REF!</definedName>
    <definedName name="___MMM27" localSheetId="1">#REF!</definedName>
    <definedName name="___MMM27" localSheetId="2">#REF!</definedName>
    <definedName name="___MMM27">#REF!</definedName>
    <definedName name="___MMM28" localSheetId="1">#REF!</definedName>
    <definedName name="___MMM28" localSheetId="2">#REF!</definedName>
    <definedName name="___MMM28">#REF!</definedName>
    <definedName name="___MMM29" localSheetId="1">#REF!</definedName>
    <definedName name="___MMM29" localSheetId="2">#REF!</definedName>
    <definedName name="___MMM29">#REF!</definedName>
    <definedName name="___MMM30" localSheetId="1">#REF!</definedName>
    <definedName name="___MMM30" localSheetId="2">#REF!</definedName>
    <definedName name="___MMM30">#REF!</definedName>
    <definedName name="___MMM31" localSheetId="1">#REF!</definedName>
    <definedName name="___MMM31" localSheetId="2">#REF!</definedName>
    <definedName name="___MMM31">#REF!</definedName>
    <definedName name="___MMM32" localSheetId="1">#REF!</definedName>
    <definedName name="___MMM32" localSheetId="2">#REF!</definedName>
    <definedName name="___MMM32">#REF!</definedName>
    <definedName name="___MMM33" localSheetId="1">#REF!</definedName>
    <definedName name="___MMM33" localSheetId="2">#REF!</definedName>
    <definedName name="___MMM33">#REF!</definedName>
    <definedName name="___MMM34" localSheetId="1">#REF!</definedName>
    <definedName name="___MMM34" localSheetId="2">#REF!</definedName>
    <definedName name="___MMM34">#REF!</definedName>
    <definedName name="___MMM35" localSheetId="1">#REF!</definedName>
    <definedName name="___MMM35" localSheetId="2">#REF!</definedName>
    <definedName name="___MMM35">#REF!</definedName>
    <definedName name="___MMM36" localSheetId="1">#REF!</definedName>
    <definedName name="___MMM36" localSheetId="2">#REF!</definedName>
    <definedName name="___MMM36">#REF!</definedName>
    <definedName name="___MMM37" localSheetId="1">#REF!</definedName>
    <definedName name="___MMM37" localSheetId="2">#REF!</definedName>
    <definedName name="___MMM37">#REF!</definedName>
    <definedName name="___MMM38" localSheetId="1">#REF!</definedName>
    <definedName name="___MMM38" localSheetId="2">#REF!</definedName>
    <definedName name="___MMM38">#REF!</definedName>
    <definedName name="___MMM39" localSheetId="1">#REF!</definedName>
    <definedName name="___MMM39" localSheetId="2">#REF!</definedName>
    <definedName name="___MMM39">#REF!</definedName>
    <definedName name="___MMM40" localSheetId="1">#REF!</definedName>
    <definedName name="___MMM40" localSheetId="2">#REF!</definedName>
    <definedName name="___MMM40">#REF!</definedName>
    <definedName name="___MMM41" localSheetId="1">#REF!</definedName>
    <definedName name="___MMM41" localSheetId="2">#REF!</definedName>
    <definedName name="___MMM41">#REF!</definedName>
    <definedName name="___MMM411" localSheetId="1">#REF!</definedName>
    <definedName name="___MMM411" localSheetId="2">#REF!</definedName>
    <definedName name="___MMM411">#REF!</definedName>
    <definedName name="___MMM42" localSheetId="1">#REF!</definedName>
    <definedName name="___MMM42" localSheetId="2">#REF!</definedName>
    <definedName name="___MMM42">#REF!</definedName>
    <definedName name="___MMM43" localSheetId="1">#REF!</definedName>
    <definedName name="___MMM43" localSheetId="2">#REF!</definedName>
    <definedName name="___MMM43">#REF!</definedName>
    <definedName name="___MMM44" localSheetId="1">#REF!</definedName>
    <definedName name="___MMM44" localSheetId="2">#REF!</definedName>
    <definedName name="___MMM44">#REF!</definedName>
    <definedName name="___MMM45" localSheetId="1">#REF!</definedName>
    <definedName name="___MMM45" localSheetId="2">#REF!</definedName>
    <definedName name="___MMM45">#REF!</definedName>
    <definedName name="___MMM46" localSheetId="1">#REF!</definedName>
    <definedName name="___MMM46" localSheetId="2">#REF!</definedName>
    <definedName name="___MMM46">#REF!</definedName>
    <definedName name="___MMM47" localSheetId="1">#REF!</definedName>
    <definedName name="___MMM47" localSheetId="2">#REF!</definedName>
    <definedName name="___MMM47">#REF!</definedName>
    <definedName name="___MMM48" localSheetId="1">#REF!</definedName>
    <definedName name="___MMM48" localSheetId="2">#REF!</definedName>
    <definedName name="___MMM48">#REF!</definedName>
    <definedName name="___MMM49" localSheetId="1">#REF!</definedName>
    <definedName name="___MMM49" localSheetId="2">#REF!</definedName>
    <definedName name="___MMM49">#REF!</definedName>
    <definedName name="___MMM50" localSheetId="1">#REF!</definedName>
    <definedName name="___MMM50" localSheetId="2">#REF!</definedName>
    <definedName name="___MMM50">#REF!</definedName>
    <definedName name="___MMM51" localSheetId="1">#REF!</definedName>
    <definedName name="___MMM51" localSheetId="2">#REF!</definedName>
    <definedName name="___MMM51">#REF!</definedName>
    <definedName name="___MMM52" localSheetId="1">#REF!</definedName>
    <definedName name="___MMM52" localSheetId="2">#REF!</definedName>
    <definedName name="___MMM52">#REF!</definedName>
    <definedName name="___MMM53" localSheetId="1">#REF!</definedName>
    <definedName name="___MMM53" localSheetId="2">#REF!</definedName>
    <definedName name="___MMM53">#REF!</definedName>
    <definedName name="___MMM54" localSheetId="1">#REF!</definedName>
    <definedName name="___MMM54" localSheetId="2">#REF!</definedName>
    <definedName name="___MMM54">#REF!</definedName>
    <definedName name="___mos2_1_6">NA()</definedName>
    <definedName name="___mos2_6">NA()</definedName>
    <definedName name="___nip1">[11]Input!#REF!</definedName>
    <definedName name="___nip2">[11]Input!#REF!</definedName>
    <definedName name="___OP1">[61]ANALIS!$G$324</definedName>
    <definedName name="___OP10">[62]ANALIS!$G$3</definedName>
    <definedName name="___OP3">[61]ANALIS!$G$334</definedName>
    <definedName name="___pak1">[12]Data!$B$12</definedName>
    <definedName name="___Pak2">[13]data!#REF!</definedName>
    <definedName name="___pak3">[13]data!#REF!</definedName>
    <definedName name="___pak4">[13]data!#REF!</definedName>
    <definedName name="___pak5">[13]data!#REF!</definedName>
    <definedName name="___pak6">[13]data!#REF!</definedName>
    <definedName name="___pan1" localSheetId="1">#REF!</definedName>
    <definedName name="___pan1" localSheetId="2">#REF!</definedName>
    <definedName name="___pan1">#REF!</definedName>
    <definedName name="___pan2" localSheetId="1">#REF!</definedName>
    <definedName name="___pan2" localSheetId="2">#REF!</definedName>
    <definedName name="___pan2">#REF!</definedName>
    <definedName name="___Pan3">[36]INPUT!$C$21</definedName>
    <definedName name="___pan5">[37]INPUT!#REF!</definedName>
    <definedName name="___pas13" localSheetId="1">#REF!</definedName>
    <definedName name="___pas13" localSheetId="2">#REF!</definedName>
    <definedName name="___pas13">#REF!</definedName>
    <definedName name="___pas14" localSheetId="1">#REF!</definedName>
    <definedName name="___pas14" localSheetId="2">#REF!</definedName>
    <definedName name="___pas14">#REF!</definedName>
    <definedName name="___pek1">[14]Data!$B$9</definedName>
    <definedName name="___PEK10">'[78]RAB 1'!$N$128</definedName>
    <definedName name="___PEK11">'[78]RAB 1'!$N$152</definedName>
    <definedName name="___PEK12">'[78]RAB 1'!$N$161</definedName>
    <definedName name="___pek2" localSheetId="1">#REF!</definedName>
    <definedName name="___pek2" localSheetId="2">#REF!</definedName>
    <definedName name="___pek2">#REF!</definedName>
    <definedName name="___pek3" localSheetId="1">#REF!</definedName>
    <definedName name="___pek3" localSheetId="2">#REF!</definedName>
    <definedName name="___pek3">#REF!</definedName>
    <definedName name="___PEK4">'[78]RAB 1'!$N$56</definedName>
    <definedName name="___PEK5">'[78]RAB 1'!$N$64</definedName>
    <definedName name="___PEK6">'[78]RAB 1'!$N$71</definedName>
    <definedName name="___PEK7">'[78]RAB 1'!$N$84</definedName>
    <definedName name="___PEK8">'[78]RAB 1'!$N$102</definedName>
    <definedName name="___PEK9">'[78]RAB 1'!$N$107</definedName>
    <definedName name="___pen3">[72]INPUT!#REF!</definedName>
    <definedName name="___per1">[79]RAB2!$H$14</definedName>
    <definedName name="___per10">[79]RAB2!$H$136</definedName>
    <definedName name="___per2">[79]RAB2!$H$18</definedName>
    <definedName name="___per3">[79]RAB2!$H$28</definedName>
    <definedName name="___per4">[79]RAB2!$H$32</definedName>
    <definedName name="___per5">[79]RAB2!$H$46</definedName>
    <definedName name="___per6">[79]RAB2!$H$73</definedName>
    <definedName name="___per7">[79]RAB2!$H$88</definedName>
    <definedName name="___per8">[79]RAB2!$H$116</definedName>
    <definedName name="___per9">[79]RAB2!$H$131</definedName>
    <definedName name="___PG1">[79]Analis!$H$360</definedName>
    <definedName name="___PG2">[79]Analis!$H$381</definedName>
    <definedName name="___pjg1">[12]Data!$B$14</definedName>
    <definedName name="___pjg2">[12]Data!$B$15</definedName>
    <definedName name="___pk3">[64]satuan!$F$36</definedName>
    <definedName name="___PPh23" localSheetId="1">#REF!</definedName>
    <definedName name="___PPh23" localSheetId="2">#REF!</definedName>
    <definedName name="___PPh23">#REF!</definedName>
    <definedName name="___ppn2">[54]Harga!$F$29</definedName>
    <definedName name="___ppn3">[54]Harga!$F$31</definedName>
    <definedName name="___prk1">[38]input!$B$12</definedName>
    <definedName name="___PS14" localSheetId="1">#REF!</definedName>
    <definedName name="___PS14" localSheetId="2">#REF!</definedName>
    <definedName name="___PS14">#REF!</definedName>
    <definedName name="___PTS6">[79]Analis!$H$394</definedName>
    <definedName name="___PTS7">[79]Analis!$H$409</definedName>
    <definedName name="___PTS8">[79]Analis!$H$424</definedName>
    <definedName name="___pvc100">'[50]HARGA SAT'!#REF!</definedName>
    <definedName name="___pvc13" localSheetId="1">#REF!</definedName>
    <definedName name="___pvc13" localSheetId="2">#REF!</definedName>
    <definedName name="___pvc13">#REF!</definedName>
    <definedName name="___pvc150">'[50]HARGA SAT'!#REF!</definedName>
    <definedName name="___PVC2">'[63]HG SATUAN'!$D$138</definedName>
    <definedName name="___pvc20" localSheetId="1">#REF!</definedName>
    <definedName name="___pvc20" localSheetId="2">#REF!</definedName>
    <definedName name="___pvc20">#REF!</definedName>
    <definedName name="___pvc200">'[50]HARGA SAT'!#REF!</definedName>
    <definedName name="___pvc25" localSheetId="1">#REF!</definedName>
    <definedName name="___pvc25" localSheetId="2">#REF!</definedName>
    <definedName name="___pvc25">#REF!</definedName>
    <definedName name="___pvc250">'[50]HARGA SAT'!#REF!</definedName>
    <definedName name="___pvc3">'[39]upah bahan'!$F$106</definedName>
    <definedName name="___pvc300" localSheetId="1">#REF!</definedName>
    <definedName name="___pvc300" localSheetId="2">#REF!</definedName>
    <definedName name="___pvc300">#REF!</definedName>
    <definedName name="___pvc350" localSheetId="1">#REF!</definedName>
    <definedName name="___pvc350" localSheetId="2">#REF!</definedName>
    <definedName name="___pvc350">#REF!</definedName>
    <definedName name="___pvc4" localSheetId="1">#REF!</definedName>
    <definedName name="___pvc4" localSheetId="2">#REF!</definedName>
    <definedName name="___pvc4">#REF!</definedName>
    <definedName name="___pvc40" localSheetId="1">#REF!</definedName>
    <definedName name="___pvc40" localSheetId="2">#REF!</definedName>
    <definedName name="___pvc40">#REF!</definedName>
    <definedName name="___pvc400" localSheetId="1">#REF!</definedName>
    <definedName name="___pvc400" localSheetId="2">#REF!</definedName>
    <definedName name="___pvc400">#REF!</definedName>
    <definedName name="___pvc50" localSheetId="1">#REF!</definedName>
    <definedName name="___pvc50" localSheetId="2">#REF!</definedName>
    <definedName name="___pvc50">#REF!</definedName>
    <definedName name="___pvc75">'[50]HARGA SAT'!#REF!</definedName>
    <definedName name="___RAB1" localSheetId="1">#REF!</definedName>
    <definedName name="___RAB1" localSheetId="2">#REF!</definedName>
    <definedName name="___RAB1">#REF!</definedName>
    <definedName name="___RAB2" localSheetId="1">#REF!</definedName>
    <definedName name="___RAB2" localSheetId="2">#REF!</definedName>
    <definedName name="___RAB2">#REF!</definedName>
    <definedName name="___RAB5">[71]k341k612!$A$958:$K$1024</definedName>
    <definedName name="___Rek3">[72]INPUT!#REF!</definedName>
    <definedName name="___rek4">[73]INPUT!#REF!</definedName>
    <definedName name="___rek5">[73]INPUT!#REF!</definedName>
    <definedName name="___SP1" localSheetId="1">#REF!</definedName>
    <definedName name="___SP1" localSheetId="2">#REF!</definedName>
    <definedName name="___SP1">#REF!</definedName>
    <definedName name="___SP2" localSheetId="1">#REF!</definedName>
    <definedName name="___SP2" localSheetId="2">#REF!</definedName>
    <definedName name="___SP2">#REF!</definedName>
    <definedName name="___SP3">[61]ANALIS!$G$362</definedName>
    <definedName name="___sp5">[61]ANALIS!$G$370</definedName>
    <definedName name="___TA1">'[51]DATA PROYEK'!$C$5</definedName>
    <definedName name="___tc3" localSheetId="1">#REF!</definedName>
    <definedName name="___tc3" localSheetId="2">#REF!</definedName>
    <definedName name="___tc3">#REF!</definedName>
    <definedName name="___TIM200" localSheetId="1">#REF!</definedName>
    <definedName name="___TIM200" localSheetId="2">#REF!</definedName>
    <definedName name="___TIM200">#REF!</definedName>
    <definedName name="___tim30" localSheetId="1">#REF!</definedName>
    <definedName name="___tim30" localSheetId="2">#REF!</definedName>
    <definedName name="___tim30">#REF!</definedName>
    <definedName name="___tl11" localSheetId="1">#REF!</definedName>
    <definedName name="___tl11" localSheetId="2">#REF!</definedName>
    <definedName name="___tl11">#REF!</definedName>
    <definedName name="___tl220" localSheetId="1">#REF!</definedName>
    <definedName name="___tl220" localSheetId="2">#REF!</definedName>
    <definedName name="___tl220">#REF!</definedName>
    <definedName name="___Tp03" localSheetId="1">#REF!</definedName>
    <definedName name="___Tp03" localSheetId="2">#REF!</definedName>
    <definedName name="___Tp03">#REF!</definedName>
    <definedName name="___vol1" localSheetId="1">#REF!</definedName>
    <definedName name="___vol1" localSheetId="2">#REF!</definedName>
    <definedName name="___vol1">#REF!</definedName>
    <definedName name="___vol10" localSheetId="1">#REF!</definedName>
    <definedName name="___vol10" localSheetId="2">#REF!</definedName>
    <definedName name="___vol10">#REF!</definedName>
    <definedName name="___vol11" localSheetId="1">#REF!</definedName>
    <definedName name="___vol11" localSheetId="2">#REF!</definedName>
    <definedName name="___vol11">#REF!</definedName>
    <definedName name="___vol12" localSheetId="1">#REF!</definedName>
    <definedName name="___vol12" localSheetId="2">#REF!</definedName>
    <definedName name="___vol12">#REF!</definedName>
    <definedName name="___vol13" localSheetId="1">#REF!</definedName>
    <definedName name="___vol13" localSheetId="2">#REF!</definedName>
    <definedName name="___vol13">#REF!</definedName>
    <definedName name="___vol14" localSheetId="1">#REF!</definedName>
    <definedName name="___vol14" localSheetId="2">#REF!</definedName>
    <definedName name="___vol14">#REF!</definedName>
    <definedName name="___vol15" localSheetId="1">#REF!</definedName>
    <definedName name="___vol15" localSheetId="2">#REF!</definedName>
    <definedName name="___vol15">#REF!</definedName>
    <definedName name="___vol16" localSheetId="1">#REF!</definedName>
    <definedName name="___vol16" localSheetId="2">#REF!</definedName>
    <definedName name="___vol16">#REF!</definedName>
    <definedName name="___vol17" localSheetId="1">#REF!</definedName>
    <definedName name="___vol17" localSheetId="2">#REF!</definedName>
    <definedName name="___vol17">#REF!</definedName>
    <definedName name="___vol18" localSheetId="1">#REF!</definedName>
    <definedName name="___vol18" localSheetId="2">#REF!</definedName>
    <definedName name="___vol18">#REF!</definedName>
    <definedName name="___vol19" localSheetId="1">#REF!</definedName>
    <definedName name="___vol19" localSheetId="2">#REF!</definedName>
    <definedName name="___vol19">#REF!</definedName>
    <definedName name="___vol2" localSheetId="1">#REF!</definedName>
    <definedName name="___vol2" localSheetId="2">#REF!</definedName>
    <definedName name="___vol2">#REF!</definedName>
    <definedName name="___vol20" localSheetId="1">#REF!</definedName>
    <definedName name="___vol20" localSheetId="2">#REF!</definedName>
    <definedName name="___vol20">#REF!</definedName>
    <definedName name="___vol21" localSheetId="1">#REF!</definedName>
    <definedName name="___vol21" localSheetId="2">#REF!</definedName>
    <definedName name="___vol21">#REF!</definedName>
    <definedName name="___vol22" localSheetId="1">#REF!</definedName>
    <definedName name="___vol22" localSheetId="2">#REF!</definedName>
    <definedName name="___vol22">#REF!</definedName>
    <definedName name="___vol23" localSheetId="1">#REF!</definedName>
    <definedName name="___vol23" localSheetId="2">#REF!</definedName>
    <definedName name="___vol23">#REF!</definedName>
    <definedName name="___vol24" localSheetId="1">#REF!</definedName>
    <definedName name="___vol24" localSheetId="2">#REF!</definedName>
    <definedName name="___vol24">#REF!</definedName>
    <definedName name="___vol3" localSheetId="1">#REF!</definedName>
    <definedName name="___vol3" localSheetId="2">#REF!</definedName>
    <definedName name="___vol3">#REF!</definedName>
    <definedName name="___vol4" localSheetId="1">#REF!</definedName>
    <definedName name="___vol4" localSheetId="2">#REF!</definedName>
    <definedName name="___vol4">#REF!</definedName>
    <definedName name="___vol5" localSheetId="1">#REF!</definedName>
    <definedName name="___vol5" localSheetId="2">#REF!</definedName>
    <definedName name="___vol5">#REF!</definedName>
    <definedName name="___vol6" localSheetId="1">#REF!</definedName>
    <definedName name="___vol6" localSheetId="2">#REF!</definedName>
    <definedName name="___vol6">#REF!</definedName>
    <definedName name="___vol7" localSheetId="1">#REF!</definedName>
    <definedName name="___vol7" localSheetId="2">#REF!</definedName>
    <definedName name="___vol7">#REF!</definedName>
    <definedName name="___vol8" localSheetId="1">#REF!</definedName>
    <definedName name="___vol8" localSheetId="2">#REF!</definedName>
    <definedName name="___vol8">#REF!</definedName>
    <definedName name="___vol9" localSheetId="1">#REF!</definedName>
    <definedName name="___vol9" localSheetId="2">#REF!</definedName>
    <definedName name="___vol9">#REF!</definedName>
    <definedName name="___xlnm.Print_Area">"#REF!"</definedName>
    <definedName name="___xlnm.Print_Titles">"#REF!"</definedName>
    <definedName name="__1__123Graph_ACHART_1" hidden="1">[80]Koordinat!$A$33:$A$60</definedName>
    <definedName name="__123Graph_A" hidden="1">'[81]JAD-PEL'!$I$13:$I$171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B" hidden="1">'[82]Analisa K'!#REF!</definedName>
    <definedName name="__123Graph_B_2">NA()</definedName>
    <definedName name="__123Graph_B_3">NA()</definedName>
    <definedName name="__123Graph_B_4">NA()</definedName>
    <definedName name="__123Graph_B_5">NA()</definedName>
    <definedName name="__123Graph_C" localSheetId="5">NA()</definedName>
    <definedName name="__123Graph_C" localSheetId="6">NA()</definedName>
    <definedName name="__123Graph_C" localSheetId="7">NA()</definedName>
    <definedName name="__123Graph_C" hidden="1">'[82]Analisa K'!#REF!</definedName>
    <definedName name="__123Graph_C_1">NA()</definedName>
    <definedName name="__123Graph_C_2">NA()</definedName>
    <definedName name="__123Graph_C_3">NA()</definedName>
    <definedName name="__123Graph_C_4">NA()</definedName>
    <definedName name="__123Graph_C_5">NA()</definedName>
    <definedName name="__123Graph_D" localSheetId="5">NA()</definedName>
    <definedName name="__123Graph_D" localSheetId="6">NA()</definedName>
    <definedName name="__123Graph_D" localSheetId="7">NA()</definedName>
    <definedName name="__123Graph_D" hidden="1">'[82]Analisa K'!#REF!</definedName>
    <definedName name="__123Graph_D_1">NA()</definedName>
    <definedName name="__123Graph_D_2">NA()</definedName>
    <definedName name="__123Graph_D_3">NA()</definedName>
    <definedName name="__123Graph_D_4">NA()</definedName>
    <definedName name="__123Graph_D_5">NA()</definedName>
    <definedName name="__123Graph_E" localSheetId="5">NA()</definedName>
    <definedName name="__123Graph_E" localSheetId="6">NA()</definedName>
    <definedName name="__123Graph_E" localSheetId="7">NA()</definedName>
    <definedName name="__123Graph_E" hidden="1">'[82]Analisa K'!#REF!</definedName>
    <definedName name="__123Graph_E_1">NA()</definedName>
    <definedName name="__123Graph_E_2">NA()</definedName>
    <definedName name="__123Graph_E_3">NA()</definedName>
    <definedName name="__123Graph_E_4">NA()</definedName>
    <definedName name="__123Graph_E_5">NA()</definedName>
    <definedName name="__123Graph_F" localSheetId="5">NA()</definedName>
    <definedName name="__123Graph_F" localSheetId="6">NA()</definedName>
    <definedName name="__123Graph_F" localSheetId="7">NA()</definedName>
    <definedName name="__123Graph_F" hidden="1">'[82]Analisa K'!#REF!</definedName>
    <definedName name="__123Graph_F_1">NA()</definedName>
    <definedName name="__123Graph_F_2">NA()</definedName>
    <definedName name="__123Graph_F_3">NA()</definedName>
    <definedName name="__123Graph_F_4">NA()</definedName>
    <definedName name="__123Graph_F_5">NA()</definedName>
    <definedName name="__123Graph_X" hidden="1">'[81]JAD-PEL'!$L$173:$BF$173</definedName>
    <definedName name="__123Graph_X_2">NA()</definedName>
    <definedName name="__123Graph_X_3">NA()</definedName>
    <definedName name="__123Graph_X_4">NA()</definedName>
    <definedName name="__123Graph_X_5">NA()</definedName>
    <definedName name="__2__123Graph_BCHART_1" hidden="1">[80]Koordinat!$B$33:$B$60</definedName>
    <definedName name="__A66000" localSheetId="1">#REF!</definedName>
    <definedName name="__A66000" localSheetId="2">#REF!</definedName>
    <definedName name="__A66000">#REF!</definedName>
    <definedName name="__alt1">#N/A</definedName>
    <definedName name="__ANA10">[27]analisa!#REF!</definedName>
    <definedName name="__ANA12">[27]analisa!#REF!</definedName>
    <definedName name="__ANA16">[27]analisa!#REF!</definedName>
    <definedName name="__anf21">[27]analisa!#REF!</definedName>
    <definedName name="__ANF22">[27]analisa!#REF!</definedName>
    <definedName name="__ANF26">[27]analisa!#REF!</definedName>
    <definedName name="__anf35">[27]analisa!#REF!</definedName>
    <definedName name="__ANF41">[27]analisa!#REF!</definedName>
    <definedName name="__ang1">[34]input!#REF!</definedName>
    <definedName name="__ang2">[34]input!#REF!</definedName>
    <definedName name="__ang3">[34]input!#REF!</definedName>
    <definedName name="__ang42">[27]analisa!#REF!</definedName>
    <definedName name="__ang43">[27]analisa!#REF!</definedName>
    <definedName name="__ank1">[27]analisa!#REF!</definedName>
    <definedName name="__ank2">[27]analisa!#REF!</definedName>
    <definedName name="__ank3">[27]analisa!#REF!</definedName>
    <definedName name="__ANK9">[27]analisa!#REF!</definedName>
    <definedName name="__anl2" localSheetId="1">#REF!</definedName>
    <definedName name="__anl2" localSheetId="2">#REF!</definedName>
    <definedName name="__anl2">#REF!</definedName>
    <definedName name="__APP3">#N/A</definedName>
    <definedName name="__arr3" localSheetId="5">{"Book1","4.09 FLORA DAN FAUNA.xls","4.22 PERLENGKAPAN SEKOLAH.xls"}</definedName>
    <definedName name="__arr3" localSheetId="7">{"Book1","4.09 FLORA DAN FAUNA.xls","4.22 PERLENGKAPAN SEKOLAH.xls"}</definedName>
    <definedName name="__arr3">{"Book1","4.09 FLORA DAN FAUNA.xls","4.22 PERLENGKAPAN SEKOLAH.xls"}</definedName>
    <definedName name="__ATB4" localSheetId="1">#REF!</definedName>
    <definedName name="__ATB4" localSheetId="2">#REF!</definedName>
    <definedName name="__ATB4">#REF!</definedName>
    <definedName name="__bat15" localSheetId="1">#REF!</definedName>
    <definedName name="__bat15" localSheetId="2">#REF!</definedName>
    <definedName name="__bat15">#REF!</definedName>
    <definedName name="__bcr1" localSheetId="1">#REF!</definedName>
    <definedName name="__bcr1" localSheetId="2">#REF!</definedName>
    <definedName name="__bcr1">#REF!</definedName>
    <definedName name="__bcr2" localSheetId="1">#REF!</definedName>
    <definedName name="__bcr2" localSheetId="2">#REF!</definedName>
    <definedName name="__bcr2">#REF!</definedName>
    <definedName name="__ben2" localSheetId="1">#REF!</definedName>
    <definedName name="__ben2" localSheetId="2">#REF!</definedName>
    <definedName name="__ben2">#REF!</definedName>
    <definedName name="__BHN1" localSheetId="1">#REF!</definedName>
    <definedName name="__BHN1" localSheetId="2">#REF!</definedName>
    <definedName name="__BHN1">#REF!</definedName>
    <definedName name="__bia15" localSheetId="1">#REF!</definedName>
    <definedName name="__bia15" localSheetId="2">#REF!</definedName>
    <definedName name="__bia15">#REF!</definedName>
    <definedName name="__BNN01" localSheetId="1">#REF!</definedName>
    <definedName name="__BNN01" localSheetId="2">#REF!</definedName>
    <definedName name="__BNN01">#REF!</definedName>
    <definedName name="__bpc23" localSheetId="1">#REF!</definedName>
    <definedName name="__bpc23" localSheetId="2">#REF!</definedName>
    <definedName name="__bpc23">#REF!</definedName>
    <definedName name="__der4" localSheetId="5">{"Book1","4.09 FLORA DAN FAUNA.xls","4.22 PERLENGKAPAN SEKOLAH.xls"}</definedName>
    <definedName name="__der4" localSheetId="7">{"Book1","4.09 FLORA DAN FAUNA.xls","4.22 PERLENGKAPAN SEKOLAH.xls"}</definedName>
    <definedName name="__der4">{"Book1","4.09 FLORA DAN FAUNA.xls","4.22 PERLENGKAPAN SEKOLAH.xls"}</definedName>
    <definedName name="__dip02" localSheetId="1">#REF!</definedName>
    <definedName name="__dip02" localSheetId="2">#REF!</definedName>
    <definedName name="__dip02">#REF!</definedName>
    <definedName name="__dir4">[83]INPUT!#REF!</definedName>
    <definedName name="__dir5">[83]INPUT!#REF!</definedName>
    <definedName name="__DIV1" localSheetId="1">#REF!</definedName>
    <definedName name="__DIV1" localSheetId="2">#REF!</definedName>
    <definedName name="__DIV1">#REF!</definedName>
    <definedName name="__DIV10" localSheetId="1">#REF!</definedName>
    <definedName name="__DIV10" localSheetId="2">#REF!</definedName>
    <definedName name="__DIV10">#REF!</definedName>
    <definedName name="__DIV11">'[24]Kuantitas &amp; Harga'!#REF!</definedName>
    <definedName name="__DIV2" localSheetId="1">#REF!</definedName>
    <definedName name="__DIV2" localSheetId="2">#REF!</definedName>
    <definedName name="__DIV2">#REF!</definedName>
    <definedName name="__DIV3" localSheetId="1">#REF!</definedName>
    <definedName name="__DIV3" localSheetId="2">#REF!</definedName>
    <definedName name="__DIV3">#REF!</definedName>
    <definedName name="__DIV4" localSheetId="1">#REF!</definedName>
    <definedName name="__DIV4" localSheetId="2">#REF!</definedName>
    <definedName name="__DIV4">#REF!</definedName>
    <definedName name="__DIV5" localSheetId="1">#REF!</definedName>
    <definedName name="__DIV5" localSheetId="2">#REF!</definedName>
    <definedName name="__DIV5">#REF!</definedName>
    <definedName name="__DIV6" localSheetId="1">#REF!</definedName>
    <definedName name="__DIV6" localSheetId="2">#REF!</definedName>
    <definedName name="__DIV6">#REF!</definedName>
    <definedName name="__DIV7" localSheetId="1">#REF!</definedName>
    <definedName name="__DIV7" localSheetId="2">#REF!</definedName>
    <definedName name="__DIV7">#REF!</definedName>
    <definedName name="__DIV8" localSheetId="1">#REF!</definedName>
    <definedName name="__DIV8" localSheetId="2">#REF!</definedName>
    <definedName name="__DIV8">#REF!</definedName>
    <definedName name="__DIV9" localSheetId="1">#REF!</definedName>
    <definedName name="__DIV9" localSheetId="2">#REF!</definedName>
    <definedName name="__DIV9">#REF!</definedName>
    <definedName name="__doc5" localSheetId="5">{"Book1","4.09 FLORA DAN FAUNA.xls","4.22 PERLENGKAPAN SEKOLAH.xls"}</definedName>
    <definedName name="__doc5" localSheetId="7">{"Book1","4.09 FLORA DAN FAUNA.xls","4.22 PERLENGKAPAN SEKOLAH.xls"}</definedName>
    <definedName name="__doc5">{"Book1","4.09 FLORA DAN FAUNA.xls","4.22 PERLENGKAPAN SEKOLAH.xls"}</definedName>
    <definedName name="__dop50">'[74]HARGA SAT'!$F$256</definedName>
    <definedName name="__EEE01">'[35]Break Down Alat'!#REF!</definedName>
    <definedName name="__EEE02">'[35]Break Down Alat'!#REF!</definedName>
    <definedName name="__EEE03">'[35]Break Down Alat'!#REF!</definedName>
    <definedName name="__EEE04">'[35]Break Down Alat'!#REF!</definedName>
    <definedName name="__EEE05">'[35]Break Down Alat'!#REF!</definedName>
    <definedName name="__EEE06">'[35]Break Down Alat'!#REF!</definedName>
    <definedName name="__EEE07">'[35]Break Down Alat'!#REF!</definedName>
    <definedName name="__EEE08">'[35]Break Down Alat'!#REF!</definedName>
    <definedName name="__EEE09">'[35]Break Down Alat'!#REF!</definedName>
    <definedName name="__EEE10">'[35]Break Down Alat'!#REF!</definedName>
    <definedName name="__EEE11">'[35]Break Down Alat'!#REF!</definedName>
    <definedName name="__EEE12">'[35]Break Down Alat'!#REF!</definedName>
    <definedName name="__EEE13">'[35]Break Down Alat'!#REF!</definedName>
    <definedName name="__EEE14">'[35]Break Down Alat'!#REF!</definedName>
    <definedName name="__EEE15">'[35]Break Down Alat'!#REF!</definedName>
    <definedName name="__EEE16">'[35]Break Down Alat'!#REF!</definedName>
    <definedName name="__EEE17">'[35]Break Down Alat'!#REF!</definedName>
    <definedName name="__EEE18">'[35]Break Down Alat'!#REF!</definedName>
    <definedName name="__EEE19">'[35]Break Down Alat'!#REF!</definedName>
    <definedName name="__EEE20">'[35]Break Down Alat'!#REF!</definedName>
    <definedName name="__EEE21">'[35]Break Down Alat'!#REF!</definedName>
    <definedName name="__EEE22">'[35]Break Down Alat'!#REF!</definedName>
    <definedName name="__EEE23">'[35]Break Down Alat'!#REF!</definedName>
    <definedName name="__EEE24">'[35]Break Down Alat'!#REF!</definedName>
    <definedName name="__EEE25">'[35]Break Down Alat'!#REF!</definedName>
    <definedName name="__EEE26">'[35]Break Down Alat'!#REF!</definedName>
    <definedName name="__EEE27">'[35]Break Down Alat'!#REF!</definedName>
    <definedName name="__EEE28">'[35]Break Down Alat'!#REF!</definedName>
    <definedName name="__EEE29">'[35]Break Down Alat'!#REF!</definedName>
    <definedName name="__EEE30">'[35]Break Down Alat'!#REF!</definedName>
    <definedName name="__EEE31">'[35]Break Down Alat'!#REF!</definedName>
    <definedName name="__EEE32">'[35]Break Down Alat'!#REF!</definedName>
    <definedName name="__EEE33">'[35]Break Down Alat'!#REF!</definedName>
    <definedName name="__Gal0550">[53]Analisa!$I$595</definedName>
    <definedName name="__HAL1" localSheetId="1">#REF!</definedName>
    <definedName name="__HAL1" localSheetId="2">#REF!</definedName>
    <definedName name="__HAL1">#REF!</definedName>
    <definedName name="__HAL10" localSheetId="1">#REF!</definedName>
    <definedName name="__HAL10" localSheetId="2">#REF!</definedName>
    <definedName name="__HAL10">#REF!</definedName>
    <definedName name="__HAL11" localSheetId="1">#REF!</definedName>
    <definedName name="__HAL11" localSheetId="2">#REF!</definedName>
    <definedName name="__HAL11">#REF!</definedName>
    <definedName name="__HAL12" localSheetId="1">#REF!</definedName>
    <definedName name="__HAL12" localSheetId="2">#REF!</definedName>
    <definedName name="__HAL12">#REF!</definedName>
    <definedName name="__HAL13" localSheetId="1">#REF!</definedName>
    <definedName name="__HAL13" localSheetId="2">#REF!</definedName>
    <definedName name="__HAL13">#REF!</definedName>
    <definedName name="__HAL14" localSheetId="1">#REF!</definedName>
    <definedName name="__HAL14" localSheetId="2">#REF!</definedName>
    <definedName name="__HAL14">#REF!</definedName>
    <definedName name="__HAL15" localSheetId="1">#REF!</definedName>
    <definedName name="__HAL15" localSheetId="2">#REF!</definedName>
    <definedName name="__HAL15">#REF!</definedName>
    <definedName name="__HAL16" localSheetId="1">#REF!</definedName>
    <definedName name="__HAL16" localSheetId="2">#REF!</definedName>
    <definedName name="__HAL16">#REF!</definedName>
    <definedName name="__HAL17" localSheetId="1">#REF!</definedName>
    <definedName name="__HAL17" localSheetId="2">#REF!</definedName>
    <definedName name="__HAL17">#REF!</definedName>
    <definedName name="__HAL18" localSheetId="1">#REF!</definedName>
    <definedName name="__HAL18" localSheetId="2">#REF!</definedName>
    <definedName name="__HAL18">#REF!</definedName>
    <definedName name="__HAL19" localSheetId="1">#REF!</definedName>
    <definedName name="__HAL19" localSheetId="2">#REF!</definedName>
    <definedName name="__HAL19">#REF!</definedName>
    <definedName name="__HAL2" localSheetId="1">#REF!</definedName>
    <definedName name="__HAL2" localSheetId="2">#REF!</definedName>
    <definedName name="__HAL2">#REF!</definedName>
    <definedName name="__HAL20" localSheetId="1">#REF!</definedName>
    <definedName name="__HAL20" localSheetId="2">#REF!</definedName>
    <definedName name="__HAL20">#REF!</definedName>
    <definedName name="__HAL21" localSheetId="1">#REF!</definedName>
    <definedName name="__HAL21" localSheetId="2">#REF!</definedName>
    <definedName name="__HAL21">#REF!</definedName>
    <definedName name="__HAL22" localSheetId="1">#REF!</definedName>
    <definedName name="__HAL22" localSheetId="2">#REF!</definedName>
    <definedName name="__HAL22">#REF!</definedName>
    <definedName name="__HAL3" localSheetId="1">#REF!</definedName>
    <definedName name="__HAL3" localSheetId="2">#REF!</definedName>
    <definedName name="__HAL3">#REF!</definedName>
    <definedName name="__HAL4" localSheetId="1">#REF!</definedName>
    <definedName name="__HAL4" localSheetId="2">#REF!</definedName>
    <definedName name="__HAL4">#REF!</definedName>
    <definedName name="__HAL5" localSheetId="1">#REF!</definedName>
    <definedName name="__HAL5" localSheetId="2">#REF!</definedName>
    <definedName name="__HAL5">#REF!</definedName>
    <definedName name="__HAL6" localSheetId="1">#REF!</definedName>
    <definedName name="__HAL6" localSheetId="2">#REF!</definedName>
    <definedName name="__HAL6">#REF!</definedName>
    <definedName name="__HAL7" localSheetId="1">#REF!</definedName>
    <definedName name="__HAL7" localSheetId="2">#REF!</definedName>
    <definedName name="__HAL7">#REF!</definedName>
    <definedName name="__HAL8" localSheetId="1">#REF!</definedName>
    <definedName name="__HAL8" localSheetId="2">#REF!</definedName>
    <definedName name="__HAL8">#REF!</definedName>
    <definedName name="__HAL9" localSheetId="1">#REF!</definedName>
    <definedName name="__HAL9" localSheetId="2">#REF!</definedName>
    <definedName name="__HAL9">#REF!</definedName>
    <definedName name="__I333333" localSheetId="1">#REF!</definedName>
    <definedName name="__I333333" localSheetId="2">#REF!</definedName>
    <definedName name="__I333333">#REF!</definedName>
    <definedName name="__ins1">[84]INPUT!$C$9</definedName>
    <definedName name="__IntlFixup">TRUE</definedName>
    <definedName name="__keg1">[32]input!$B$19</definedName>
    <definedName name="__ker15" localSheetId="1">#REF!</definedName>
    <definedName name="__ker15" localSheetId="2">#REF!</definedName>
    <definedName name="__ker15">#REF!</definedName>
    <definedName name="__KOP1" localSheetId="1">#REF!</definedName>
    <definedName name="__KOP1" localSheetId="2">#REF!</definedName>
    <definedName name="__KOP1">#REF!</definedName>
    <definedName name="__KOP2">#N/A</definedName>
    <definedName name="__kp2">[64]satuan!$F$35</definedName>
    <definedName name="__krl1">'[75]Daftar harga'!$E$19</definedName>
    <definedName name="__krl12">'[75]Daftar harga'!$E$21</definedName>
    <definedName name="__krl23">'[75]Daftar harga'!$E$20</definedName>
    <definedName name="__LLL01" localSheetId="1">#REF!</definedName>
    <definedName name="__LLL01" localSheetId="2">#REF!</definedName>
    <definedName name="__LLL01">#REF!</definedName>
    <definedName name="__LLL02" localSheetId="1">#REF!</definedName>
    <definedName name="__LLL02" localSheetId="2">#REF!</definedName>
    <definedName name="__LLL02">#REF!</definedName>
    <definedName name="__LLL03" localSheetId="1">#REF!</definedName>
    <definedName name="__LLL03" localSheetId="2">#REF!</definedName>
    <definedName name="__LLL03">#REF!</definedName>
    <definedName name="__LLL04" localSheetId="1">#REF!</definedName>
    <definedName name="__LLL04" localSheetId="2">#REF!</definedName>
    <definedName name="__LLL04">#REF!</definedName>
    <definedName name="__LLL05" localSheetId="1">#REF!</definedName>
    <definedName name="__LLL05" localSheetId="2">#REF!</definedName>
    <definedName name="__LLL05">#REF!</definedName>
    <definedName name="__LLL06" localSheetId="1">#REF!</definedName>
    <definedName name="__LLL06" localSheetId="2">#REF!</definedName>
    <definedName name="__LLL06">#REF!</definedName>
    <definedName name="__LLL07" localSheetId="1">#REF!</definedName>
    <definedName name="__LLL07" localSheetId="2">#REF!</definedName>
    <definedName name="__LLL07">#REF!</definedName>
    <definedName name="__LLL08" localSheetId="1">#REF!</definedName>
    <definedName name="__LLL08" localSheetId="2">#REF!</definedName>
    <definedName name="__LLL08">#REF!</definedName>
    <definedName name="__LLL09" localSheetId="1">#REF!</definedName>
    <definedName name="__LLL09" localSheetId="2">#REF!</definedName>
    <definedName name="__LLL09">#REF!</definedName>
    <definedName name="__LLL10" localSheetId="1">#REF!</definedName>
    <definedName name="__LLL10" localSheetId="2">#REF!</definedName>
    <definedName name="__LLL10">#REF!</definedName>
    <definedName name="__LLL11" localSheetId="1">#REF!</definedName>
    <definedName name="__LLL11" localSheetId="2">#REF!</definedName>
    <definedName name="__LLL11">#REF!</definedName>
    <definedName name="__lok2">[10]data!$B$15</definedName>
    <definedName name="__mas1" localSheetId="5">{"Book1","4.09 FLORA DAN FAUNA.xls","4.22 PERLENGKAPAN SEKOLAH.xls"}</definedName>
    <definedName name="__mas1" localSheetId="7">{"Book1","4.09 FLORA DAN FAUNA.xls","4.22 PERLENGKAPAN SEKOLAH.xls"}</definedName>
    <definedName name="__mas1">{"Book1","4.09 FLORA DAN FAUNA.xls","4.22 PERLENGKAPAN SEKOLAH.xls"}</definedName>
    <definedName name="__mas12" localSheetId="5">{"Book1","4.09 FLORA DAN FAUNA.xls","4.22 PERLENGKAPAN SEKOLAH.xls"}</definedName>
    <definedName name="__mas12" localSheetId="7">{"Book1","4.09 FLORA DAN FAUNA.xls","4.22 PERLENGKAPAN SEKOLAH.xls"}</definedName>
    <definedName name="__mas12">{"Book1","4.09 FLORA DAN FAUNA.xls","4.22 PERLENGKAPAN SEKOLAH.xls"}</definedName>
    <definedName name="__mas2" localSheetId="5">{"Book1","4.09 FLORA DAN FAUNA.xls","4.22 PERLENGKAPAN SEKOLAH.xls"}</definedName>
    <definedName name="__mas2" localSheetId="7">{"Book1","4.09 FLORA DAN FAUNA.xls","4.22 PERLENGKAPAN SEKOLAH.xls"}</definedName>
    <definedName name="__mas2">{"Book1","4.09 FLORA DAN FAUNA.xls","4.22 PERLENGKAPAN SEKOLAH.xls"}</definedName>
    <definedName name="__mas4" localSheetId="5">{"Book1","4.09 FLORA DAN FAUNA.xls","4.22 PERLENGKAPAN SEKOLAH.xls"}</definedName>
    <definedName name="__mas4" localSheetId="7">{"Book1","4.09 FLORA DAN FAUNA.xls","4.22 PERLENGKAPAN SEKOLAH.xls"}</definedName>
    <definedName name="__mas4">{"Book1","4.09 FLORA DAN FAUNA.xls","4.22 PERLENGKAPAN SEKOLAH.xls"}</definedName>
    <definedName name="__mas5" localSheetId="5">{"Book1","4.09 FLORA DAN FAUNA.xls","4.22 PERLENGKAPAN SEKOLAH.xls"}</definedName>
    <definedName name="__mas5" localSheetId="7">{"Book1","4.09 FLORA DAN FAUNA.xls","4.22 PERLENGKAPAN SEKOLAH.xls"}</definedName>
    <definedName name="__mas5">{"Book1","4.09 FLORA DAN FAUNA.xls","4.22 PERLENGKAPAN SEKOLAH.xls"}</definedName>
    <definedName name="__mas6" localSheetId="5">{"Book1","4.09 FLORA DAN FAUNA.xls","4.22 PERLENGKAPAN SEKOLAH.xls"}</definedName>
    <definedName name="__mas6" localSheetId="7">{"Book1","4.09 FLORA DAN FAUNA.xls","4.22 PERLENGKAPAN SEKOLAH.xls"}</definedName>
    <definedName name="__mas6">{"Book1","4.09 FLORA DAN FAUNA.xls","4.22 PERLENGKAPAN SEKOLAH.xls"}</definedName>
    <definedName name="__mas7" localSheetId="5">{"Book1","4.09 FLORA DAN FAUNA.xls","4.22 PERLENGKAPAN SEKOLAH.xls"}</definedName>
    <definedName name="__mas7" localSheetId="7">{"Book1","4.09 FLORA DAN FAUNA.xls","4.22 PERLENGKAPAN SEKOLAH.xls"}</definedName>
    <definedName name="__mas7">{"Book1","4.09 FLORA DAN FAUNA.xls","4.22 PERLENGKAPAN SEKOLAH.xls"}</definedName>
    <definedName name="__mas8" localSheetId="5">{"Book1","4.09 FLORA DAN FAUNA.xls","4.22 PERLENGKAPAN SEKOLAH.xls"}</definedName>
    <definedName name="__mas8" localSheetId="7">{"Book1","4.09 FLORA DAN FAUNA.xls","4.22 PERLENGKAPAN SEKOLAH.xls"}</definedName>
    <definedName name="__mas8">{"Book1","4.09 FLORA DAN FAUNA.xls","4.22 PERLENGKAPAN SEKOLAH.xls"}</definedName>
    <definedName name="__mas9" localSheetId="5">{"Book1","4.09 FLORA DAN FAUNA.xls","4.22 PERLENGKAPAN SEKOLAH.xls"}</definedName>
    <definedName name="__mas9" localSheetId="7">{"Book1","4.09 FLORA DAN FAUNA.xls","4.22 PERLENGKAPAN SEKOLAH.xls"}</definedName>
    <definedName name="__mas9">{"Book1","4.09 FLORA DAN FAUNA.xls","4.22 PERLENGKAPAN SEKOLAH.xls"}</definedName>
    <definedName name="__MDE01" localSheetId="5">"#REF!"</definedName>
    <definedName name="__MDE01" localSheetId="6">"#REF!"</definedName>
    <definedName name="__MDE01" localSheetId="7">"#REF!"</definedName>
    <definedName name="__MDE01">[22]Peralatan!$BO$27</definedName>
    <definedName name="__MDE02" localSheetId="5">"#REF!"</definedName>
    <definedName name="__MDE02" localSheetId="6">"#REF!"</definedName>
    <definedName name="__MDE02" localSheetId="7">"#REF!"</definedName>
    <definedName name="__MDE02">[22]Peralatan!$BO$47</definedName>
    <definedName name="__MDE03" localSheetId="5">"#REF!"</definedName>
    <definedName name="__MDE03" localSheetId="6">"#REF!"</definedName>
    <definedName name="__MDE03" localSheetId="7">"#REF!"</definedName>
    <definedName name="__MDE03">[22]Peralatan!$BO$67</definedName>
    <definedName name="__MDE04" localSheetId="5">"#REF!"</definedName>
    <definedName name="__MDE04" localSheetId="6">"#REF!"</definedName>
    <definedName name="__MDE04" localSheetId="7">"#REF!"</definedName>
    <definedName name="__MDE04">[22]Peralatan!$BO$87</definedName>
    <definedName name="__MDE05" localSheetId="5">"#REF!"</definedName>
    <definedName name="__MDE05" localSheetId="6">"#REF!"</definedName>
    <definedName name="__MDE05" localSheetId="7">"#REF!"</definedName>
    <definedName name="__MDE05">[22]Peralatan!$BO$107</definedName>
    <definedName name="__MDE06" localSheetId="5">"#REF!"</definedName>
    <definedName name="__MDE06" localSheetId="6">"#REF!"</definedName>
    <definedName name="__MDE06" localSheetId="7">"#REF!"</definedName>
    <definedName name="__MDE06">[22]Peralatan!$BO$127</definedName>
    <definedName name="__MDE07" localSheetId="5">"#REF!"</definedName>
    <definedName name="__MDE07" localSheetId="6">"#REF!"</definedName>
    <definedName name="__MDE07" localSheetId="7">"#REF!"</definedName>
    <definedName name="__MDE07">[22]Peralatan!$BO$147</definedName>
    <definedName name="__MDE08" localSheetId="5">"#REF!"</definedName>
    <definedName name="__MDE08" localSheetId="6">"#REF!"</definedName>
    <definedName name="__MDE08" localSheetId="7">"#REF!"</definedName>
    <definedName name="__MDE08">[22]Peralatan!$BO$167</definedName>
    <definedName name="__MDE09" localSheetId="5">"#REF!"</definedName>
    <definedName name="__MDE09" localSheetId="6">"#REF!"</definedName>
    <definedName name="__MDE09" localSheetId="7">"#REF!"</definedName>
    <definedName name="__MDE09">[22]Peralatan!$BO$187</definedName>
    <definedName name="__MDE10" localSheetId="5">"#REF!"</definedName>
    <definedName name="__MDE10" localSheetId="6">"#REF!"</definedName>
    <definedName name="__MDE10" localSheetId="7">"#REF!"</definedName>
    <definedName name="__MDE10">[22]Peralatan!$BO$207</definedName>
    <definedName name="__MDE11" localSheetId="5">"#REF!"</definedName>
    <definedName name="__MDE11" localSheetId="6">"#REF!"</definedName>
    <definedName name="__MDE11" localSheetId="7">"#REF!"</definedName>
    <definedName name="__MDE11">[22]Peralatan!$BO$227</definedName>
    <definedName name="__MDE12" localSheetId="5">"#REF!"</definedName>
    <definedName name="__MDE12" localSheetId="6">"#REF!"</definedName>
    <definedName name="__MDE12" localSheetId="7">"#REF!"</definedName>
    <definedName name="__MDE12">[22]Peralatan!$BO$247</definedName>
    <definedName name="__MDE13" localSheetId="5">"#REF!"</definedName>
    <definedName name="__MDE13" localSheetId="6">"#REF!"</definedName>
    <definedName name="__MDE13" localSheetId="7">"#REF!"</definedName>
    <definedName name="__MDE13">[22]Peralatan!$BO$267</definedName>
    <definedName name="__MDE14" localSheetId="5">"#REF!"</definedName>
    <definedName name="__MDE14" localSheetId="6">"#REF!"</definedName>
    <definedName name="__MDE14" localSheetId="7">"#REF!"</definedName>
    <definedName name="__MDE14">[22]Peralatan!$BO$287</definedName>
    <definedName name="__MDE15" localSheetId="5">"#REF!"</definedName>
    <definedName name="__MDE15" localSheetId="6">"#REF!"</definedName>
    <definedName name="__MDE15" localSheetId="7">"#REF!"</definedName>
    <definedName name="__MDE15">[22]Peralatan!$BO$307</definedName>
    <definedName name="__MDE16" localSheetId="5">"#REF!"</definedName>
    <definedName name="__MDE16" localSheetId="6">"#REF!"</definedName>
    <definedName name="__MDE16" localSheetId="7">"#REF!"</definedName>
    <definedName name="__MDE16">[22]Peralatan!$BO$327</definedName>
    <definedName name="__MDE17" localSheetId="5">"#REF!"</definedName>
    <definedName name="__MDE17" localSheetId="6">"#REF!"</definedName>
    <definedName name="__MDE17" localSheetId="7">"#REF!"</definedName>
    <definedName name="__MDE17">[22]Peralatan!$BO$347</definedName>
    <definedName name="__MDE18" localSheetId="5">"#REF!"</definedName>
    <definedName name="__MDE18" localSheetId="6">"#REF!"</definedName>
    <definedName name="__MDE18" localSheetId="7">"#REF!"</definedName>
    <definedName name="__MDE18">[22]Peralatan!$BO$367</definedName>
    <definedName name="__MDE19" localSheetId="5">"#REF!"</definedName>
    <definedName name="__MDE19" localSheetId="6">"#REF!"</definedName>
    <definedName name="__MDE19" localSheetId="7">"#REF!"</definedName>
    <definedName name="__MDE19">[22]Peralatan!$BO$387</definedName>
    <definedName name="__MDE20" localSheetId="5">"#REF!"</definedName>
    <definedName name="__MDE20" localSheetId="6">"#REF!"</definedName>
    <definedName name="__MDE20" localSheetId="7">"#REF!"</definedName>
    <definedName name="__MDE20">[22]Peralatan!$BO$407</definedName>
    <definedName name="__MDE21" localSheetId="5">"#REF!"</definedName>
    <definedName name="__MDE21" localSheetId="6">"#REF!"</definedName>
    <definedName name="__MDE21" localSheetId="7">"#REF!"</definedName>
    <definedName name="__MDE21">[22]Peralatan!$BO$427</definedName>
    <definedName name="__MDE22" localSheetId="5">"#REF!"</definedName>
    <definedName name="__MDE22" localSheetId="6">"#REF!"</definedName>
    <definedName name="__MDE22" localSheetId="7">"#REF!"</definedName>
    <definedName name="__MDE22">[22]Peralatan!$BO$447</definedName>
    <definedName name="__MDE23" localSheetId="5">"#REF!"</definedName>
    <definedName name="__MDE23" localSheetId="6">"#REF!"</definedName>
    <definedName name="__MDE23" localSheetId="7">"#REF!"</definedName>
    <definedName name="__MDE23">[22]Peralatan!$BO$467</definedName>
    <definedName name="__MDE24" localSheetId="5">"#REF!"</definedName>
    <definedName name="__MDE24" localSheetId="6">"#REF!"</definedName>
    <definedName name="__MDE24" localSheetId="7">"#REF!"</definedName>
    <definedName name="__MDE24">[22]Peralatan!$BO$487</definedName>
    <definedName name="__MDE25" localSheetId="5">"#REF!"</definedName>
    <definedName name="__MDE25" localSheetId="6">"#REF!"</definedName>
    <definedName name="__MDE25" localSheetId="7">"#REF!"</definedName>
    <definedName name="__MDE25">[22]Peralatan!$BO$507</definedName>
    <definedName name="__MDE26" localSheetId="5">"#REF!"</definedName>
    <definedName name="__MDE26" localSheetId="6">"#REF!"</definedName>
    <definedName name="__MDE26" localSheetId="7">"#REF!"</definedName>
    <definedName name="__MDE26">[22]Peralatan!$BO$527</definedName>
    <definedName name="__MDE27" localSheetId="5">"#REF!"</definedName>
    <definedName name="__MDE27" localSheetId="6">"#REF!"</definedName>
    <definedName name="__MDE27" localSheetId="7">"#REF!"</definedName>
    <definedName name="__MDE27">[22]Peralatan!$BO$547</definedName>
    <definedName name="__MDE28" localSheetId="5">"#REF!"</definedName>
    <definedName name="__MDE28" localSheetId="6">"#REF!"</definedName>
    <definedName name="__MDE28" localSheetId="7">"#REF!"</definedName>
    <definedName name="__MDE28">[22]Peralatan!$BO$567</definedName>
    <definedName name="__MDE29" localSheetId="5">"#REF!"</definedName>
    <definedName name="__MDE29" localSheetId="6">"#REF!"</definedName>
    <definedName name="__MDE29" localSheetId="7">"#REF!"</definedName>
    <definedName name="__MDE29">[22]Peralatan!$BO$587</definedName>
    <definedName name="__MDE30" localSheetId="5">"#REF!"</definedName>
    <definedName name="__MDE30" localSheetId="6">"#REF!"</definedName>
    <definedName name="__MDE30" localSheetId="7">"#REF!"</definedName>
    <definedName name="__MDE30">[22]Peralatan!$BO$607</definedName>
    <definedName name="__MDE31" localSheetId="5">"#REF!"</definedName>
    <definedName name="__MDE31" localSheetId="6">"#REF!"</definedName>
    <definedName name="__MDE31" localSheetId="7">"#REF!"</definedName>
    <definedName name="__MDE31">[22]Peralatan!$BO$627</definedName>
    <definedName name="__MDE32" localSheetId="5">"#REF!"</definedName>
    <definedName name="__MDE32" localSheetId="6">"#REF!"</definedName>
    <definedName name="__MDE32" localSheetId="7">"#REF!"</definedName>
    <definedName name="__MDE32">[22]Peralatan!$BO$647</definedName>
    <definedName name="__MDE33" localSheetId="5">"#REF!"</definedName>
    <definedName name="__MDE33" localSheetId="6">"#REF!"</definedName>
    <definedName name="__MDE33" localSheetId="7">"#REF!"</definedName>
    <definedName name="__MDE33">[22]Peralatan!$BO$667</definedName>
    <definedName name="__MDE34" localSheetId="5">"#REF!"</definedName>
    <definedName name="__MDE34" localSheetId="6">"#REF!"</definedName>
    <definedName name="__MDE34" localSheetId="7">"#REF!"</definedName>
    <definedName name="__MDE34">[22]Peralatan!$BO$698</definedName>
    <definedName name="__MDE35">[22]Peralatan!$BO$718</definedName>
    <definedName name="__MDE36">[22]Peralatan!$BO$738</definedName>
    <definedName name="__MDE37">[22]Peralatan!$BO$758</definedName>
    <definedName name="__MDE38">[22]Peralatan!$BO$778</definedName>
    <definedName name="__MDE39">[22]Peralatan!$BO$798</definedName>
    <definedName name="__MDE40">[22]Peralatan!$BO$818</definedName>
    <definedName name="__MDE41">[22]Peralatan!$BO$838</definedName>
    <definedName name="__MDE42">[22]Peralatan!$BO$858</definedName>
    <definedName name="__MDE43">[22]Peralatan!$BO$878</definedName>
    <definedName name="__MDE44">[22]Peralatan!$BO$898</definedName>
    <definedName name="__MDE45">[22]Peralatan!$BO$918</definedName>
    <definedName name="__MDE46">[22]Peralatan!$BO$938</definedName>
    <definedName name="__MDE47">[22]Peralatan!$BO$958</definedName>
    <definedName name="__MDE48">[22]Peralatan!$BO$978</definedName>
    <definedName name="__MDE49">[22]Peralatan!$BO$998</definedName>
    <definedName name="__MDE50">[22]Peralatan!$BO$1018</definedName>
    <definedName name="__MDE51">[22]Peralatan!$BO$1038</definedName>
    <definedName name="__MDE52">[22]Peralatan!$BO$1058</definedName>
    <definedName name="__ME01" localSheetId="5">"#REF!"</definedName>
    <definedName name="__ME01" localSheetId="6">"#REF!"</definedName>
    <definedName name="__ME01" localSheetId="7">"#REF!"</definedName>
    <definedName name="__ME01">[22]Peralatan!$BO$26</definedName>
    <definedName name="__ME02" localSheetId="5">"#REF!"</definedName>
    <definedName name="__ME02" localSheetId="6">"#REF!"</definedName>
    <definedName name="__ME02" localSheetId="7">"#REF!"</definedName>
    <definedName name="__ME02">[22]Peralatan!$BO$46</definedName>
    <definedName name="__ME03" localSheetId="5">"#REF!"</definedName>
    <definedName name="__ME03" localSheetId="6">"#REF!"</definedName>
    <definedName name="__ME03" localSheetId="7">"#REF!"</definedName>
    <definedName name="__ME03">[22]Peralatan!$BO$66</definedName>
    <definedName name="__ME04" localSheetId="5">"#REF!"</definedName>
    <definedName name="__ME04" localSheetId="6">"#REF!"</definedName>
    <definedName name="__ME04" localSheetId="7">"#REF!"</definedName>
    <definedName name="__ME04">[22]Peralatan!$BO$86</definedName>
    <definedName name="__ME05" localSheetId="5">"#REF!"</definedName>
    <definedName name="__ME05" localSheetId="6">"#REF!"</definedName>
    <definedName name="__ME05" localSheetId="7">"#REF!"</definedName>
    <definedName name="__ME05">[22]Peralatan!$BO$106</definedName>
    <definedName name="__ME06" localSheetId="5">"#REF!"</definedName>
    <definedName name="__ME06" localSheetId="6">"#REF!"</definedName>
    <definedName name="__ME06" localSheetId="7">"#REF!"</definedName>
    <definedName name="__ME06">[22]Peralatan!$BO$126</definedName>
    <definedName name="__ME07" localSheetId="5">"#REF!"</definedName>
    <definedName name="__ME07" localSheetId="6">"#REF!"</definedName>
    <definedName name="__ME07" localSheetId="7">"#REF!"</definedName>
    <definedName name="__ME07">[22]Peralatan!$BO$146</definedName>
    <definedName name="__ME08" localSheetId="5">"#REF!"</definedName>
    <definedName name="__ME08" localSheetId="6">"#REF!"</definedName>
    <definedName name="__ME08" localSheetId="7">"#REF!"</definedName>
    <definedName name="__ME08">[22]Peralatan!$BO$166</definedName>
    <definedName name="__ME09" localSheetId="5">"#REF!"</definedName>
    <definedName name="__ME09" localSheetId="6">"#REF!"</definedName>
    <definedName name="__ME09" localSheetId="7">"#REF!"</definedName>
    <definedName name="__ME09">[22]Peralatan!$BO$186</definedName>
    <definedName name="__me1" localSheetId="5">{"Book1","4.09 FLORA DAN FAUNA.xls","4.22 PERLENGKAPAN SEKOLAH.xls"}</definedName>
    <definedName name="__me1" localSheetId="7">{"Book1","4.09 FLORA DAN FAUNA.xls","4.22 PERLENGKAPAN SEKOLAH.xls"}</definedName>
    <definedName name="__me1">{"Book1","4.09 FLORA DAN FAUNA.xls","4.22 PERLENGKAPAN SEKOLAH.xls"}</definedName>
    <definedName name="__ME10" localSheetId="5">"#REF!"</definedName>
    <definedName name="__ME10" localSheetId="6">"#REF!"</definedName>
    <definedName name="__ME10" localSheetId="7">"#REF!"</definedName>
    <definedName name="__ME10">[22]Peralatan!$BO$206</definedName>
    <definedName name="__ME11" localSheetId="5">"#REF!"</definedName>
    <definedName name="__ME11" localSheetId="6">"#REF!"</definedName>
    <definedName name="__ME11" localSheetId="7">"#REF!"</definedName>
    <definedName name="__ME11">[22]Peralatan!$BO$226</definedName>
    <definedName name="__ME12" localSheetId="5">"#REF!"</definedName>
    <definedName name="__ME12" localSheetId="6">"#REF!"</definedName>
    <definedName name="__ME12" localSheetId="7">"#REF!"</definedName>
    <definedName name="__ME12">[22]Peralatan!$BO$246</definedName>
    <definedName name="__ME13" localSheetId="5">"#REF!"</definedName>
    <definedName name="__ME13" localSheetId="6">"#REF!"</definedName>
    <definedName name="__ME13" localSheetId="7">"#REF!"</definedName>
    <definedName name="__ME13">[22]Peralatan!$BO$266</definedName>
    <definedName name="__ME14" localSheetId="5">"#REF!"</definedName>
    <definedName name="__ME14" localSheetId="6">"#REF!"</definedName>
    <definedName name="__ME14" localSheetId="7">"#REF!"</definedName>
    <definedName name="__ME14">[22]Peralatan!$BO$286</definedName>
    <definedName name="__ME15" localSheetId="5">"#REF!"</definedName>
    <definedName name="__ME15" localSheetId="6">"#REF!"</definedName>
    <definedName name="__ME15" localSheetId="7">"#REF!"</definedName>
    <definedName name="__ME15">[22]Peralatan!$BO$306</definedName>
    <definedName name="__ME16" localSheetId="5">"#REF!"</definedName>
    <definedName name="__ME16" localSheetId="6">"#REF!"</definedName>
    <definedName name="__ME16" localSheetId="7">"#REF!"</definedName>
    <definedName name="__ME16">[22]Peralatan!$BO$326</definedName>
    <definedName name="__ME17" localSheetId="5">"#REF!"</definedName>
    <definedName name="__ME17" localSheetId="6">"#REF!"</definedName>
    <definedName name="__ME17" localSheetId="7">"#REF!"</definedName>
    <definedName name="__ME17">[22]Peralatan!$BO$346</definedName>
    <definedName name="__ME18" localSheetId="5">"#REF!"</definedName>
    <definedName name="__ME18" localSheetId="6">"#REF!"</definedName>
    <definedName name="__ME18" localSheetId="7">"#REF!"</definedName>
    <definedName name="__ME18">[22]Peralatan!$BO$366</definedName>
    <definedName name="__ME19" localSheetId="5">"#REF!"</definedName>
    <definedName name="__ME19" localSheetId="6">"#REF!"</definedName>
    <definedName name="__ME19" localSheetId="7">"#REF!"</definedName>
    <definedName name="__ME19">[22]Peralatan!$BO$386</definedName>
    <definedName name="__me2" localSheetId="5">{"Book1","4.09 FLORA DAN FAUNA.xls","4.22 PERLENGKAPAN SEKOLAH.xls"}</definedName>
    <definedName name="__me2" localSheetId="7">{"Book1","4.09 FLORA DAN FAUNA.xls","4.22 PERLENGKAPAN SEKOLAH.xls"}</definedName>
    <definedName name="__me2">{"Book1","4.09 FLORA DAN FAUNA.xls","4.22 PERLENGKAPAN SEKOLAH.xls"}</definedName>
    <definedName name="__ME20" localSheetId="5">"#REF!"</definedName>
    <definedName name="__ME20" localSheetId="6">"#REF!"</definedName>
    <definedName name="__ME20" localSheetId="7">"#REF!"</definedName>
    <definedName name="__ME20">[22]Peralatan!$BO$406</definedName>
    <definedName name="__ME21" localSheetId="5">"#REF!"</definedName>
    <definedName name="__ME21" localSheetId="6">"#REF!"</definedName>
    <definedName name="__ME21" localSheetId="7">"#REF!"</definedName>
    <definedName name="__ME21">[22]Peralatan!$BO$426</definedName>
    <definedName name="__ME22" localSheetId="5">"#REF!"</definedName>
    <definedName name="__ME22" localSheetId="6">"#REF!"</definedName>
    <definedName name="__ME22" localSheetId="7">"#REF!"</definedName>
    <definedName name="__ME22">[22]Peralatan!$BO$446</definedName>
    <definedName name="__ME23" localSheetId="5">"#REF!"</definedName>
    <definedName name="__ME23" localSheetId="6">"#REF!"</definedName>
    <definedName name="__ME23" localSheetId="7">"#REF!"</definedName>
    <definedName name="__ME23">[22]Peralatan!$BO$466</definedName>
    <definedName name="__ME24" localSheetId="5">"#REF!"</definedName>
    <definedName name="__ME24" localSheetId="6">"#REF!"</definedName>
    <definedName name="__ME24" localSheetId="7">"#REF!"</definedName>
    <definedName name="__ME24">[22]Peralatan!$BO$486</definedName>
    <definedName name="__ME25" localSheetId="5">"#REF!"</definedName>
    <definedName name="__ME25" localSheetId="6">"#REF!"</definedName>
    <definedName name="__ME25" localSheetId="7">"#REF!"</definedName>
    <definedName name="__ME25">[22]Peralatan!$BO$506</definedName>
    <definedName name="__ME26" localSheetId="5">"#REF!"</definedName>
    <definedName name="__ME26" localSheetId="6">"#REF!"</definedName>
    <definedName name="__ME26" localSheetId="7">"#REF!"</definedName>
    <definedName name="__ME26">[22]Peralatan!$BO$526</definedName>
    <definedName name="__ME27" localSheetId="5">"#REF!"</definedName>
    <definedName name="__ME27" localSheetId="6">"#REF!"</definedName>
    <definedName name="__ME27" localSheetId="7">"#REF!"</definedName>
    <definedName name="__ME27">[22]Peralatan!$BO$546</definedName>
    <definedName name="__ME28" localSheetId="5">"#REF!"</definedName>
    <definedName name="__ME28" localSheetId="6">"#REF!"</definedName>
    <definedName name="__ME28" localSheetId="7">"#REF!"</definedName>
    <definedName name="__ME28">[22]Peralatan!$BO$566</definedName>
    <definedName name="__ME29" localSheetId="5">"#REF!"</definedName>
    <definedName name="__ME29" localSheetId="6">"#REF!"</definedName>
    <definedName name="__ME29" localSheetId="7">"#REF!"</definedName>
    <definedName name="__ME29">[22]Peralatan!$BO$586</definedName>
    <definedName name="__me3" localSheetId="5">{"Book1","4.09 FLORA DAN FAUNA.xls","4.22 PERLENGKAPAN SEKOLAH.xls"}</definedName>
    <definedName name="__me3" localSheetId="7">{"Book1","4.09 FLORA DAN FAUNA.xls","4.22 PERLENGKAPAN SEKOLAH.xls"}</definedName>
    <definedName name="__me3">{"Book1","4.09 FLORA DAN FAUNA.xls","4.22 PERLENGKAPAN SEKOLAH.xls"}</definedName>
    <definedName name="__ME30" localSheetId="5">"#REF!"</definedName>
    <definedName name="__ME30" localSheetId="6">"#REF!"</definedName>
    <definedName name="__ME30" localSheetId="7">"#REF!"</definedName>
    <definedName name="__ME30">[22]Peralatan!$BO$606</definedName>
    <definedName name="__ME31" localSheetId="5">"#REF!"</definedName>
    <definedName name="__ME31" localSheetId="6">"#REF!"</definedName>
    <definedName name="__ME31" localSheetId="7">"#REF!"</definedName>
    <definedName name="__ME31">[22]Peralatan!$BO$626</definedName>
    <definedName name="__ME32" localSheetId="5">"#REF!"</definedName>
    <definedName name="__ME32" localSheetId="6">"#REF!"</definedName>
    <definedName name="__ME32" localSheetId="7">"#REF!"</definedName>
    <definedName name="__ME32">[22]Peralatan!$BO$646</definedName>
    <definedName name="__ME33" localSheetId="5">"#REF!"</definedName>
    <definedName name="__ME33" localSheetId="6">"#REF!"</definedName>
    <definedName name="__ME33" localSheetId="7">"#REF!"</definedName>
    <definedName name="__ME33">[22]Peralatan!$BO$666</definedName>
    <definedName name="__ME34" localSheetId="5">"#REF!"</definedName>
    <definedName name="__ME34" localSheetId="6">"#REF!"</definedName>
    <definedName name="__ME34" localSheetId="7">"#REF!"</definedName>
    <definedName name="__ME34">[22]Peralatan!$BO$697</definedName>
    <definedName name="__ME35">[22]Peralatan!$BO$717</definedName>
    <definedName name="__ME36">[22]Peralatan!$BO$737</definedName>
    <definedName name="__ME37">[22]Peralatan!$BO$757</definedName>
    <definedName name="__ME38">[22]Peralatan!$BO$777</definedName>
    <definedName name="__ME39">[22]Peralatan!$BO$797</definedName>
    <definedName name="__me4" localSheetId="5">{"Book1","4.09 FLORA DAN FAUNA.xls","4.22 PERLENGKAPAN SEKOLAH.xls"}</definedName>
    <definedName name="__me4" localSheetId="7">{"Book1","4.09 FLORA DAN FAUNA.xls","4.22 PERLENGKAPAN SEKOLAH.xls"}</definedName>
    <definedName name="__me4">{"Book1","4.09 FLORA DAN FAUNA.xls","4.22 PERLENGKAPAN SEKOLAH.xls"}</definedName>
    <definedName name="__ME40">[22]Peralatan!$BO$817</definedName>
    <definedName name="__ME41">[22]Peralatan!$BO$837</definedName>
    <definedName name="__ME42">[22]Peralatan!$BO$857</definedName>
    <definedName name="__ME43">[22]Peralatan!$BO$877</definedName>
    <definedName name="__ME44">[22]Peralatan!$BO$897</definedName>
    <definedName name="__ME45">[22]Peralatan!$BO$917</definedName>
    <definedName name="__ME46">[22]Peralatan!$BO$937</definedName>
    <definedName name="__ME47">[22]Peralatan!$BO$957</definedName>
    <definedName name="__ME48">[22]Peralatan!$BO$977</definedName>
    <definedName name="__ME49">[22]Peralatan!$BO$997</definedName>
    <definedName name="__me5" localSheetId="5">{"Book1","4.09 FLORA DAN FAUNA.xls","4.22 PERLENGKAPAN SEKOLAH.xls"}</definedName>
    <definedName name="__me5" localSheetId="7">{"Book1","4.09 FLORA DAN FAUNA.xls","4.22 PERLENGKAPAN SEKOLAH.xls"}</definedName>
    <definedName name="__me5">{"Book1","4.09 FLORA DAN FAUNA.xls","4.22 PERLENGKAPAN SEKOLAH.xls"}</definedName>
    <definedName name="__ME50">[22]Peralatan!$BO$1017</definedName>
    <definedName name="__ME51">[22]Peralatan!$BO$1037</definedName>
    <definedName name="__ME52">[22]Peralatan!$BO$1057</definedName>
    <definedName name="__me9" localSheetId="5">{"Book1","4.09 FLORA DAN FAUNA.xls","4.22 PERLENGKAPAN SEKOLAH.xls"}</definedName>
    <definedName name="__me9" localSheetId="7">{"Book1","4.09 FLORA DAN FAUNA.xls","4.22 PERLENGKAPAN SEKOLAH.xls"}</definedName>
    <definedName name="__me9">{"Book1","4.09 FLORA DAN FAUNA.xls","4.22 PERLENGKAPAN SEKOLAH.xls"}</definedName>
    <definedName name="__mek1" localSheetId="5">{"Book1","4.09 FLORA DAN FAUNA.xls","4.22 PERLENGKAPAN SEKOLAH.xls"}</definedName>
    <definedName name="__mek1" localSheetId="7">{"Book1","4.09 FLORA DAN FAUNA.xls","4.22 PERLENGKAPAN SEKOLAH.xls"}</definedName>
    <definedName name="__mek1">{"Book1","4.09 FLORA DAN FAUNA.xls","4.22 PERLENGKAPAN SEKOLAH.xls"}</definedName>
    <definedName name="__mek2" localSheetId="5">{"Book1","4.09 FLORA DAN FAUNA.xls","4.22 PERLENGKAPAN SEKOLAH.xls"}</definedName>
    <definedName name="__mek2" localSheetId="7">{"Book1","4.09 FLORA DAN FAUNA.xls","4.22 PERLENGKAPAN SEKOLAH.xls"}</definedName>
    <definedName name="__mek2">{"Book1","4.09 FLORA DAN FAUNA.xls","4.22 PERLENGKAPAN SEKOLAH.xls"}</definedName>
    <definedName name="__mek3" localSheetId="5">{"Book1","4.09 FLORA DAN FAUNA.xls","4.22 PERLENGKAPAN SEKOLAH.xls"}</definedName>
    <definedName name="__mek3" localSheetId="7">{"Book1","4.09 FLORA DAN FAUNA.xls","4.22 PERLENGKAPAN SEKOLAH.xls"}</definedName>
    <definedName name="__mek3">{"Book1","4.09 FLORA DAN FAUNA.xls","4.22 PERLENGKAPAN SEKOLAH.xls"}</definedName>
    <definedName name="__mek5" localSheetId="5">{"Book1","4.09 FLORA DAN FAUNA.xls","4.22 PERLENGKAPAN SEKOLAH.xls"}</definedName>
    <definedName name="__mek5" localSheetId="7">{"Book1","4.09 FLORA DAN FAUNA.xls","4.22 PERLENGKAPAN SEKOLAH.xls"}</definedName>
    <definedName name="__mek5">{"Book1","4.09 FLORA DAN FAUNA.xls","4.22 PERLENGKAPAN SEKOLAH.xls"}</definedName>
    <definedName name="__mek87" localSheetId="5">{"Book1","4.09 FLORA DAN FAUNA.xls","4.22 PERLENGKAPAN SEKOLAH.xls"}</definedName>
    <definedName name="__mek87" localSheetId="7">{"Book1","4.09 FLORA DAN FAUNA.xls","4.22 PERLENGKAPAN SEKOLAH.xls"}</definedName>
    <definedName name="__mek87">{"Book1","4.09 FLORA DAN FAUNA.xls","4.22 PERLENGKAPAN SEKOLAH.xls"}</definedName>
    <definedName name="__mek9" localSheetId="5">{"Book1","4.09 FLORA DAN FAUNA.xls","4.22 PERLENGKAPAN SEKOLAH.xls"}</definedName>
    <definedName name="__mek9" localSheetId="7">{"Book1","4.09 FLORA DAN FAUNA.xls","4.22 PERLENGKAPAN SEKOLAH.xls"}</definedName>
    <definedName name="__mek9">{"Book1","4.09 FLORA DAN FAUNA.xls","4.22 PERLENGKAPAN SEKOLAH.xls"}</definedName>
    <definedName name="__meq12" localSheetId="5">{"Book1","4.09 FLORA DAN FAUNA.xls","4.22 PERLENGKAPAN SEKOLAH.xls"}</definedName>
    <definedName name="__meq12" localSheetId="7">{"Book1","4.09 FLORA DAN FAUNA.xls","4.22 PERLENGKAPAN SEKOLAH.xls"}</definedName>
    <definedName name="__meq12">{"Book1","4.09 FLORA DAN FAUNA.xls","4.22 PERLENGKAPAN SEKOLAH.xls"}</definedName>
    <definedName name="__MMM01" localSheetId="1">#REF!</definedName>
    <definedName name="__MMM01" localSheetId="2">#REF!</definedName>
    <definedName name="__MMM01">#REF!</definedName>
    <definedName name="__MMM02" localSheetId="1">#REF!</definedName>
    <definedName name="__MMM02" localSheetId="2">#REF!</definedName>
    <definedName name="__MMM02">#REF!</definedName>
    <definedName name="__MMM03" localSheetId="1">#REF!</definedName>
    <definedName name="__MMM03" localSheetId="2">#REF!</definedName>
    <definedName name="__MMM03">#REF!</definedName>
    <definedName name="__MMM04" localSheetId="1">#REF!</definedName>
    <definedName name="__MMM04" localSheetId="2">#REF!</definedName>
    <definedName name="__MMM04">#REF!</definedName>
    <definedName name="__MMM05" localSheetId="1">#REF!</definedName>
    <definedName name="__MMM05" localSheetId="2">#REF!</definedName>
    <definedName name="__MMM05">#REF!</definedName>
    <definedName name="__MMM06" localSheetId="1">#REF!</definedName>
    <definedName name="__MMM06" localSheetId="2">#REF!</definedName>
    <definedName name="__MMM06">#REF!</definedName>
    <definedName name="__MMM07" localSheetId="1">#REF!</definedName>
    <definedName name="__MMM07" localSheetId="2">#REF!</definedName>
    <definedName name="__MMM07">#REF!</definedName>
    <definedName name="__MMM08" localSheetId="1">#REF!</definedName>
    <definedName name="__MMM08" localSheetId="2">#REF!</definedName>
    <definedName name="__MMM08">#REF!</definedName>
    <definedName name="__MMM09" localSheetId="1">#REF!</definedName>
    <definedName name="__MMM09" localSheetId="2">#REF!</definedName>
    <definedName name="__MMM09">#REF!</definedName>
    <definedName name="__MMM10" localSheetId="1">#REF!</definedName>
    <definedName name="__MMM10" localSheetId="2">#REF!</definedName>
    <definedName name="__MMM10">#REF!</definedName>
    <definedName name="__MMM11" localSheetId="1">#REF!</definedName>
    <definedName name="__MMM11" localSheetId="2">#REF!</definedName>
    <definedName name="__MMM11">#REF!</definedName>
    <definedName name="__MMM12" localSheetId="1">#REF!</definedName>
    <definedName name="__MMM12" localSheetId="2">#REF!</definedName>
    <definedName name="__MMM12">#REF!</definedName>
    <definedName name="__MMM13" localSheetId="1">#REF!</definedName>
    <definedName name="__MMM13" localSheetId="2">#REF!</definedName>
    <definedName name="__MMM13">#REF!</definedName>
    <definedName name="__MMM14" localSheetId="1">#REF!</definedName>
    <definedName name="__MMM14" localSheetId="2">#REF!</definedName>
    <definedName name="__MMM14">#REF!</definedName>
    <definedName name="__MMM15" localSheetId="1">#REF!</definedName>
    <definedName name="__MMM15" localSheetId="2">#REF!</definedName>
    <definedName name="__MMM15">#REF!</definedName>
    <definedName name="__MMM16" localSheetId="1">#REF!</definedName>
    <definedName name="__MMM16" localSheetId="2">#REF!</definedName>
    <definedName name="__MMM16">#REF!</definedName>
    <definedName name="__MMM17" localSheetId="1">#REF!</definedName>
    <definedName name="__MMM17" localSheetId="2">#REF!</definedName>
    <definedName name="__MMM17">#REF!</definedName>
    <definedName name="__MMM18" localSheetId="1">#REF!</definedName>
    <definedName name="__MMM18" localSheetId="2">#REF!</definedName>
    <definedName name="__MMM18">#REF!</definedName>
    <definedName name="__MMM19" localSheetId="1">#REF!</definedName>
    <definedName name="__MMM19" localSheetId="2">#REF!</definedName>
    <definedName name="__MMM19">#REF!</definedName>
    <definedName name="__MMM20" localSheetId="1">#REF!</definedName>
    <definedName name="__MMM20" localSheetId="2">#REF!</definedName>
    <definedName name="__MMM20">#REF!</definedName>
    <definedName name="__MMM21" localSheetId="1">#REF!</definedName>
    <definedName name="__MMM21" localSheetId="2">#REF!</definedName>
    <definedName name="__MMM21">#REF!</definedName>
    <definedName name="__MMM22" localSheetId="1">#REF!</definedName>
    <definedName name="__MMM22" localSheetId="2">#REF!</definedName>
    <definedName name="__MMM22">#REF!</definedName>
    <definedName name="__MMM23" localSheetId="1">#REF!</definedName>
    <definedName name="__MMM23" localSheetId="2">#REF!</definedName>
    <definedName name="__MMM23">#REF!</definedName>
    <definedName name="__MMM24" localSheetId="1">#REF!</definedName>
    <definedName name="__MMM24" localSheetId="2">#REF!</definedName>
    <definedName name="__MMM24">#REF!</definedName>
    <definedName name="__MMM25" localSheetId="1">#REF!</definedName>
    <definedName name="__MMM25" localSheetId="2">#REF!</definedName>
    <definedName name="__MMM25">#REF!</definedName>
    <definedName name="__MMM26" localSheetId="1">#REF!</definedName>
    <definedName name="__MMM26" localSheetId="2">#REF!</definedName>
    <definedName name="__MMM26">#REF!</definedName>
    <definedName name="__MMM27" localSheetId="1">#REF!</definedName>
    <definedName name="__MMM27" localSheetId="2">#REF!</definedName>
    <definedName name="__MMM27">#REF!</definedName>
    <definedName name="__MMM28" localSheetId="1">#REF!</definedName>
    <definedName name="__MMM28" localSheetId="2">#REF!</definedName>
    <definedName name="__MMM28">#REF!</definedName>
    <definedName name="__MMM29" localSheetId="1">#REF!</definedName>
    <definedName name="__MMM29" localSheetId="2">#REF!</definedName>
    <definedName name="__MMM29">#REF!</definedName>
    <definedName name="__MMM30" localSheetId="1">#REF!</definedName>
    <definedName name="__MMM30" localSheetId="2">#REF!</definedName>
    <definedName name="__MMM30">#REF!</definedName>
    <definedName name="__MMM31" localSheetId="1">#REF!</definedName>
    <definedName name="__MMM31" localSheetId="2">#REF!</definedName>
    <definedName name="__MMM31">#REF!</definedName>
    <definedName name="__MMM32" localSheetId="1">#REF!</definedName>
    <definedName name="__MMM32" localSheetId="2">#REF!</definedName>
    <definedName name="__MMM32">#REF!</definedName>
    <definedName name="__MMM33" localSheetId="1">#REF!</definedName>
    <definedName name="__MMM33" localSheetId="2">#REF!</definedName>
    <definedName name="__MMM33">#REF!</definedName>
    <definedName name="__MMM34" localSheetId="1">#REF!</definedName>
    <definedName name="__MMM34" localSheetId="2">#REF!</definedName>
    <definedName name="__MMM34">#REF!</definedName>
    <definedName name="__MMM35" localSheetId="1">#REF!</definedName>
    <definedName name="__MMM35" localSheetId="2">#REF!</definedName>
    <definedName name="__MMM35">#REF!</definedName>
    <definedName name="__MMM36" localSheetId="1">#REF!</definedName>
    <definedName name="__MMM36" localSheetId="2">#REF!</definedName>
    <definedName name="__MMM36">#REF!</definedName>
    <definedName name="__MMM37" localSheetId="1">#REF!</definedName>
    <definedName name="__MMM37" localSheetId="2">#REF!</definedName>
    <definedName name="__MMM37">#REF!</definedName>
    <definedName name="__MMM38" localSheetId="1">#REF!</definedName>
    <definedName name="__MMM38" localSheetId="2">#REF!</definedName>
    <definedName name="__MMM38">#REF!</definedName>
    <definedName name="__MMM39" localSheetId="1">#REF!</definedName>
    <definedName name="__MMM39" localSheetId="2">#REF!</definedName>
    <definedName name="__MMM39">#REF!</definedName>
    <definedName name="__MMM40" localSheetId="1">#REF!</definedName>
    <definedName name="__MMM40" localSheetId="2">#REF!</definedName>
    <definedName name="__MMM40">#REF!</definedName>
    <definedName name="__MMM41" localSheetId="1">#REF!</definedName>
    <definedName name="__MMM41" localSheetId="2">#REF!</definedName>
    <definedName name="__MMM41">#REF!</definedName>
    <definedName name="__MMM411" localSheetId="1">#REF!</definedName>
    <definedName name="__MMM411" localSheetId="2">#REF!</definedName>
    <definedName name="__MMM411">#REF!</definedName>
    <definedName name="__MMM42" localSheetId="1">#REF!</definedName>
    <definedName name="__MMM42" localSheetId="2">#REF!</definedName>
    <definedName name="__MMM42">#REF!</definedName>
    <definedName name="__MMM43" localSheetId="1">#REF!</definedName>
    <definedName name="__MMM43" localSheetId="2">#REF!</definedName>
    <definedName name="__MMM43">#REF!</definedName>
    <definedName name="__MMM44" localSheetId="1">#REF!</definedName>
    <definedName name="__MMM44" localSheetId="2">#REF!</definedName>
    <definedName name="__MMM44">#REF!</definedName>
    <definedName name="__MMM45" localSheetId="1">#REF!</definedName>
    <definedName name="__MMM45" localSheetId="2">#REF!</definedName>
    <definedName name="__MMM45">#REF!</definedName>
    <definedName name="__MMM46" localSheetId="1">#REF!</definedName>
    <definedName name="__MMM46" localSheetId="2">#REF!</definedName>
    <definedName name="__MMM46">#REF!</definedName>
    <definedName name="__MMM47" localSheetId="1">#REF!</definedName>
    <definedName name="__MMM47" localSheetId="2">#REF!</definedName>
    <definedName name="__MMM47">#REF!</definedName>
    <definedName name="__MMM48" localSheetId="1">#REF!</definedName>
    <definedName name="__MMM48" localSheetId="2">#REF!</definedName>
    <definedName name="__MMM48">#REF!</definedName>
    <definedName name="__MMM49" localSheetId="1">#REF!</definedName>
    <definedName name="__MMM49" localSheetId="2">#REF!</definedName>
    <definedName name="__MMM49">#REF!</definedName>
    <definedName name="__MMM50" localSheetId="1">#REF!</definedName>
    <definedName name="__MMM50" localSheetId="2">#REF!</definedName>
    <definedName name="__MMM50">#REF!</definedName>
    <definedName name="__MMM51" localSheetId="1">#REF!</definedName>
    <definedName name="__MMM51" localSheetId="2">#REF!</definedName>
    <definedName name="__MMM51">#REF!</definedName>
    <definedName name="__MMM52" localSheetId="1">#REF!</definedName>
    <definedName name="__MMM52" localSheetId="2">#REF!</definedName>
    <definedName name="__MMM52">#REF!</definedName>
    <definedName name="__MMM53" localSheetId="1">#REF!</definedName>
    <definedName name="__MMM53" localSheetId="2">#REF!</definedName>
    <definedName name="__MMM53">#REF!</definedName>
    <definedName name="__MMM54" localSheetId="1">#REF!</definedName>
    <definedName name="__MMM54" localSheetId="2">#REF!</definedName>
    <definedName name="__MMM54">#REF!</definedName>
    <definedName name="__nip1">[11]Input!#REF!</definedName>
    <definedName name="__nip2">[11]Input!#REF!</definedName>
    <definedName name="__pak1">[12]Data!$B$12</definedName>
    <definedName name="__Pak2">[13]data!#REF!</definedName>
    <definedName name="__pak3">[13]data!#REF!</definedName>
    <definedName name="__pak4">[13]data!#REF!</definedName>
    <definedName name="__pak5">[13]data!#REF!</definedName>
    <definedName name="__pak6">[13]data!#REF!</definedName>
    <definedName name="__pan1" localSheetId="1">#REF!</definedName>
    <definedName name="__pan1" localSheetId="2">#REF!</definedName>
    <definedName name="__pan1">#REF!</definedName>
    <definedName name="__pan2" localSheetId="1">#REF!</definedName>
    <definedName name="__pan2" localSheetId="2">#REF!</definedName>
    <definedName name="__pan2">#REF!</definedName>
    <definedName name="__Pan3">[36]INPUT!$C$21</definedName>
    <definedName name="__pan5">[37]INPUT!#REF!</definedName>
    <definedName name="__pas13" localSheetId="1">#REF!</definedName>
    <definedName name="__pas13" localSheetId="2">#REF!</definedName>
    <definedName name="__pas13">#REF!</definedName>
    <definedName name="__pas14" localSheetId="1">#REF!</definedName>
    <definedName name="__pas14" localSheetId="2">#REF!</definedName>
    <definedName name="__pas14">#REF!</definedName>
    <definedName name="__pek1">[14]Data!$B$9</definedName>
    <definedName name="__PEK10">'[78]RAB 1'!$N$128</definedName>
    <definedName name="__PEK11">'[78]RAB 1'!$N$152</definedName>
    <definedName name="__PEK12">'[78]RAB 1'!$N$161</definedName>
    <definedName name="__pek2" localSheetId="1">#REF!</definedName>
    <definedName name="__pek2" localSheetId="2">#REF!</definedName>
    <definedName name="__pek2">#REF!</definedName>
    <definedName name="__pek3" localSheetId="1">#REF!</definedName>
    <definedName name="__pek3" localSheetId="2">#REF!</definedName>
    <definedName name="__pek3">#REF!</definedName>
    <definedName name="__PEK4">'[78]RAB 1'!$N$56</definedName>
    <definedName name="__PEK5">'[78]RAB 1'!$N$64</definedName>
    <definedName name="__PEK6">'[78]RAB 1'!$N$71</definedName>
    <definedName name="__PEK7">'[78]RAB 1'!$N$84</definedName>
    <definedName name="__PEK8">'[78]RAB 1'!$N$102</definedName>
    <definedName name="__PEK9">'[78]RAB 1'!$N$107</definedName>
    <definedName name="__per1">[79]RAB2!$H$14</definedName>
    <definedName name="__per10">[79]RAB2!$H$136</definedName>
    <definedName name="__per2">[79]RAB2!$H$18</definedName>
    <definedName name="__per3">[79]RAB2!$H$28</definedName>
    <definedName name="__per4">[79]RAB2!$H$32</definedName>
    <definedName name="__per5">[79]RAB2!$H$46</definedName>
    <definedName name="__per6">[79]RAB2!$H$73</definedName>
    <definedName name="__per7">[79]RAB2!$H$88</definedName>
    <definedName name="__per8">[79]RAB2!$H$116</definedName>
    <definedName name="__per9">[79]RAB2!$H$131</definedName>
    <definedName name="__PG1">[79]Analis!$H$360</definedName>
    <definedName name="__PG2">[79]Analis!$H$381</definedName>
    <definedName name="__pjg1">[12]Data!$B$14</definedName>
    <definedName name="__pjg2">[12]Data!$B$15</definedName>
    <definedName name="__pk3">[64]satuan!$F$36</definedName>
    <definedName name="__PPh23" localSheetId="1">#REF!</definedName>
    <definedName name="__PPh23" localSheetId="2">#REF!</definedName>
    <definedName name="__PPh23">#REF!</definedName>
    <definedName name="__ppn2">[54]Harga!$F$29</definedName>
    <definedName name="__ppn3">[54]Harga!$F$31</definedName>
    <definedName name="__prk1">[38]input!$B$12</definedName>
    <definedName name="__PS14" localSheetId="1">#REF!</definedName>
    <definedName name="__PS14" localSheetId="2">#REF!</definedName>
    <definedName name="__PS14">#REF!</definedName>
    <definedName name="__PTS6">[79]Analis!$H$394</definedName>
    <definedName name="__PTS7">[79]Analis!$H$409</definedName>
    <definedName name="__PTS8">[79]Analis!$H$424</definedName>
    <definedName name="__pvc100">'[33]HARGA SAT'!#REF!</definedName>
    <definedName name="__pvc13" localSheetId="1">#REF!</definedName>
    <definedName name="__pvc13" localSheetId="2">#REF!</definedName>
    <definedName name="__pvc13">#REF!</definedName>
    <definedName name="__pvc150">'[33]HARGA SAT'!#REF!</definedName>
    <definedName name="__pvc2">[27]Harga!#REF!</definedName>
    <definedName name="__pvc20" localSheetId="1">#REF!</definedName>
    <definedName name="__pvc20" localSheetId="2">#REF!</definedName>
    <definedName name="__pvc20">#REF!</definedName>
    <definedName name="__pvc200">'[33]HARGA SAT'!#REF!</definedName>
    <definedName name="__PVC25">'[28]HARGA SAT'!#REF!</definedName>
    <definedName name="__pvc250">'[33]HARGA SAT'!#REF!</definedName>
    <definedName name="__pvc3">'[39]upah bahan'!$F$106</definedName>
    <definedName name="__pvc300" localSheetId="1">#REF!</definedName>
    <definedName name="__pvc300" localSheetId="2">#REF!</definedName>
    <definedName name="__pvc300">#REF!</definedName>
    <definedName name="__pvc34">[27]Harga!#REF!</definedName>
    <definedName name="__pvc350" localSheetId="1">#REF!</definedName>
    <definedName name="__pvc350" localSheetId="2">#REF!</definedName>
    <definedName name="__pvc350">#REF!</definedName>
    <definedName name="__pvc4" localSheetId="1">#REF!</definedName>
    <definedName name="__pvc4" localSheetId="2">#REF!</definedName>
    <definedName name="__pvc4">#REF!</definedName>
    <definedName name="__pvc40" localSheetId="1">#REF!</definedName>
    <definedName name="__pvc40" localSheetId="2">#REF!</definedName>
    <definedName name="__pvc40">#REF!</definedName>
    <definedName name="__pvc400" localSheetId="1">#REF!</definedName>
    <definedName name="__pvc400" localSheetId="2">#REF!</definedName>
    <definedName name="__pvc400">#REF!</definedName>
    <definedName name="__PVC50">'[28]HARGA SAT'!#REF!</definedName>
    <definedName name="__pvc75">'[33]HARGA SAT'!#REF!</definedName>
    <definedName name="__RAB1" localSheetId="1">#REF!</definedName>
    <definedName name="__RAB1" localSheetId="2">#REF!</definedName>
    <definedName name="__RAB1">#REF!</definedName>
    <definedName name="__RAB2" localSheetId="1">#REF!</definedName>
    <definedName name="__RAB2" localSheetId="2">#REF!</definedName>
    <definedName name="__RAB2">#REF!</definedName>
    <definedName name="__RAB5">[71]k341k612!$A$958:$K$1024</definedName>
    <definedName name="__rek4">[83]INPUT!#REF!</definedName>
    <definedName name="__rek5">[83]INPUT!#REF!</definedName>
    <definedName name="__SP1" localSheetId="1">#REF!</definedName>
    <definedName name="__SP1" localSheetId="2">#REF!</definedName>
    <definedName name="__SP1">#REF!</definedName>
    <definedName name="__SP2" localSheetId="1">#REF!</definedName>
    <definedName name="__SP2" localSheetId="2">#REF!</definedName>
    <definedName name="__SP2">#REF!</definedName>
    <definedName name="__ta1">[34]input!#REF!</definedName>
    <definedName name="__tc3" localSheetId="1">#REF!</definedName>
    <definedName name="__tc3" localSheetId="2">#REF!</definedName>
    <definedName name="__tc3">#REF!</definedName>
    <definedName name="__TIM200" localSheetId="1">#REF!</definedName>
    <definedName name="__TIM200" localSheetId="2">#REF!</definedName>
    <definedName name="__TIM200">#REF!</definedName>
    <definedName name="__tim30" localSheetId="1">#REF!</definedName>
    <definedName name="__tim30" localSheetId="2">#REF!</definedName>
    <definedName name="__tim30">#REF!</definedName>
    <definedName name="__tl40">[27]Harga!#REF!</definedName>
    <definedName name="__Tp03" localSheetId="1">#REF!</definedName>
    <definedName name="__Tp03" localSheetId="2">#REF!</definedName>
    <definedName name="__Tp03">#REF!</definedName>
    <definedName name="__tsI3">#N/A</definedName>
    <definedName name="__vol1" localSheetId="1">#REF!</definedName>
    <definedName name="__vol1" localSheetId="2">#REF!</definedName>
    <definedName name="__vol1">#REF!</definedName>
    <definedName name="__vol10" localSheetId="1">#REF!</definedName>
    <definedName name="__vol10" localSheetId="2">#REF!</definedName>
    <definedName name="__vol10">#REF!</definedName>
    <definedName name="__vol11" localSheetId="1">#REF!</definedName>
    <definedName name="__vol11" localSheetId="2">#REF!</definedName>
    <definedName name="__vol11">#REF!</definedName>
    <definedName name="__vol12" localSheetId="1">#REF!</definedName>
    <definedName name="__vol12" localSheetId="2">#REF!</definedName>
    <definedName name="__vol12">#REF!</definedName>
    <definedName name="__vol13" localSheetId="1">#REF!</definedName>
    <definedName name="__vol13" localSheetId="2">#REF!</definedName>
    <definedName name="__vol13">#REF!</definedName>
    <definedName name="__vol14" localSheetId="1">#REF!</definedName>
    <definedName name="__vol14" localSheetId="2">#REF!</definedName>
    <definedName name="__vol14">#REF!</definedName>
    <definedName name="__vol15" localSheetId="1">#REF!</definedName>
    <definedName name="__vol15" localSheetId="2">#REF!</definedName>
    <definedName name="__vol15">#REF!</definedName>
    <definedName name="__vol16" localSheetId="1">#REF!</definedName>
    <definedName name="__vol16" localSheetId="2">#REF!</definedName>
    <definedName name="__vol16">#REF!</definedName>
    <definedName name="__vol17" localSheetId="1">#REF!</definedName>
    <definedName name="__vol17" localSheetId="2">#REF!</definedName>
    <definedName name="__vol17">#REF!</definedName>
    <definedName name="__vol18" localSheetId="1">#REF!</definedName>
    <definedName name="__vol18" localSheetId="2">#REF!</definedName>
    <definedName name="__vol18">#REF!</definedName>
    <definedName name="__vol19" localSheetId="1">#REF!</definedName>
    <definedName name="__vol19" localSheetId="2">#REF!</definedName>
    <definedName name="__vol19">#REF!</definedName>
    <definedName name="__vol2" localSheetId="1">#REF!</definedName>
    <definedName name="__vol2" localSheetId="2">#REF!</definedName>
    <definedName name="__vol2">#REF!</definedName>
    <definedName name="__vol20" localSheetId="1">#REF!</definedName>
    <definedName name="__vol20" localSheetId="2">#REF!</definedName>
    <definedName name="__vol20">#REF!</definedName>
    <definedName name="__vol21" localSheetId="1">#REF!</definedName>
    <definedName name="__vol21" localSheetId="2">#REF!</definedName>
    <definedName name="__vol21">#REF!</definedName>
    <definedName name="__vol22" localSheetId="1">#REF!</definedName>
    <definedName name="__vol22" localSheetId="2">#REF!</definedName>
    <definedName name="__vol22">#REF!</definedName>
    <definedName name="__vol23" localSheetId="1">#REF!</definedName>
    <definedName name="__vol23" localSheetId="2">#REF!</definedName>
    <definedName name="__vol23">#REF!</definedName>
    <definedName name="__vol24" localSheetId="1">#REF!</definedName>
    <definedName name="__vol24" localSheetId="2">#REF!</definedName>
    <definedName name="__vol24">#REF!</definedName>
    <definedName name="__vol3" localSheetId="1">#REF!</definedName>
    <definedName name="__vol3" localSheetId="2">#REF!</definedName>
    <definedName name="__vol3">#REF!</definedName>
    <definedName name="__vol4" localSheetId="1">#REF!</definedName>
    <definedName name="__vol4" localSheetId="2">#REF!</definedName>
    <definedName name="__vol4">#REF!</definedName>
    <definedName name="__vol5" localSheetId="1">#REF!</definedName>
    <definedName name="__vol5" localSheetId="2">#REF!</definedName>
    <definedName name="__vol5">#REF!</definedName>
    <definedName name="__vol6" localSheetId="1">#REF!</definedName>
    <definedName name="__vol6" localSheetId="2">#REF!</definedName>
    <definedName name="__vol6">#REF!</definedName>
    <definedName name="__vol7" localSheetId="1">#REF!</definedName>
    <definedName name="__vol7" localSheetId="2">#REF!</definedName>
    <definedName name="__vol7">#REF!</definedName>
    <definedName name="__vol8" localSheetId="1">#REF!</definedName>
    <definedName name="__vol8" localSheetId="2">#REF!</definedName>
    <definedName name="__vol8">#REF!</definedName>
    <definedName name="__vol9" localSheetId="1">#REF!</definedName>
    <definedName name="__vol9" localSheetId="2">#REF!</definedName>
    <definedName name="__vol9">#REF!</definedName>
    <definedName name="__xlnm.Print_Area">"#REF!"</definedName>
    <definedName name="__xlnm.Print_Titles">"#REF!"</definedName>
    <definedName name="_1" localSheetId="5">#N/A</definedName>
    <definedName name="_1" localSheetId="6">#N/A</definedName>
    <definedName name="_1" localSheetId="7">#N/A</definedName>
    <definedName name="_1" localSheetId="1">#REF!</definedName>
    <definedName name="_1" localSheetId="2">#REF!</definedName>
    <definedName name="_1">#REF!</definedName>
    <definedName name="_1.2A_1_1">NA()</definedName>
    <definedName name="_1.2A_1_2">NA()</definedName>
    <definedName name="_1.2A_10">NA()</definedName>
    <definedName name="_1.2A_10_1">NA()</definedName>
    <definedName name="_1.2A_11">NA()</definedName>
    <definedName name="_1.2A_11_1">NA()</definedName>
    <definedName name="_1.2A_12">NA()</definedName>
    <definedName name="_1.2A_12_1">NA()</definedName>
    <definedName name="_1.2A_13">NA()</definedName>
    <definedName name="_1.2A_14">NA()</definedName>
    <definedName name="_1.2A_15">NA()</definedName>
    <definedName name="_1.2A_16">NA()</definedName>
    <definedName name="_1.2A_19">NA()</definedName>
    <definedName name="_1.2A_2">NA()</definedName>
    <definedName name="_1.2A_20">NA()</definedName>
    <definedName name="_1.2A_3">NA()</definedName>
    <definedName name="_1.2A_4">NA()</definedName>
    <definedName name="_1.2A_5">NA()</definedName>
    <definedName name="_1.2A_6">NA()</definedName>
    <definedName name="_1.2A_7">NA()</definedName>
    <definedName name="_1.2A_8">NA()</definedName>
    <definedName name="_1.2A_9">NA()</definedName>
    <definedName name="_1__123Graph_ACHART_1" hidden="1">[85]Koordinat!$A$33:$A$60</definedName>
    <definedName name="_10">[2]Estimate!#REF!</definedName>
    <definedName name="_10A" localSheetId="1">#REF!</definedName>
    <definedName name="_10A" localSheetId="2">#REF!</definedName>
    <definedName name="_10A">#REF!</definedName>
    <definedName name="_10BATU_KALI">'[86]UPAH BAHAN'!$G$39</definedName>
    <definedName name="_10BUBUNG_PEJATEN">'[86]UPAH BAHAN'!$G$75</definedName>
    <definedName name="_10C" localSheetId="1">#REF!</definedName>
    <definedName name="_10C" localSheetId="2">#REF!</definedName>
    <definedName name="_10C">#REF!</definedName>
    <definedName name="_113">[9]ANALIS!#REF!</definedName>
    <definedName name="_114">[9]ANALIS!#REF!</definedName>
    <definedName name="_115">[9]ANALIS!#REF!</definedName>
    <definedName name="_116">[9]ANALIS!#REF!</definedName>
    <definedName name="_117">[9]ANALIS!#REF!</definedName>
    <definedName name="_118">[9]ANALIS!#REF!</definedName>
    <definedName name="_119">[9]ANALIS!#REF!</definedName>
    <definedName name="_11C" localSheetId="1">#REF!</definedName>
    <definedName name="_11C" localSheetId="2">#REF!</definedName>
    <definedName name="_11C">#REF!</definedName>
    <definedName name="_11CAT_AGA">'[86]UPAH BAHAN'!$G$114</definedName>
    <definedName name="_12" localSheetId="1">#REF!</definedName>
    <definedName name="_12" localSheetId="2">#REF!</definedName>
    <definedName name="_12">#REF!</definedName>
    <definedName name="_120">[9]ANALIS!#REF!</definedName>
    <definedName name="_121">[9]ANALIS!#REF!</definedName>
    <definedName name="_122">[9]ANALIS!#REF!</definedName>
    <definedName name="_123">[9]ANALIS!#REF!</definedName>
    <definedName name="_123graph_A" hidden="1">[87]RAB!#REF!</definedName>
    <definedName name="_124">[9]ANALIS!#REF!</definedName>
    <definedName name="_125">[9]ANALIS!#REF!</definedName>
    <definedName name="_126">[9]ANALIS!#REF!</definedName>
    <definedName name="_127">[9]ANALIS!#REF!</definedName>
    <definedName name="_12BESI_BETON">'[86]UPAH BAHAN'!$G$77</definedName>
    <definedName name="_12C" localSheetId="1">#REF!</definedName>
    <definedName name="_12C" localSheetId="2">#REF!</definedName>
    <definedName name="_12C">#REF!</definedName>
    <definedName name="_12CAT_KAYU">'[86]UPAH BAHAN'!$G$60</definedName>
    <definedName name="_12I" localSheetId="1">#REF!</definedName>
    <definedName name="_12I" localSheetId="2">#REF!</definedName>
    <definedName name="_12I">#REF!</definedName>
    <definedName name="_13">[9]ANALIS!#REF!</definedName>
    <definedName name="_13C" localSheetId="1">#REF!</definedName>
    <definedName name="_13C" localSheetId="2">#REF!</definedName>
    <definedName name="_13C">#REF!</definedName>
    <definedName name="_13CAT_TEMBOK">'[86]UPAH BAHAN'!$G$61</definedName>
    <definedName name="_14">[9]ANALIS!#REF!</definedName>
    <definedName name="_14BESI_CANAL">'[86]UPAH BAHAN'!$G$80</definedName>
    <definedName name="_14GENTENG_BETON">'[86]UPAH BAHAN'!$G$129</definedName>
    <definedName name="_15">[9]ANALIS!#REF!</definedName>
    <definedName name="_159">[9]ANALIS!#REF!</definedName>
    <definedName name="_15GENTENG_PEJATEN">'[86]UPAH BAHAN'!$G$74</definedName>
    <definedName name="_16">[9]ANALIS!#REF!</definedName>
    <definedName name="_160">[9]ANALIS!#REF!</definedName>
    <definedName name="_161">[9]ANALIS!#REF!</definedName>
    <definedName name="_16BESI_PLAT">'[86]UPAH BAHAN'!$G$81</definedName>
    <definedName name="_16KACA_3MM">'[86]UPAH BAHAN'!$G$72</definedName>
    <definedName name="_17">[9]ANALIS!#REF!</definedName>
    <definedName name="_17KAWAT_BETON">'[86]UPAH BAHAN'!$G$78</definedName>
    <definedName name="_18">[9]ANALIS!#REF!</definedName>
    <definedName name="_18BESI_PROFIL">'[86]UPAH BAHAN'!$G$79</definedName>
    <definedName name="_18KAWAT_LAS">'[86]UPAH BAHAN'!$G$98</definedName>
    <definedName name="_19">[9]ANALIS!#REF!</definedName>
    <definedName name="_19KEP.TK_LAS">'[86]UPAH BAHAN'!$G$26</definedName>
    <definedName name="_1A" localSheetId="1">#REF!</definedName>
    <definedName name="_1A" localSheetId="2">#REF!</definedName>
    <definedName name="_1A">#REF!</definedName>
    <definedName name="_1ASBES_GEL.">'[86]UPAH BAHAN'!$G$132</definedName>
    <definedName name="_1C" localSheetId="1">#REF!</definedName>
    <definedName name="_1C" localSheetId="2">#REF!</definedName>
    <definedName name="_1C">#REF!</definedName>
    <definedName name="_1D" localSheetId="1">#REF!</definedName>
    <definedName name="_1D" localSheetId="2">#REF!</definedName>
    <definedName name="_1D">#REF!</definedName>
    <definedName name="_1K" localSheetId="1">#REF!</definedName>
    <definedName name="_1K" localSheetId="2">#REF!</definedName>
    <definedName name="_1K">#REF!</definedName>
    <definedName name="_1P" localSheetId="1">#REF!</definedName>
    <definedName name="_1P" localSheetId="2">#REF!</definedName>
    <definedName name="_1P">#REF!</definedName>
    <definedName name="_1WP" localSheetId="1">#REF!</definedName>
    <definedName name="_1WP" localSheetId="2">#REF!</definedName>
    <definedName name="_1WP">#REF!</definedName>
    <definedName name="_2" localSheetId="1">#REF!</definedName>
    <definedName name="_2" localSheetId="2">#REF!</definedName>
    <definedName name="_2">#REF!</definedName>
    <definedName name="_2.1_1_1">NA()</definedName>
    <definedName name="_2.1_1_2">NA()</definedName>
    <definedName name="_2.1_10">NA()</definedName>
    <definedName name="_2.1_10_1">NA()</definedName>
    <definedName name="_2.1_11">NA()</definedName>
    <definedName name="_2.1_11_1">NA()</definedName>
    <definedName name="_2.1_12">NA()</definedName>
    <definedName name="_2.1_13">NA()</definedName>
    <definedName name="_2.1_14">NA()</definedName>
    <definedName name="_2.1_15">NA()</definedName>
    <definedName name="_2.1_16">NA()</definedName>
    <definedName name="_2.1_19">NA()</definedName>
    <definedName name="_2.1_2">NA()</definedName>
    <definedName name="_2.1_20">NA()</definedName>
    <definedName name="_2.1_3">NA()</definedName>
    <definedName name="_2.1_4">NA()</definedName>
    <definedName name="_2.1_5">NA()</definedName>
    <definedName name="_2.1_6">NA()</definedName>
    <definedName name="_2.1_7">NA()</definedName>
    <definedName name="_2.1_8">NA()</definedName>
    <definedName name="_2.1_9">NA()</definedName>
    <definedName name="_2.3.3_1_1">NA()</definedName>
    <definedName name="_2.3.3_1_2">NA()</definedName>
    <definedName name="_2.3.3_10">NA()</definedName>
    <definedName name="_2.3.3_10_1">NA()</definedName>
    <definedName name="_2.3.3_11">NA()</definedName>
    <definedName name="_2.3.3_11_1">NA()</definedName>
    <definedName name="_2.3.3_12">NA()</definedName>
    <definedName name="_2.3.3_13">NA()</definedName>
    <definedName name="_2.3.3_14">NA()</definedName>
    <definedName name="_2.3.3_15">NA()</definedName>
    <definedName name="_2.3.3_16">NA()</definedName>
    <definedName name="_2.3.3_19">NA()</definedName>
    <definedName name="_2.3.3_20">NA()</definedName>
    <definedName name="_2.3.3_4">NA()</definedName>
    <definedName name="_2.3.3_5">NA()</definedName>
    <definedName name="_2.3.3_6">NA()</definedName>
    <definedName name="_2.3.3_7">NA()</definedName>
    <definedName name="_2.3.3_8">NA()</definedName>
    <definedName name="_2.3.3_9">NA()</definedName>
    <definedName name="_2__123Graph_APROB_1" hidden="1">'[88]Hujan BUlanan'!$L$19:$L$64</definedName>
    <definedName name="_2__123Graph_BCHART_1" hidden="1">[85]Koordinat!$B$33:$B$60</definedName>
    <definedName name="_20">[9]ANALIS!#REF!</definedName>
    <definedName name="_20BUBUNG_PEJATEN">'[86]UPAH BAHAN'!$G$75</definedName>
    <definedName name="_20KERAMIK_20X20">'[86]UPAH BAHAN'!$G$119</definedName>
    <definedName name="_21">[9]ANALIS!#REF!</definedName>
    <definedName name="_21KERAMIK_30X30">'[86]UPAH BAHAN'!$G$71</definedName>
    <definedName name="_22">[9]ANALIS!#REF!</definedName>
    <definedName name="_22CAT_AGA">'[86]UPAH BAHAN'!$G$114</definedName>
    <definedName name="_22KERAMIK_ANTI_SL">'[86]UPAH BAHAN'!$G$120</definedName>
    <definedName name="_23">[9]ANALIS!#REF!</definedName>
    <definedName name="_23MATA_BOR">'[86]UPAH BAHAN'!$G$92</definedName>
    <definedName name="_24">[9]ANALIS!#REF!</definedName>
    <definedName name="_24CAT_KAYU">'[86]UPAH BAHAN'!$G$60</definedName>
    <definedName name="_24MATA_GERGAJI">'[86]UPAH BAHAN'!$G$90</definedName>
    <definedName name="_25">[9]ANALIS!#REF!</definedName>
    <definedName name="_25MESIN_BOR">'[86]UPAH BAHAN'!$G$91</definedName>
    <definedName name="_26">[9]ANALIS!#REF!</definedName>
    <definedName name="_26CAT_TEMBOK">'[86]UPAH BAHAN'!$G$61</definedName>
    <definedName name="_26MESIN_GERGAJI">'[86]UPAH BAHAN'!$G$89</definedName>
    <definedName name="_27">[9]ANALIS!#REF!</definedName>
    <definedName name="_27MESIN_LAS">'[86]UPAH BAHAN'!$G$97</definedName>
    <definedName name="_28">[9]ANALIS!#REF!</definedName>
    <definedName name="_28GENTENG_BETON">'[86]UPAH BAHAN'!$G$129</definedName>
    <definedName name="_28MESIN_POTONG">'[86]UPAH BAHAN'!$G$93</definedName>
    <definedName name="_29">[9]ANALIS!#REF!</definedName>
    <definedName name="_29MINYAK_CAT">'[86]UPAH BAHAN'!$G$58</definedName>
    <definedName name="_2A" localSheetId="1">#REF!</definedName>
    <definedName name="_2A" localSheetId="2">#REF!</definedName>
    <definedName name="_2A">#REF!</definedName>
    <definedName name="_2ASBES_GEL.">'[86]UPAH BAHAN'!$G$132</definedName>
    <definedName name="_2BALOK_KLAS_I">'[86]UPAH BAHAN'!$G$51</definedName>
    <definedName name="_2C" localSheetId="1">#REF!</definedName>
    <definedName name="_2C" localSheetId="2">#REF!</definedName>
    <definedName name="_2C">#REF!</definedName>
    <definedName name="_2K" localSheetId="1">#REF!</definedName>
    <definedName name="_2K" localSheetId="2">#REF!</definedName>
    <definedName name="_2K">#REF!</definedName>
    <definedName name="_3" localSheetId="1">#REF!</definedName>
    <definedName name="_3" localSheetId="2">#REF!</definedName>
    <definedName name="_3">#REF!</definedName>
    <definedName name="_3.2.2_10">NA()</definedName>
    <definedName name="_3.2.2_11">NA()</definedName>
    <definedName name="_3.2.2_12">NA()</definedName>
    <definedName name="_3.2.2_13">NA()</definedName>
    <definedName name="_3.2.2_14">NA()</definedName>
    <definedName name="_3.2.2_15">NA()</definedName>
    <definedName name="_3.2.2_16">NA()</definedName>
    <definedName name="_3.2.2_19">NA()</definedName>
    <definedName name="_3.2.2_20">NA()</definedName>
    <definedName name="_3.2.2_4">NA()</definedName>
    <definedName name="_3.2.2_5">NA()</definedName>
    <definedName name="_3.2.2_6">NA()</definedName>
    <definedName name="_3.2.2_7">NA()</definedName>
    <definedName name="_3.2.2_8">NA()</definedName>
    <definedName name="_3.2.2_9">NA()</definedName>
    <definedName name="_3.3_10">NA()</definedName>
    <definedName name="_3.3_11">NA()</definedName>
    <definedName name="_3.3_12">NA()</definedName>
    <definedName name="_3.3_13">NA()</definedName>
    <definedName name="_3.3_14">NA()</definedName>
    <definedName name="_3.3_15">NA()</definedName>
    <definedName name="_3.3_16">NA()</definedName>
    <definedName name="_3.3_19">NA()</definedName>
    <definedName name="_3.3_20">NA()</definedName>
    <definedName name="_3.3_4">NA()</definedName>
    <definedName name="_3.3_5">NA()</definedName>
    <definedName name="_3.3_6">NA()</definedName>
    <definedName name="_3.3_7">NA()</definedName>
    <definedName name="_3.3_8">NA()</definedName>
    <definedName name="_3.3_9">NA()</definedName>
    <definedName name="_3__123Graph_BCHART_1" hidden="1">[89]Koordinat!$B$33:$B$60</definedName>
    <definedName name="_30">[9]ANALIS!#REF!</definedName>
    <definedName name="_30GENTENG_PEJATEN">'[86]UPAH BAHAN'!$G$74</definedName>
    <definedName name="_30PAKU_KARAT">'[86]UPAH BAHAN'!$G$76</definedName>
    <definedName name="_31">[9]ANALIS!#REF!</definedName>
    <definedName name="_312FA" localSheetId="1">#REF!</definedName>
    <definedName name="_312FA" localSheetId="2">#REF!</definedName>
    <definedName name="_312FA">#REF!</definedName>
    <definedName name="_312PK" localSheetId="1">#REF!</definedName>
    <definedName name="_312PK" localSheetId="2">#REF!</definedName>
    <definedName name="_312PK">#REF!</definedName>
    <definedName name="_31PAKU_SENG">'[86]UPAH BAHAN'!$G$67</definedName>
    <definedName name="_32">[9]ANALIS!#REF!</definedName>
    <definedName name="_321FA" localSheetId="1">#REF!</definedName>
    <definedName name="_321FA" localSheetId="2">#REF!</definedName>
    <definedName name="_321FA">#REF!</definedName>
    <definedName name="_321PK" localSheetId="1">#REF!</definedName>
    <definedName name="_321PK" localSheetId="2">#REF!</definedName>
    <definedName name="_321PK">#REF!</definedName>
    <definedName name="_322FA" localSheetId="1">#REF!</definedName>
    <definedName name="_322FA" localSheetId="2">#REF!</definedName>
    <definedName name="_322FA">#REF!</definedName>
    <definedName name="_322PK" localSheetId="1">#REF!</definedName>
    <definedName name="_322PK" localSheetId="2">#REF!</definedName>
    <definedName name="_322PK">#REF!</definedName>
    <definedName name="_32KACA_3MM">'[86]UPAH BAHAN'!$G$72</definedName>
    <definedName name="_32PAKU_USUK">'[86]UPAH BAHAN'!$G$65</definedName>
    <definedName name="_33">[9]ANALIS!#REF!</definedName>
    <definedName name="_33FA" localSheetId="1">#REF!</definedName>
    <definedName name="_33FA" localSheetId="2">#REF!</definedName>
    <definedName name="_33FA">#REF!</definedName>
    <definedName name="_33PAPAN_KLAS_I">'[86]UPAH BAHAN'!$G$43</definedName>
    <definedName name="_33PK" localSheetId="1">#REF!</definedName>
    <definedName name="_33PK" localSheetId="2">#REF!</definedName>
    <definedName name="_33PK">#REF!</definedName>
    <definedName name="_34">[9]ANALIS!#REF!</definedName>
    <definedName name="_345" localSheetId="1">#REF!</definedName>
    <definedName name="_345" localSheetId="2">#REF!</definedName>
    <definedName name="_345">#REF!</definedName>
    <definedName name="_34KAWAT_BETON">'[86]UPAH BAHAN'!$G$78</definedName>
    <definedName name="_34PAPAN_KLAS_II">'[86]UPAH BAHAN'!$G$52</definedName>
    <definedName name="_35">[9]ANALIS!#REF!</definedName>
    <definedName name="_35PASIR_PASANG">'[86]UPAH BAHAN'!$G$35</definedName>
    <definedName name="_36">[9]ANALIS!#REF!</definedName>
    <definedName name="_36KAWAT_LAS">'[86]UPAH BAHAN'!$G$98</definedName>
    <definedName name="_36PASIR_URUG">'[86]UPAH BAHAN'!$G$34</definedName>
    <definedName name="_37">[9]ANALIS!#REF!</definedName>
    <definedName name="_37PC_WARNA">'[86]UPAH BAHAN'!$G$42</definedName>
    <definedName name="_38">[9]ANALIS!#REF!</definedName>
    <definedName name="_38KEP.TK_LAS">'[86]UPAH BAHAN'!$G$26</definedName>
    <definedName name="_38ROL_CAT">'[86]UPAH BAHAN'!$G$63</definedName>
    <definedName name="_39">[9]ANALIS!#REF!</definedName>
    <definedName name="_39SENG_GEL.">'[86]UPAH BAHAN'!$G$73</definedName>
    <definedName name="_3A" localSheetId="1">#REF!</definedName>
    <definedName name="_3A" localSheetId="2">#REF!</definedName>
    <definedName name="_3A">#REF!</definedName>
    <definedName name="_3BALOK_KLAS_II">'[86]UPAH BAHAN'!$G$53</definedName>
    <definedName name="_3C" localSheetId="1">#REF!</definedName>
    <definedName name="_3C" localSheetId="2">#REF!</definedName>
    <definedName name="_3C">#REF!</definedName>
    <definedName name="_4">[9]ANALIS!#REF!</definedName>
    <definedName name="_4__123Graph_BPROB_1" hidden="1">#N/A</definedName>
    <definedName name="_40">[9]ANALIS!#REF!</definedName>
    <definedName name="_40KERAMIK_20X20">'[86]UPAH BAHAN'!$G$119</definedName>
    <definedName name="_40SENG_TALANG">'[86]UPAH BAHAN'!$G$118</definedName>
    <definedName name="_41">[9]ANALIS!#REF!</definedName>
    <definedName name="_411FA" localSheetId="1">#REF!</definedName>
    <definedName name="_411FA" localSheetId="2">#REF!</definedName>
    <definedName name="_411FA">#REF!</definedName>
    <definedName name="_411PK" localSheetId="1">#REF!</definedName>
    <definedName name="_411PK" localSheetId="2">#REF!</definedName>
    <definedName name="_411PK">#REF!</definedName>
    <definedName name="_412FA" localSheetId="1">#REF!</definedName>
    <definedName name="_412FA" localSheetId="2">#REF!</definedName>
    <definedName name="_412FA">#REF!</definedName>
    <definedName name="_412PK" localSheetId="1">#REF!</definedName>
    <definedName name="_412PK" localSheetId="2">#REF!</definedName>
    <definedName name="_412PK">#REF!</definedName>
    <definedName name="_41TANAH_URUG">'[86]UPAH BAHAN'!$G$36</definedName>
    <definedName name="_42">[9]ANALIS!#REF!</definedName>
    <definedName name="_421FA" localSheetId="1">#REF!</definedName>
    <definedName name="_421FA" localSheetId="2">#REF!</definedName>
    <definedName name="_421FA">#REF!</definedName>
    <definedName name="_421PK" localSheetId="1">#REF!</definedName>
    <definedName name="_421PK" localSheetId="2">#REF!</definedName>
    <definedName name="_421PK">#REF!</definedName>
    <definedName name="_422FA" localSheetId="1">#REF!</definedName>
    <definedName name="_422FA" localSheetId="2">#REF!</definedName>
    <definedName name="_422FA">#REF!</definedName>
    <definedName name="_422PK" localSheetId="1">#REF!</definedName>
    <definedName name="_422PK" localSheetId="2">#REF!</definedName>
    <definedName name="_422PK">#REF!</definedName>
    <definedName name="_42KERAMIK_30X30">'[86]UPAH BAHAN'!$G$71</definedName>
    <definedName name="_42TK._BESI">'[86]UPAH BAHAN'!$G$22</definedName>
    <definedName name="_43">[9]ANALIS!#REF!</definedName>
    <definedName name="_431FA" localSheetId="1">#REF!</definedName>
    <definedName name="_431FA" localSheetId="2">#REF!</definedName>
    <definedName name="_431FA">#REF!</definedName>
    <definedName name="_431PK" localSheetId="1">#REF!</definedName>
    <definedName name="_431PK" localSheetId="2">#REF!</definedName>
    <definedName name="_431PK">#REF!</definedName>
    <definedName name="_432FA" localSheetId="1">#REF!</definedName>
    <definedName name="_432FA" localSheetId="2">#REF!</definedName>
    <definedName name="_432FA">#REF!</definedName>
    <definedName name="_432PK" localSheetId="1">#REF!</definedName>
    <definedName name="_432PK" localSheetId="2">#REF!</definedName>
    <definedName name="_432PK">#REF!</definedName>
    <definedName name="_433FA" localSheetId="1">#REF!</definedName>
    <definedName name="_433FA" localSheetId="2">#REF!</definedName>
    <definedName name="_433FA">#REF!</definedName>
    <definedName name="_433PK" localSheetId="1">#REF!</definedName>
    <definedName name="_433PK" localSheetId="2">#REF!</definedName>
    <definedName name="_433PK">#REF!</definedName>
    <definedName name="_44">[9]ANALIS!#REF!</definedName>
    <definedName name="_44KERAMIK_ANTI_SL">'[86]UPAH BAHAN'!$G$120</definedName>
    <definedName name="_45">[9]ANALIS!#REF!</definedName>
    <definedName name="_46">[9]ANALIS!#REF!</definedName>
    <definedName name="_46MATA_BOR">'[86]UPAH BAHAN'!$G$92</definedName>
    <definedName name="_47">[9]ANALIS!#REF!</definedName>
    <definedName name="_48">[9]ANALIS!#REF!</definedName>
    <definedName name="_48MATA_GERGAJI">'[86]UPAH BAHAN'!$G$90</definedName>
    <definedName name="_49">[9]ANALIS!#REF!</definedName>
    <definedName name="_4A" localSheetId="1">#REF!</definedName>
    <definedName name="_4A" localSheetId="2">#REF!</definedName>
    <definedName name="_4A">#REF!</definedName>
    <definedName name="_4BALOK_KLAS_I">'[86]UPAH BAHAN'!$G$51</definedName>
    <definedName name="_4BATU_BATA">'[86]UPAH BAHAN'!$G$37</definedName>
    <definedName name="_4C" localSheetId="1">#REF!</definedName>
    <definedName name="_4C" localSheetId="2">#REF!</definedName>
    <definedName name="_4C">#REF!</definedName>
    <definedName name="_5" localSheetId="1">#REF!</definedName>
    <definedName name="_5" localSheetId="2">#REF!</definedName>
    <definedName name="_5">#REF!</definedName>
    <definedName name="_5.1.2_1_1">NA()</definedName>
    <definedName name="_5.1.2_1_2">NA()</definedName>
    <definedName name="_5.1.2_10">NA()</definedName>
    <definedName name="_5.1.2_10_1">NA()</definedName>
    <definedName name="_5.1.2_11">NA()</definedName>
    <definedName name="_5.1.2_11_1">NA()</definedName>
    <definedName name="_5.1.2_12">NA()</definedName>
    <definedName name="_5.1.2_12_1">NA()</definedName>
    <definedName name="_5.1.2_13">NA()</definedName>
    <definedName name="_5.1.2_14">NA()</definedName>
    <definedName name="_5.1.2_15">NA()</definedName>
    <definedName name="_5.1.2_16">NA()</definedName>
    <definedName name="_5.1.2_19">NA()</definedName>
    <definedName name="_5.1.2_2">NA()</definedName>
    <definedName name="_5.1.2_20">NA()</definedName>
    <definedName name="_5.1.2_3">NA()</definedName>
    <definedName name="_5.1.2_4">NA()</definedName>
    <definedName name="_5.1.2_5">NA()</definedName>
    <definedName name="_5.1.2_6">NA()</definedName>
    <definedName name="_5.1.2_7">NA()</definedName>
    <definedName name="_5.1.2_8">NA()</definedName>
    <definedName name="_5.1.2_9">NA()</definedName>
    <definedName name="_5__123Graph_XPROB_1" hidden="1">'[88]Hujan BUlanan'!$Q$19:$Q$69</definedName>
    <definedName name="_50">[9]ANALIS!#REF!</definedName>
    <definedName name="_50MESIN_BOR">'[86]UPAH BAHAN'!$G$91</definedName>
    <definedName name="_51">[9]ANALIS!#REF!</definedName>
    <definedName name="_511FA" localSheetId="1">#REF!</definedName>
    <definedName name="_511FA" localSheetId="2">#REF!</definedName>
    <definedName name="_511FA">#REF!</definedName>
    <definedName name="_511PK" localSheetId="1">#REF!</definedName>
    <definedName name="_511PK" localSheetId="2">#REF!</definedName>
    <definedName name="_511PK">#REF!</definedName>
    <definedName name="_512FA" localSheetId="1">#REF!</definedName>
    <definedName name="_512FA" localSheetId="2">#REF!</definedName>
    <definedName name="_512FA">#REF!</definedName>
    <definedName name="_512PK" localSheetId="1">#REF!</definedName>
    <definedName name="_512PK" localSheetId="2">#REF!</definedName>
    <definedName name="_512PK">#REF!</definedName>
    <definedName name="_52">[9]ANALIS!#REF!</definedName>
    <definedName name="_521FA" localSheetId="1">#REF!</definedName>
    <definedName name="_521FA" localSheetId="2">#REF!</definedName>
    <definedName name="_521FA">#REF!</definedName>
    <definedName name="_521PK" localSheetId="1">#REF!</definedName>
    <definedName name="_521PK" localSheetId="2">#REF!</definedName>
    <definedName name="_521PK">#REF!</definedName>
    <definedName name="_522FA" localSheetId="1">#REF!</definedName>
    <definedName name="_522FA" localSheetId="2">#REF!</definedName>
    <definedName name="_522FA">#REF!</definedName>
    <definedName name="_522PK" localSheetId="1">#REF!</definedName>
    <definedName name="_522PK" localSheetId="2">#REF!</definedName>
    <definedName name="_522PK">#REF!</definedName>
    <definedName name="_52MESIN_GERGAJI">'[86]UPAH BAHAN'!$G$89</definedName>
    <definedName name="_53">[9]ANALIS!#REF!</definedName>
    <definedName name="_54">[9]ANALIS!#REF!</definedName>
    <definedName name="_541FA" localSheetId="1">#REF!</definedName>
    <definedName name="_541FA" localSheetId="2">#REF!</definedName>
    <definedName name="_541FA">#REF!</definedName>
    <definedName name="_541PK" localSheetId="1">#REF!</definedName>
    <definedName name="_541PK" localSheetId="2">#REF!</definedName>
    <definedName name="_541PK">#REF!</definedName>
    <definedName name="_542FA" localSheetId="1">#REF!</definedName>
    <definedName name="_542FA" localSheetId="2">#REF!</definedName>
    <definedName name="_542FA">#REF!</definedName>
    <definedName name="_542PK" localSheetId="1">#REF!</definedName>
    <definedName name="_542PK" localSheetId="2">#REF!</definedName>
    <definedName name="_542PK">#REF!</definedName>
    <definedName name="_54MESIN_LAS">'[86]UPAH BAHAN'!$G$97</definedName>
    <definedName name="_55">[9]ANALIS!#REF!</definedName>
    <definedName name="_56">[9]ANALIS!#REF!</definedName>
    <definedName name="_56MESIN_POTONG">'[86]UPAH BAHAN'!$G$93</definedName>
    <definedName name="_57">[9]ANALIS!#REF!</definedName>
    <definedName name="_58">[9]ANALIS!#REF!</definedName>
    <definedName name="_58MINYAK_CAT">'[86]UPAH BAHAN'!$G$58</definedName>
    <definedName name="_59">[9]ANALIS!#REF!</definedName>
    <definedName name="_5A" localSheetId="1">#REF!</definedName>
    <definedName name="_5A" localSheetId="2">#REF!</definedName>
    <definedName name="_5A">#REF!</definedName>
    <definedName name="_5BATU_KALI">'[86]UPAH BAHAN'!$G$39</definedName>
    <definedName name="_5C" localSheetId="1">#REF!</definedName>
    <definedName name="_5C" localSheetId="2">#REF!</definedName>
    <definedName name="_5C">#REF!</definedName>
    <definedName name="_6">[9]ANALIS!#REF!</definedName>
    <definedName name="_6.1.1_10">NA()</definedName>
    <definedName name="_6.1.1_11">NA()</definedName>
    <definedName name="_6.1.1_12">NA()</definedName>
    <definedName name="_6.1.1_13">NA()</definedName>
    <definedName name="_6.1.1_14">NA()</definedName>
    <definedName name="_6.1.1_15">NA()</definedName>
    <definedName name="_6.1.1_16">NA()</definedName>
    <definedName name="_6.1.1_19">NA()</definedName>
    <definedName name="_6.1.1_20">NA()</definedName>
    <definedName name="_6.1.1_4">NA()</definedName>
    <definedName name="_6.1.1_5">NA()</definedName>
    <definedName name="_6.1.1_6">NA()</definedName>
    <definedName name="_6.1.1_7">NA()</definedName>
    <definedName name="_6.1.1_8">NA()</definedName>
    <definedName name="_6.1.1_9">NA()</definedName>
    <definedName name="_60">[9]ANALIS!#REF!</definedName>
    <definedName name="_60PAKU_KARAT">'[86]UPAH BAHAN'!$G$76</definedName>
    <definedName name="_61">[9]ANALIS!#REF!</definedName>
    <definedName name="_611FA" localSheetId="1">#REF!</definedName>
    <definedName name="_611FA" localSheetId="2">#REF!</definedName>
    <definedName name="_611FA">#REF!</definedName>
    <definedName name="_611PK" localSheetId="1">#REF!</definedName>
    <definedName name="_611PK" localSheetId="2">#REF!</definedName>
    <definedName name="_611PK">#REF!</definedName>
    <definedName name="_612FA" localSheetId="1">#REF!</definedName>
    <definedName name="_612FA" localSheetId="2">#REF!</definedName>
    <definedName name="_612FA">#REF!</definedName>
    <definedName name="_612PK" localSheetId="1">#REF!</definedName>
    <definedName name="_612PK" localSheetId="2">#REF!</definedName>
    <definedName name="_612PK">#REF!</definedName>
    <definedName name="_62">[9]ANALIS!#REF!</definedName>
    <definedName name="_621FA" localSheetId="1">#REF!</definedName>
    <definedName name="_621FA" localSheetId="2">#REF!</definedName>
    <definedName name="_621FA">#REF!</definedName>
    <definedName name="_621PK" localSheetId="1">#REF!</definedName>
    <definedName name="_621PK" localSheetId="2">#REF!</definedName>
    <definedName name="_621PK">#REF!</definedName>
    <definedName name="_622FA" localSheetId="1">#REF!</definedName>
    <definedName name="_622FA" localSheetId="2">#REF!</definedName>
    <definedName name="_622FA">#REF!</definedName>
    <definedName name="_622PK" localSheetId="1">#REF!</definedName>
    <definedName name="_622PK" localSheetId="2">#REF!</definedName>
    <definedName name="_622PK">#REF!</definedName>
    <definedName name="_623FA" localSheetId="1">#REF!</definedName>
    <definedName name="_623FA" localSheetId="2">#REF!</definedName>
    <definedName name="_623FA">#REF!</definedName>
    <definedName name="_623PK" localSheetId="1">#REF!</definedName>
    <definedName name="_623PK" localSheetId="2">#REF!</definedName>
    <definedName name="_623PK">#REF!</definedName>
    <definedName name="_62PAKU_SENG">'[86]UPAH BAHAN'!$G$67</definedName>
    <definedName name="_63">[9]ANALIS!#REF!</definedName>
    <definedName name="_632FA" localSheetId="1">#REF!</definedName>
    <definedName name="_632FA" localSheetId="2">#REF!</definedName>
    <definedName name="_632FA">#REF!</definedName>
    <definedName name="_632PK" localSheetId="1">#REF!</definedName>
    <definedName name="_632PK" localSheetId="2">#REF!</definedName>
    <definedName name="_632PK">#REF!</definedName>
    <definedName name="_633FA" localSheetId="1">#REF!</definedName>
    <definedName name="_633FA" localSheetId="2">#REF!</definedName>
    <definedName name="_633FA">#REF!</definedName>
    <definedName name="_633PK" localSheetId="1">#REF!</definedName>
    <definedName name="_633PK" localSheetId="2">#REF!</definedName>
    <definedName name="_633PK">#REF!</definedName>
    <definedName name="_634FA" localSheetId="1">#REF!</definedName>
    <definedName name="_634FA" localSheetId="2">#REF!</definedName>
    <definedName name="_634FA">#REF!</definedName>
    <definedName name="_634PK" localSheetId="1">#REF!</definedName>
    <definedName name="_634PK" localSheetId="2">#REF!</definedName>
    <definedName name="_634PK">#REF!</definedName>
    <definedName name="_635AFA" localSheetId="1">#REF!</definedName>
    <definedName name="_635AFA" localSheetId="2">#REF!</definedName>
    <definedName name="_635AFA">#REF!</definedName>
    <definedName name="_635APK" localSheetId="1">#REF!</definedName>
    <definedName name="_635APK" localSheetId="2">#REF!</definedName>
    <definedName name="_635APK">#REF!</definedName>
    <definedName name="_635FA" localSheetId="1">#REF!</definedName>
    <definedName name="_635FA" localSheetId="2">#REF!</definedName>
    <definedName name="_635FA">#REF!</definedName>
    <definedName name="_635PK" localSheetId="1">#REF!</definedName>
    <definedName name="_635PK" localSheetId="2">#REF!</definedName>
    <definedName name="_635PK">#REF!</definedName>
    <definedName name="_64">[9]ANALIS!#REF!</definedName>
    <definedName name="_64PAKU_USUK">'[86]UPAH BAHAN'!$G$65</definedName>
    <definedName name="_65">[9]ANALIS!#REF!</definedName>
    <definedName name="_66">[9]ANALIS!#REF!</definedName>
    <definedName name="_66PAPAN_KLAS_I">'[86]UPAH BAHAN'!$G$43</definedName>
    <definedName name="_67" localSheetId="1">#REF!</definedName>
    <definedName name="_67" localSheetId="2">#REF!</definedName>
    <definedName name="_67">#REF!</definedName>
    <definedName name="_68">[9]ANALIS!#REF!</definedName>
    <definedName name="_68PAPAN_KLAS_II">'[86]UPAH BAHAN'!$G$52</definedName>
    <definedName name="_69">[9]ANALIS!#REF!</definedName>
    <definedName name="_6A" localSheetId="1">#REF!</definedName>
    <definedName name="_6A" localSheetId="2">#REF!</definedName>
    <definedName name="_6A">#REF!</definedName>
    <definedName name="_6BALOK_KLAS_II">'[86]UPAH BAHAN'!$G$53</definedName>
    <definedName name="_6BESI_BETON">'[86]UPAH BAHAN'!$G$77</definedName>
    <definedName name="_6C" localSheetId="1">#REF!</definedName>
    <definedName name="_6C" localSheetId="2">#REF!</definedName>
    <definedName name="_6C">#REF!</definedName>
    <definedName name="_7">[9]ANALIS!#REF!</definedName>
    <definedName name="_7.1__2">'[90]D7(1)'!#REF!</definedName>
    <definedName name="_7.4_10">NA()</definedName>
    <definedName name="_7.4_11">NA()</definedName>
    <definedName name="_7.4_12">NA()</definedName>
    <definedName name="_7.4_13">NA()</definedName>
    <definedName name="_7.4_14">NA()</definedName>
    <definedName name="_7.4_15">NA()</definedName>
    <definedName name="_7.4_16">NA()</definedName>
    <definedName name="_7.4_19">NA()</definedName>
    <definedName name="_7.4_20">NA()</definedName>
    <definedName name="_7.4_4">NA()</definedName>
    <definedName name="_7.4_5">NA()</definedName>
    <definedName name="_7.4_6">NA()</definedName>
    <definedName name="_7.4_7">NA()</definedName>
    <definedName name="_7.4_8">NA()</definedName>
    <definedName name="_7.4_9">NA()</definedName>
    <definedName name="_70">[9]ANALIS!#REF!</definedName>
    <definedName name="_70PASIR_PASANG">'[86]UPAH BAHAN'!$G$35</definedName>
    <definedName name="_71">[9]ANALIS!#REF!</definedName>
    <definedName name="_711FA" localSheetId="1">#REF!</definedName>
    <definedName name="_711FA" localSheetId="2">#REF!</definedName>
    <definedName name="_711FA">#REF!</definedName>
    <definedName name="_711PK" localSheetId="1">#REF!</definedName>
    <definedName name="_711PK" localSheetId="2">#REF!</definedName>
    <definedName name="_711PK">#REF!</definedName>
    <definedName name="_712FA" localSheetId="1">#REF!</definedName>
    <definedName name="_712FA" localSheetId="2">#REF!</definedName>
    <definedName name="_712FA">#REF!</definedName>
    <definedName name="_712PK" localSheetId="1">#REF!</definedName>
    <definedName name="_712PK" localSheetId="2">#REF!</definedName>
    <definedName name="_712PK">#REF!</definedName>
    <definedName name="_714FA" localSheetId="1">#REF!</definedName>
    <definedName name="_714FA" localSheetId="2">#REF!</definedName>
    <definedName name="_714FA">#REF!</definedName>
    <definedName name="_718FA" localSheetId="1">#REF!</definedName>
    <definedName name="_718FA" localSheetId="2">#REF!</definedName>
    <definedName name="_718FA">#REF!</definedName>
    <definedName name="_72">[9]ANALIS!#REF!</definedName>
    <definedName name="_72FA" localSheetId="1">#REF!</definedName>
    <definedName name="_72FA" localSheetId="2">#REF!</definedName>
    <definedName name="_72FA">#REF!</definedName>
    <definedName name="_72PASIR_URUG">'[86]UPAH BAHAN'!$G$34</definedName>
    <definedName name="_72PK" localSheetId="1">#REF!</definedName>
    <definedName name="_72PK" localSheetId="2">#REF!</definedName>
    <definedName name="_72PK">#REF!</definedName>
    <definedName name="_73">[9]ANALIS!#REF!</definedName>
    <definedName name="_74">[9]ANALIS!#REF!</definedName>
    <definedName name="_74FA" localSheetId="1">#REF!</definedName>
    <definedName name="_74FA" localSheetId="2">#REF!</definedName>
    <definedName name="_74FA">#REF!</definedName>
    <definedName name="_74PC_WARNA">'[86]UPAH BAHAN'!$G$42</definedName>
    <definedName name="_74PK" localSheetId="1">#REF!</definedName>
    <definedName name="_74PK" localSheetId="2">#REF!</definedName>
    <definedName name="_74PK">#REF!</definedName>
    <definedName name="_75">[9]ANALIS!#REF!</definedName>
    <definedName name="_751FA" localSheetId="1">#REF!</definedName>
    <definedName name="_751FA" localSheetId="2">#REF!</definedName>
    <definedName name="_751FA">#REF!</definedName>
    <definedName name="_751PK" localSheetId="1">#REF!</definedName>
    <definedName name="_751PK" localSheetId="2">#REF!</definedName>
    <definedName name="_751PK">#REF!</definedName>
    <definedName name="_752FA" localSheetId="1">#REF!</definedName>
    <definedName name="_752FA" localSheetId="2">#REF!</definedName>
    <definedName name="_752FA">#REF!</definedName>
    <definedName name="_752PK" localSheetId="1">#REF!</definedName>
    <definedName name="_752PK" localSheetId="2">#REF!</definedName>
    <definedName name="_752PK">#REF!</definedName>
    <definedName name="_753FA" localSheetId="1">#REF!</definedName>
    <definedName name="_753FA" localSheetId="2">#REF!</definedName>
    <definedName name="_753FA">#REF!</definedName>
    <definedName name="_753PK" localSheetId="1">#REF!</definedName>
    <definedName name="_753PK" localSheetId="2">#REF!</definedName>
    <definedName name="_753PK">#REF!</definedName>
    <definedName name="_754FA" localSheetId="1">#REF!</definedName>
    <definedName name="_754FA" localSheetId="2">#REF!</definedName>
    <definedName name="_754FA">#REF!</definedName>
    <definedName name="_754PK" localSheetId="1">#REF!</definedName>
    <definedName name="_754PK" localSheetId="2">#REF!</definedName>
    <definedName name="_754PK">#REF!</definedName>
    <definedName name="_76">[9]ANALIS!#REF!</definedName>
    <definedName name="_76ROL_CAT">'[86]UPAH BAHAN'!$G$63</definedName>
    <definedName name="_77">[9]ANALIS!#REF!</definedName>
    <definedName name="_78">[9]ANALIS!#REF!</definedName>
    <definedName name="_78SENG_GEL.">'[86]UPAH BAHAN'!$G$73</definedName>
    <definedName name="_79">[9]ANALIS!#REF!</definedName>
    <definedName name="_7A" localSheetId="1">#REF!</definedName>
    <definedName name="_7A" localSheetId="2">#REF!</definedName>
    <definedName name="_7A">#REF!</definedName>
    <definedName name="_7BESI_CANAL">'[86]UPAH BAHAN'!$G$80</definedName>
    <definedName name="_7C" localSheetId="1">#REF!</definedName>
    <definedName name="_7C" localSheetId="2">#REF!</definedName>
    <definedName name="_7C">#REF!</definedName>
    <definedName name="_8" localSheetId="1">#REF!</definedName>
    <definedName name="_8" localSheetId="2">#REF!</definedName>
    <definedName name="_8">#REF!</definedName>
    <definedName name="_8.1.7_10">NA()</definedName>
    <definedName name="_8.1.7_11">NA()</definedName>
    <definedName name="_8.1.7_12">NA()</definedName>
    <definedName name="_8.1.7_13">NA()</definedName>
    <definedName name="_8.1.7_14">NA()</definedName>
    <definedName name="_8.1.7_15">NA()</definedName>
    <definedName name="_8.1.7_16">NA()</definedName>
    <definedName name="_8.1.7_19">NA()</definedName>
    <definedName name="_8.1.7_20">NA()</definedName>
    <definedName name="_8.1.7_4">NA()</definedName>
    <definedName name="_8.1.7_5">NA()</definedName>
    <definedName name="_8.1.7_6">NA()</definedName>
    <definedName name="_8.1.7_7">NA()</definedName>
    <definedName name="_8.1.7_8">NA()</definedName>
    <definedName name="_8.1.7_9">NA()</definedName>
    <definedName name="_8__123Graph_BPROB_1" hidden="1">#N/A</definedName>
    <definedName name="_80">[9]ANALIS!#REF!</definedName>
    <definedName name="_80SENG_TALANG">'[86]UPAH BAHAN'!$G$118</definedName>
    <definedName name="_81">[9]ANALIS!#REF!</definedName>
    <definedName name="_811FA" localSheetId="1">#REF!</definedName>
    <definedName name="_811FA" localSheetId="2">#REF!</definedName>
    <definedName name="_811FA">#REF!</definedName>
    <definedName name="_811PK" localSheetId="1">#REF!</definedName>
    <definedName name="_811PK" localSheetId="2">#REF!</definedName>
    <definedName name="_811PK">#REF!</definedName>
    <definedName name="_812FA" localSheetId="1">#REF!</definedName>
    <definedName name="_812FA" localSheetId="2">#REF!</definedName>
    <definedName name="_812FA">#REF!</definedName>
    <definedName name="_812PK" localSheetId="1">#REF!</definedName>
    <definedName name="_812PK" localSheetId="2">#REF!</definedName>
    <definedName name="_812PK">#REF!</definedName>
    <definedName name="_813FA" localSheetId="1">#REF!</definedName>
    <definedName name="_813FA" localSheetId="2">#REF!</definedName>
    <definedName name="_813FA">#REF!</definedName>
    <definedName name="_813PK" localSheetId="1">#REF!</definedName>
    <definedName name="_813PK" localSheetId="2">#REF!</definedName>
    <definedName name="_813PK">#REF!</definedName>
    <definedName name="_814FA" localSheetId="1">#REF!</definedName>
    <definedName name="_814FA" localSheetId="2">#REF!</definedName>
    <definedName name="_814FA">#REF!</definedName>
    <definedName name="_814PK" localSheetId="1">#REF!</definedName>
    <definedName name="_814PK" localSheetId="2">#REF!</definedName>
    <definedName name="_814PK">#REF!</definedName>
    <definedName name="_815FA" localSheetId="1">#REF!</definedName>
    <definedName name="_815FA" localSheetId="2">#REF!</definedName>
    <definedName name="_815FA">#REF!</definedName>
    <definedName name="_815PK" localSheetId="1">#REF!</definedName>
    <definedName name="_815PK" localSheetId="2">#REF!</definedName>
    <definedName name="_815PK">#REF!</definedName>
    <definedName name="_817PK" localSheetId="1">#REF!</definedName>
    <definedName name="_817PK" localSheetId="2">#REF!</definedName>
    <definedName name="_817PK">#REF!</definedName>
    <definedName name="_818FA" localSheetId="1">#REF!</definedName>
    <definedName name="_818FA" localSheetId="2">#REF!</definedName>
    <definedName name="_818FA">#REF!</definedName>
    <definedName name="_818PK" localSheetId="1">#REF!</definedName>
    <definedName name="_818PK" localSheetId="2">#REF!</definedName>
    <definedName name="_818PK">#REF!</definedName>
    <definedName name="_819FA" localSheetId="1">#REF!</definedName>
    <definedName name="_819FA" localSheetId="2">#REF!</definedName>
    <definedName name="_819FA">#REF!</definedName>
    <definedName name="_819PK" localSheetId="1">#REF!</definedName>
    <definedName name="_819PK" localSheetId="2">#REF!</definedName>
    <definedName name="_819PK">#REF!</definedName>
    <definedName name="_82">[9]ANALIS!#REF!</definedName>
    <definedName name="_82FA" localSheetId="1">#REF!</definedName>
    <definedName name="_82FA" localSheetId="2">#REF!</definedName>
    <definedName name="_82FA">#REF!</definedName>
    <definedName name="_82PK" localSheetId="1">#REF!</definedName>
    <definedName name="_82PK" localSheetId="2">#REF!</definedName>
    <definedName name="_82PK">#REF!</definedName>
    <definedName name="_82TANAH_URUG">'[86]UPAH BAHAN'!$G$36</definedName>
    <definedName name="_83">[9]ANALIS!#REF!</definedName>
    <definedName name="_83FA" localSheetId="1">#REF!</definedName>
    <definedName name="_83FA" localSheetId="2">#REF!</definedName>
    <definedName name="_83FA">#REF!</definedName>
    <definedName name="_83PK" localSheetId="1">#REF!</definedName>
    <definedName name="_83PK" localSheetId="2">#REF!</definedName>
    <definedName name="_83PK">#REF!</definedName>
    <definedName name="_84">[9]ANALIS!#REF!</definedName>
    <definedName name="_841FA" localSheetId="1">#REF!</definedName>
    <definedName name="_841FA" localSheetId="2">#REF!</definedName>
    <definedName name="_841FA">#REF!</definedName>
    <definedName name="_841PK" localSheetId="1">#REF!</definedName>
    <definedName name="_841PK" localSheetId="2">#REF!</definedName>
    <definedName name="_841PK">#REF!</definedName>
    <definedName name="_842FA" localSheetId="1">#REF!</definedName>
    <definedName name="_842FA" localSheetId="2">#REF!</definedName>
    <definedName name="_842FA">#REF!</definedName>
    <definedName name="_842PK" localSheetId="1">#REF!</definedName>
    <definedName name="_842PK" localSheetId="2">#REF!</definedName>
    <definedName name="_842PK">#REF!</definedName>
    <definedName name="_843FA" localSheetId="1">#REF!</definedName>
    <definedName name="_843FA" localSheetId="2">#REF!</definedName>
    <definedName name="_843FA">#REF!</definedName>
    <definedName name="_843PK" localSheetId="1">#REF!</definedName>
    <definedName name="_843PK" localSheetId="2">#REF!</definedName>
    <definedName name="_843PK">#REF!</definedName>
    <definedName name="_844FA" localSheetId="1">#REF!</definedName>
    <definedName name="_844FA" localSheetId="2">#REF!</definedName>
    <definedName name="_844FA">#REF!</definedName>
    <definedName name="_844PK" localSheetId="1">#REF!</definedName>
    <definedName name="_844PK" localSheetId="2">#REF!</definedName>
    <definedName name="_844PK">#REF!</definedName>
    <definedName name="_845FA" localSheetId="1">#REF!</definedName>
    <definedName name="_845FA" localSheetId="2">#REF!</definedName>
    <definedName name="_845FA">#REF!</definedName>
    <definedName name="_845PK" localSheetId="1">#REF!</definedName>
    <definedName name="_845PK" localSheetId="2">#REF!</definedName>
    <definedName name="_845PK">#REF!</definedName>
    <definedName name="_84TK._BESI">'[86]UPAH BAHAN'!$G$22</definedName>
    <definedName name="_85">[9]ANALIS!#REF!</definedName>
    <definedName name="_86">[9]ANALIS!#REF!</definedName>
    <definedName name="_87">[9]ANALIS!#REF!</definedName>
    <definedName name="_88">[9]ANALIS!#REF!</definedName>
    <definedName name="_89">[9]ANALIS!#REF!</definedName>
    <definedName name="_8A" localSheetId="1">#REF!</definedName>
    <definedName name="_8A" localSheetId="2">#REF!</definedName>
    <definedName name="_8A">#REF!</definedName>
    <definedName name="_8BATU_BATA">'[86]UPAH BAHAN'!$G$37</definedName>
    <definedName name="_8BESI_PLAT">'[86]UPAH BAHAN'!$G$81</definedName>
    <definedName name="_8C" localSheetId="1">#REF!</definedName>
    <definedName name="_8C" localSheetId="2">#REF!</definedName>
    <definedName name="_8C">#REF!</definedName>
    <definedName name="_9" localSheetId="1">#REF!</definedName>
    <definedName name="_9" localSheetId="2">#REF!</definedName>
    <definedName name="_9">#REF!</definedName>
    <definedName name="_90">[9]ANALIS!#REF!</definedName>
    <definedName name="_91">[9]ANALIS!#REF!</definedName>
    <definedName name="_92">[9]ANALIS!#REF!</definedName>
    <definedName name="_93">[9]ANALIS!#REF!</definedName>
    <definedName name="_94">[9]ANALIS!#REF!</definedName>
    <definedName name="_95">[9]ANALIS!#REF!</definedName>
    <definedName name="_96">#N/A</definedName>
    <definedName name="_962">#N/A</definedName>
    <definedName name="_97">[9]ANALIS!#REF!</definedName>
    <definedName name="_98">[9]ANALIS!#REF!</definedName>
    <definedName name="_99">[9]ANALIS!#REF!</definedName>
    <definedName name="_9A" localSheetId="1">#REF!</definedName>
    <definedName name="_9A" localSheetId="2">#REF!</definedName>
    <definedName name="_9A">#REF!</definedName>
    <definedName name="_9BESI_PROFIL">'[86]UPAH BAHAN'!$G$79</definedName>
    <definedName name="_9C" localSheetId="1">#REF!</definedName>
    <definedName name="_9C" localSheetId="2">#REF!</definedName>
    <definedName name="_9C">#REF!</definedName>
    <definedName name="_A1" localSheetId="1">#REF!</definedName>
    <definedName name="_A1" localSheetId="2">#REF!</definedName>
    <definedName name="_A1">#REF!</definedName>
    <definedName name="_A2" localSheetId="1">#REF!</definedName>
    <definedName name="_A2" localSheetId="2">#REF!</definedName>
    <definedName name="_A2">#REF!</definedName>
    <definedName name="_A3" localSheetId="1">#REF!</definedName>
    <definedName name="_A3" localSheetId="2">#REF!</definedName>
    <definedName name="_A3">#REF!</definedName>
    <definedName name="_A4" localSheetId="1">#REF!</definedName>
    <definedName name="_A4" localSheetId="2">#REF!</definedName>
    <definedName name="_A4">#REF!</definedName>
    <definedName name="_A5" localSheetId="1">#REF!</definedName>
    <definedName name="_A5" localSheetId="2">#REF!</definedName>
    <definedName name="_A5">#REF!</definedName>
    <definedName name="_A6" localSheetId="1">#REF!</definedName>
    <definedName name="_A6" localSheetId="2">#REF!</definedName>
    <definedName name="_A6">#REF!</definedName>
    <definedName name="_A66000" localSheetId="1">#REF!</definedName>
    <definedName name="_A66000" localSheetId="2">#REF!</definedName>
    <definedName name="_A66000">#REF!</definedName>
    <definedName name="_A7" localSheetId="1">#REF!</definedName>
    <definedName name="_A7" localSheetId="2">#REF!</definedName>
    <definedName name="_A7">#REF!</definedName>
    <definedName name="_A8" localSheetId="1">#REF!</definedName>
    <definedName name="_A8" localSheetId="2">#REF!</definedName>
    <definedName name="_A8">#REF!</definedName>
    <definedName name="_A9" localSheetId="1">#REF!</definedName>
    <definedName name="_A9" localSheetId="2">#REF!</definedName>
    <definedName name="_A9">#REF!</definedName>
    <definedName name="_alt1">#N/A</definedName>
    <definedName name="_ANA10">[27]analisa!#REF!</definedName>
    <definedName name="_ANA12">[27]analisa!#REF!</definedName>
    <definedName name="_ANA16">[27]analisa!#REF!</definedName>
    <definedName name="_anf21">[27]analisa!#REF!</definedName>
    <definedName name="_ANF22">[27]analisa!#REF!</definedName>
    <definedName name="_ANF26">[27]analisa!#REF!</definedName>
    <definedName name="_anf35">[27]analisa!#REF!</definedName>
    <definedName name="_ANF41">[27]analisa!#REF!</definedName>
    <definedName name="_ang1">[34]input!#REF!</definedName>
    <definedName name="_ang2">[34]input!#REF!</definedName>
    <definedName name="_ang3">[34]input!#REF!</definedName>
    <definedName name="_ang42">[27]analisa!#REF!</definedName>
    <definedName name="_ang43">[27]analisa!#REF!</definedName>
    <definedName name="_ank1">[27]analisa!#REF!</definedName>
    <definedName name="_ank2">[27]analisa!#REF!</definedName>
    <definedName name="_ank3">[27]analisa!#REF!</definedName>
    <definedName name="_ANK9">[27]analisa!#REF!</definedName>
    <definedName name="_anl2" localSheetId="1">#REF!</definedName>
    <definedName name="_anl2" localSheetId="2">#REF!</definedName>
    <definedName name="_anl2">#REF!</definedName>
    <definedName name="_APP3">#N/A</definedName>
    <definedName name="_App7" localSheetId="5">{"'Sheet1'!$A$1"}</definedName>
    <definedName name="_App7" localSheetId="7">{"'Sheet1'!$A$1"}</definedName>
    <definedName name="_App7">{"'Sheet1'!$A$1"}</definedName>
    <definedName name="_App7_1" localSheetId="3">{"'Sheet1'!$A$1"}</definedName>
    <definedName name="_App7_1" localSheetId="4">{"'Sheet1'!$A$1"}</definedName>
    <definedName name="_App7_2" localSheetId="5">{"'Sheet1'!$A$1"}</definedName>
    <definedName name="_App7_2" localSheetId="7">{"'Sheet1'!$A$1"}</definedName>
    <definedName name="_App7_2">{"'Sheet1'!$A$1"}</definedName>
    <definedName name="_App7_3" localSheetId="5">{"'Sheet1'!$A$1"}</definedName>
    <definedName name="_App7_3" localSheetId="7">{"'Sheet1'!$A$1"}</definedName>
    <definedName name="_App7_3">{"'Sheet1'!$A$1"}</definedName>
    <definedName name="_App7_4" localSheetId="5">{"'Sheet1'!$A$1"}</definedName>
    <definedName name="_App7_4" localSheetId="7">{"'Sheet1'!$A$1"}</definedName>
    <definedName name="_App7_4">{"'Sheet1'!$A$1"}</definedName>
    <definedName name="_App7_5" localSheetId="5">{"'Sheet1'!$A$1"}</definedName>
    <definedName name="_App7_5" localSheetId="7">{"'Sheet1'!$A$1"}</definedName>
    <definedName name="_App7_5">{"'Sheet1'!$A$1"}</definedName>
    <definedName name="_AQ2" localSheetId="1">#REF!</definedName>
    <definedName name="_AQ2" localSheetId="2">#REF!</definedName>
    <definedName name="_AQ2">#REF!</definedName>
    <definedName name="_AQ9" localSheetId="1">#REF!</definedName>
    <definedName name="_AQ9" localSheetId="2">#REF!</definedName>
    <definedName name="_AQ9">#REF!</definedName>
    <definedName name="_arr3" localSheetId="5">{"Book1","4.09 FLORA DAN FAUNA.xls","4.22 PERLENGKAPAN SEKOLAH.xls"}</definedName>
    <definedName name="_arr3" localSheetId="7">{"Book1","4.09 FLORA DAN FAUNA.xls","4.22 PERLENGKAPAN SEKOLAH.xls"}</definedName>
    <definedName name="_arr3">{"Book1","4.09 FLORA DAN FAUNA.xls","4.22 PERLENGKAPAN SEKOLAH.xls"}</definedName>
    <definedName name="_ATB1" localSheetId="1">#REF!</definedName>
    <definedName name="_ATB1" localSheetId="2">#REF!</definedName>
    <definedName name="_ATB1">#REF!</definedName>
    <definedName name="_ATB2" localSheetId="1">#REF!</definedName>
    <definedName name="_ATB2" localSheetId="2">#REF!</definedName>
    <definedName name="_ATB2">#REF!</definedName>
    <definedName name="_ATB3" localSheetId="1">#REF!</definedName>
    <definedName name="_ATB3" localSheetId="2">#REF!</definedName>
    <definedName name="_ATB3">#REF!</definedName>
    <definedName name="_ATB4" localSheetId="1">#REF!</definedName>
    <definedName name="_ATB4" localSheetId="2">#REF!</definedName>
    <definedName name="_ATB4">#REF!</definedName>
    <definedName name="_AW2" localSheetId="1">#REF!</definedName>
    <definedName name="_AW2" localSheetId="2">#REF!</definedName>
    <definedName name="_AW2">#REF!</definedName>
    <definedName name="_b7" localSheetId="1">#REF!</definedName>
    <definedName name="_b7" localSheetId="2">#REF!</definedName>
    <definedName name="_b7">#REF!</definedName>
    <definedName name="_bat15" localSheetId="1">#REF!</definedName>
    <definedName name="_bat15" localSheetId="2">#REF!</definedName>
    <definedName name="_bat15">#REF!</definedName>
    <definedName name="_BBT10" localSheetId="1">#REF!</definedName>
    <definedName name="_BBT10" localSheetId="2">#REF!</definedName>
    <definedName name="_BBT10">#REF!</definedName>
    <definedName name="_BBT12" localSheetId="1">#REF!</definedName>
    <definedName name="_BBT12" localSheetId="2">#REF!</definedName>
    <definedName name="_BBT12">#REF!</definedName>
    <definedName name="_bcr1" localSheetId="1">#REF!</definedName>
    <definedName name="_bcr1" localSheetId="2">#REF!</definedName>
    <definedName name="_bcr1">#REF!</definedName>
    <definedName name="_bcr2" localSheetId="1">#REF!</definedName>
    <definedName name="_bcr2" localSheetId="2">#REF!</definedName>
    <definedName name="_bcr2">#REF!</definedName>
    <definedName name="_ben2" localSheetId="1">#REF!</definedName>
    <definedName name="_ben2" localSheetId="2">#REF!</definedName>
    <definedName name="_ben2">#REF!</definedName>
    <definedName name="_BHN1" localSheetId="1">#REF!</definedName>
    <definedName name="_BHN1" localSheetId="2">#REF!</definedName>
    <definedName name="_BHN1">#REF!</definedName>
    <definedName name="_bia15" localSheetId="1">#REF!</definedName>
    <definedName name="_bia15" localSheetId="2">#REF!</definedName>
    <definedName name="_bia15">#REF!</definedName>
    <definedName name="_BNN01" localSheetId="1">#REF!</definedName>
    <definedName name="_BNN01" localSheetId="2">#REF!</definedName>
    <definedName name="_BNN01">#REF!</definedName>
    <definedName name="_bpc23" localSheetId="1">#REF!</definedName>
    <definedName name="_bpc23" localSheetId="2">#REF!</definedName>
    <definedName name="_bpc23">#REF!</definedName>
    <definedName name="_BVT1040">[9]ANALIS!#REF!</definedName>
    <definedName name="_BVT4100">[9]ANALIS!#REF!</definedName>
    <definedName name="_BVT4150">[9]ANALIS!#REF!</definedName>
    <definedName name="_BVT4200">[9]ANALIS!#REF!</definedName>
    <definedName name="_BVT4250">[9]ANALIS!#REF!</definedName>
    <definedName name="_BVT4300">[9]ANALIS!#REF!</definedName>
    <definedName name="_BVT450">[9]ANALIS!#REF!</definedName>
    <definedName name="_BVT475">[9]ANALIS!#REF!</definedName>
    <definedName name="_BVT640">[9]ANALIS!#REF!</definedName>
    <definedName name="_BVT9100">[9]ANALIS!#REF!</definedName>
    <definedName name="_BVT9150">[9]ANALIS!#REF!</definedName>
    <definedName name="_BVT9200">[9]ANALIS!#REF!</definedName>
    <definedName name="_BVT9250">[9]ANALIS!#REF!</definedName>
    <definedName name="_BVT9300">[9]ANALIS!#REF!</definedName>
    <definedName name="_BVT950">[9]ANALIS!#REF!</definedName>
    <definedName name="_BVT975">[9]ANALIS!#REF!</definedName>
    <definedName name="_CER15" localSheetId="1">#REF!</definedName>
    <definedName name="_CER15" localSheetId="2">#REF!</definedName>
    <definedName name="_CER15">#REF!</definedName>
    <definedName name="_D2" localSheetId="1">#REF!</definedName>
    <definedName name="_D2" localSheetId="2">#REF!</definedName>
    <definedName name="_D2">#REF!</definedName>
    <definedName name="_D5" localSheetId="1">#REF!</definedName>
    <definedName name="_D5" localSheetId="2">#REF!</definedName>
    <definedName name="_D5">#REF!</definedName>
    <definedName name="_DAT1">[9]ANALIS!$FJ$4631</definedName>
    <definedName name="_der4" localSheetId="5">{"Book1","4.09 FLORA DAN FAUNA.xls","4.22 PERLENGKAPAN SEKOLAH.xls"}</definedName>
    <definedName name="_der4" localSheetId="7">{"Book1","4.09 FLORA DAN FAUNA.xls","4.22 PERLENGKAPAN SEKOLAH.xls"}</definedName>
    <definedName name="_der4">{"Book1","4.09 FLORA DAN FAUNA.xls","4.22 PERLENGKAPAN SEKOLAH.xls"}</definedName>
    <definedName name="_dip02" localSheetId="1">#REF!</definedName>
    <definedName name="_dip02" localSheetId="2">#REF!</definedName>
    <definedName name="_dip02">#REF!</definedName>
    <definedName name="_Dir3">[72]INPUT!#REF!</definedName>
    <definedName name="_dir4">[91]INPUT!#REF!</definedName>
    <definedName name="_dir5">[91]INPUT!#REF!</definedName>
    <definedName name="_DIV1">'[92]Kuantitas &amp; Harga'!$G$24</definedName>
    <definedName name="_DIV10">[93]RAB!#REF!</definedName>
    <definedName name="_DIV11">'[24]Kuantitas &amp; Harga'!#REF!</definedName>
    <definedName name="_DIV2">'[92]Kuantitas &amp; Harga'!$G$46</definedName>
    <definedName name="_DIV3">[94]Rab!#REF!</definedName>
    <definedName name="_DIV4">'[92]Kuantitas &amp; Harga'!$G$95</definedName>
    <definedName name="_DIV5">[93]RAB!#REF!</definedName>
    <definedName name="_DIV6">'[92]Kuantitas &amp; Harga'!$G$150</definedName>
    <definedName name="_DIV7">'[92]Kuantitas &amp; Harga'!$G$298</definedName>
    <definedName name="_DIV8">'[92]Kuantitas &amp; Harga'!$G$350</definedName>
    <definedName name="_DIV9">'[92]Kuantitas &amp; Harga'!$G$380</definedName>
    <definedName name="_doc5" localSheetId="5">{"Book1","4.09 FLORA DAN FAUNA.xls","4.22 PERLENGKAPAN SEKOLAH.xls"}</definedName>
    <definedName name="_doc5" localSheetId="7">{"Book1","4.09 FLORA DAN FAUNA.xls","4.22 PERLENGKAPAN SEKOLAH.xls"}</definedName>
    <definedName name="_doc5">{"Book1","4.09 FLORA DAN FAUNA.xls","4.22 PERLENGKAPAN SEKOLAH.xls"}</definedName>
    <definedName name="_dop50">'[95]HARGA SAT'!$F$256</definedName>
    <definedName name="_E1" localSheetId="1">#REF!</definedName>
    <definedName name="_E1" localSheetId="2">#REF!</definedName>
    <definedName name="_E1">#REF!</definedName>
    <definedName name="_E2" localSheetId="1">#REF!</definedName>
    <definedName name="_E2" localSheetId="2">#REF!</definedName>
    <definedName name="_E2">#REF!</definedName>
    <definedName name="_E3" localSheetId="1">#REF!</definedName>
    <definedName name="_E3" localSheetId="2">#REF!</definedName>
    <definedName name="_E3">#REF!</definedName>
    <definedName name="_E4" localSheetId="1">#REF!</definedName>
    <definedName name="_E4" localSheetId="2">#REF!</definedName>
    <definedName name="_E4">#REF!</definedName>
    <definedName name="_E5" localSheetId="1">#REF!</definedName>
    <definedName name="_E5" localSheetId="2">#REF!</definedName>
    <definedName name="_E5">#REF!</definedName>
    <definedName name="_E6" localSheetId="1">#REF!</definedName>
    <definedName name="_E6" localSheetId="2">#REF!</definedName>
    <definedName name="_E6">#REF!</definedName>
    <definedName name="_EEE01">'[35]Break Down Alat'!#REF!</definedName>
    <definedName name="_EEE01_1">"#REF!"</definedName>
    <definedName name="_EEE02">'[35]Break Down Alat'!#REF!</definedName>
    <definedName name="_EEE02_1">"#REF!"</definedName>
    <definedName name="_EEE03">'[35]Break Down Alat'!#REF!</definedName>
    <definedName name="_EEE03_1">"#REF!"</definedName>
    <definedName name="_EEE04">'[35]Break Down Alat'!#REF!</definedName>
    <definedName name="_EEE04_1">"#REF!"</definedName>
    <definedName name="_EEE05">'[35]Break Down Alat'!#REF!</definedName>
    <definedName name="_EEE05_1">"#REF!"</definedName>
    <definedName name="_EEE06">'[35]Break Down Alat'!#REF!</definedName>
    <definedName name="_EEE06_1">"#REF!"</definedName>
    <definedName name="_EEE07">'[35]Break Down Alat'!#REF!</definedName>
    <definedName name="_EEE07_1">"#REF!"</definedName>
    <definedName name="_EEE08">'[35]Break Down Alat'!#REF!</definedName>
    <definedName name="_EEE08_1">"#REF!"</definedName>
    <definedName name="_EEE09">'[35]Break Down Alat'!#REF!</definedName>
    <definedName name="_EEE09_1">"#REF!"</definedName>
    <definedName name="_EEE10">'[35]Break Down Alat'!#REF!</definedName>
    <definedName name="_EEE10_1">"#REF!"</definedName>
    <definedName name="_EEE11">'[35]Break Down Alat'!#REF!</definedName>
    <definedName name="_EEE11_1">"#REF!"</definedName>
    <definedName name="_EEE12">'[35]Break Down Alat'!#REF!</definedName>
    <definedName name="_EEE12_1">"#REF!"</definedName>
    <definedName name="_EEE13">'[35]Break Down Alat'!#REF!</definedName>
    <definedName name="_EEE13_1">"#REF!"</definedName>
    <definedName name="_EEE14">'[35]Break Down Alat'!#REF!</definedName>
    <definedName name="_EEE14_1">"#REF!"</definedName>
    <definedName name="_EEE15">'[35]Break Down Alat'!#REF!</definedName>
    <definedName name="_EEE15_1">"#REF!"</definedName>
    <definedName name="_EEE16">'[35]Break Down Alat'!#REF!</definedName>
    <definedName name="_EEE16_1">"#REF!"</definedName>
    <definedName name="_EEE17">'[35]Break Down Alat'!#REF!</definedName>
    <definedName name="_EEE17_1">"#REF!"</definedName>
    <definedName name="_EEE18">'[35]Break Down Alat'!#REF!</definedName>
    <definedName name="_EEE18_1">"#REF!"</definedName>
    <definedName name="_EEE19">'[35]Break Down Alat'!#REF!</definedName>
    <definedName name="_EEE19_1">"#REF!"</definedName>
    <definedName name="_EEE20">'[35]Break Down Alat'!#REF!</definedName>
    <definedName name="_EEE20_1">"#REF!"</definedName>
    <definedName name="_EEE21">'[35]Break Down Alat'!#REF!</definedName>
    <definedName name="_EEE21_1">"#REF!"</definedName>
    <definedName name="_EEE22">'[35]Break Down Alat'!#REF!</definedName>
    <definedName name="_EEE22_1">"#REF!"</definedName>
    <definedName name="_EEE23">'[35]Break Down Alat'!#REF!</definedName>
    <definedName name="_EEE23_1">"#REF!"</definedName>
    <definedName name="_EEE24">'[35]Break Down Alat'!#REF!</definedName>
    <definedName name="_EEE24_1">"#REF!"</definedName>
    <definedName name="_EEE25">'[35]Break Down Alat'!#REF!</definedName>
    <definedName name="_EEE25_1">"#REF!"</definedName>
    <definedName name="_EEE26">'[35]Break Down Alat'!#REF!</definedName>
    <definedName name="_EEE26_1">"#REF!"</definedName>
    <definedName name="_EEE27">'[35]Break Down Alat'!#REF!</definedName>
    <definedName name="_EEE27_1">"#REF!"</definedName>
    <definedName name="_EEE28">'[35]Break Down Alat'!#REF!</definedName>
    <definedName name="_EEE28_1">"#REF!"</definedName>
    <definedName name="_EEE29">'[35]Break Down Alat'!#REF!</definedName>
    <definedName name="_EEE29_1">"#REF!"</definedName>
    <definedName name="_EEE30">'[35]Break Down Alat'!#REF!</definedName>
    <definedName name="_EEE30_1">"#REF!"</definedName>
    <definedName name="_EEE31">'[35]Break Down Alat'!#REF!</definedName>
    <definedName name="_EEE31_1">"#REF!"</definedName>
    <definedName name="_EEE32">'[35]Break Down Alat'!#REF!</definedName>
    <definedName name="_EEE32_1">"#REF!"</definedName>
    <definedName name="_EEE33">'[35]Break Down Alat'!#REF!</definedName>
    <definedName name="_EEE33_1">"#REF!"</definedName>
    <definedName name="_f1" localSheetId="1">#REF!</definedName>
    <definedName name="_f1" localSheetId="2">#REF!</definedName>
    <definedName name="_f1">#REF!</definedName>
    <definedName name="_f2" localSheetId="1">#REF!</definedName>
    <definedName name="_f2" localSheetId="2">#REF!</definedName>
    <definedName name="_f2">#REF!</definedName>
    <definedName name="_f3" localSheetId="1">#REF!</definedName>
    <definedName name="_f3" localSheetId="2">#REF!</definedName>
    <definedName name="_f3">#REF!</definedName>
    <definedName name="_f5" localSheetId="1">#REF!</definedName>
    <definedName name="_f5" localSheetId="2">#REF!</definedName>
    <definedName name="_f5">#REF!</definedName>
    <definedName name="_F6" localSheetId="1">#REF!</definedName>
    <definedName name="_F6" localSheetId="2">#REF!</definedName>
    <definedName name="_F6">#REF!</definedName>
    <definedName name="_Fill" hidden="1">[8]ALAT!$A$22:$A$41</definedName>
    <definedName name="_G1" localSheetId="1">#REF!</definedName>
    <definedName name="_G1" localSheetId="2">#REF!</definedName>
    <definedName name="_G1">#REF!</definedName>
    <definedName name="_G3" localSheetId="1">#REF!</definedName>
    <definedName name="_G3" localSheetId="2">#REF!</definedName>
    <definedName name="_G3">#REF!</definedName>
    <definedName name="_G5" localSheetId="1">#REF!</definedName>
    <definedName name="_G5" localSheetId="2">#REF!</definedName>
    <definedName name="_G5">#REF!</definedName>
    <definedName name="_G7" localSheetId="1">#REF!</definedName>
    <definedName name="_G7" localSheetId="2">#REF!</definedName>
    <definedName name="_G7">#REF!</definedName>
    <definedName name="_Gal0550">[53]Analisa!$I$595</definedName>
    <definedName name="_GOTO_A1227__M_">[4]Harga!#REF!</definedName>
    <definedName name="_GOTO_A1350__M_">[4]Harga!#REF!</definedName>
    <definedName name="_GOTO_A3__M_WS3">[4]Harga!#REF!</definedName>
    <definedName name="_GOTO_A30__M_WS">[4]Harga!#REF!</definedName>
    <definedName name="_GOTO_A51__M_WS">[4]Harga!#REF!</definedName>
    <definedName name="_GOTO_A735__M_W">[4]Harga!#REF!</definedName>
    <definedName name="_GOTO_A833__M_W">[4]Harga!#REF!</definedName>
    <definedName name="_GOTO_V30__M_WS">[4]Harga!#REF!</definedName>
    <definedName name="_grb1" localSheetId="1">#REF!</definedName>
    <definedName name="_grb1" localSheetId="2">#REF!</definedName>
    <definedName name="_grb1">#REF!</definedName>
    <definedName name="_GRB2" localSheetId="1">#REF!</definedName>
    <definedName name="_GRB2" localSheetId="2">#REF!</definedName>
    <definedName name="_GRB2">#REF!</definedName>
    <definedName name="_GRB3" localSheetId="1">#REF!</definedName>
    <definedName name="_GRB3" localSheetId="2">#REF!</definedName>
    <definedName name="_GRB3">#REF!</definedName>
    <definedName name="_grb4" localSheetId="1">#REF!</definedName>
    <definedName name="_grb4" localSheetId="2">#REF!</definedName>
    <definedName name="_grb4">#REF!</definedName>
    <definedName name="_grb6" localSheetId="1">#REF!</definedName>
    <definedName name="_grb6" localSheetId="2">#REF!</definedName>
    <definedName name="_grb6">#REF!</definedName>
    <definedName name="_H6" localSheetId="1">#REF!</definedName>
    <definedName name="_H6" localSheetId="2">#REF!</definedName>
    <definedName name="_H6">#REF!</definedName>
    <definedName name="_H9" localSheetId="1">#REF!</definedName>
    <definedName name="_H9" localSheetId="2">#REF!</definedName>
    <definedName name="_H9">#REF!</definedName>
    <definedName name="_HAL1" localSheetId="1">#REF!</definedName>
    <definedName name="_HAL1" localSheetId="2">#REF!</definedName>
    <definedName name="_HAL1">#REF!</definedName>
    <definedName name="_HAL10" localSheetId="1">#REF!</definedName>
    <definedName name="_HAL10" localSheetId="2">#REF!</definedName>
    <definedName name="_HAL10">#REF!</definedName>
    <definedName name="_HAL11" localSheetId="1">#REF!</definedName>
    <definedName name="_HAL11" localSheetId="2">#REF!</definedName>
    <definedName name="_HAL11">#REF!</definedName>
    <definedName name="_HAL12" localSheetId="1">#REF!</definedName>
    <definedName name="_HAL12" localSheetId="2">#REF!</definedName>
    <definedName name="_HAL12">#REF!</definedName>
    <definedName name="_HAL13" localSheetId="1">#REF!</definedName>
    <definedName name="_HAL13" localSheetId="2">#REF!</definedName>
    <definedName name="_HAL13">#REF!</definedName>
    <definedName name="_HAL14" localSheetId="1">#REF!</definedName>
    <definedName name="_HAL14" localSheetId="2">#REF!</definedName>
    <definedName name="_HAL14">#REF!</definedName>
    <definedName name="_HAL15" localSheetId="1">#REF!</definedName>
    <definedName name="_HAL15" localSheetId="2">#REF!</definedName>
    <definedName name="_HAL15">#REF!</definedName>
    <definedName name="_HAL16" localSheetId="1">#REF!</definedName>
    <definedName name="_HAL16" localSheetId="2">#REF!</definedName>
    <definedName name="_HAL16">#REF!</definedName>
    <definedName name="_HAL17" localSheetId="1">#REF!</definedName>
    <definedName name="_HAL17" localSheetId="2">#REF!</definedName>
    <definedName name="_HAL17">#REF!</definedName>
    <definedName name="_HAL18" localSheetId="1">#REF!</definedName>
    <definedName name="_HAL18" localSheetId="2">#REF!</definedName>
    <definedName name="_HAL18">#REF!</definedName>
    <definedName name="_HAL19" localSheetId="1">#REF!</definedName>
    <definedName name="_HAL19" localSheetId="2">#REF!</definedName>
    <definedName name="_HAL19">#REF!</definedName>
    <definedName name="_HAL2" localSheetId="1">#REF!</definedName>
    <definedName name="_HAL2" localSheetId="2">#REF!</definedName>
    <definedName name="_HAL2">#REF!</definedName>
    <definedName name="_HAL20" localSheetId="1">#REF!</definedName>
    <definedName name="_HAL20" localSheetId="2">#REF!</definedName>
    <definedName name="_HAL20">#REF!</definedName>
    <definedName name="_HAL21" localSheetId="1">#REF!</definedName>
    <definedName name="_HAL21" localSheetId="2">#REF!</definedName>
    <definedName name="_HAL21">#REF!</definedName>
    <definedName name="_HAL22" localSheetId="1">#REF!</definedName>
    <definedName name="_HAL22" localSheetId="2">#REF!</definedName>
    <definedName name="_HAL22">#REF!</definedName>
    <definedName name="_HAL3" localSheetId="1">#REF!</definedName>
    <definedName name="_HAL3" localSheetId="2">#REF!</definedName>
    <definedName name="_HAL3">#REF!</definedName>
    <definedName name="_HAL4" localSheetId="1">#REF!</definedName>
    <definedName name="_HAL4" localSheetId="2">#REF!</definedName>
    <definedName name="_HAL4">#REF!</definedName>
    <definedName name="_HAL5" localSheetId="1">#REF!</definedName>
    <definedName name="_HAL5" localSheetId="2">#REF!</definedName>
    <definedName name="_HAL5">#REF!</definedName>
    <definedName name="_HAL6" localSheetId="1">#REF!</definedName>
    <definedName name="_HAL6" localSheetId="2">#REF!</definedName>
    <definedName name="_HAL6">#REF!</definedName>
    <definedName name="_HAL7" localSheetId="1">#REF!</definedName>
    <definedName name="_HAL7" localSheetId="2">#REF!</definedName>
    <definedName name="_HAL7">#REF!</definedName>
    <definedName name="_HAL8" localSheetId="1">#REF!</definedName>
    <definedName name="_HAL8" localSheetId="2">#REF!</definedName>
    <definedName name="_HAL8">#REF!</definedName>
    <definedName name="_HAL9" localSheetId="1">#REF!</definedName>
    <definedName name="_HAL9" localSheetId="2">#REF!</definedName>
    <definedName name="_HAL9">#REF!</definedName>
    <definedName name="_Hps3">[72]INPUT!#REF!</definedName>
    <definedName name="_I333333" localSheetId="1">#REF!</definedName>
    <definedName name="_I333333" localSheetId="2">#REF!</definedName>
    <definedName name="_I333333">#REF!</definedName>
    <definedName name="_I9" localSheetId="1">#REF!</definedName>
    <definedName name="_I9" localSheetId="2">#REF!</definedName>
    <definedName name="_I9">#REF!</definedName>
    <definedName name="_ins1">[96]INPUT!$C$9</definedName>
    <definedName name="_J8" localSheetId="1">#REF!</definedName>
    <definedName name="_J8" localSheetId="2">#REF!</definedName>
    <definedName name="_J8">#REF!</definedName>
    <definedName name="_keg1">[32]input!$B$19</definedName>
    <definedName name="_Keg3">[72]INPUT!#REF!</definedName>
    <definedName name="_ker15" localSheetId="1">#REF!</definedName>
    <definedName name="_ker15" localSheetId="2">#REF!</definedName>
    <definedName name="_ker15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KJ1" localSheetId="1">#REF!</definedName>
    <definedName name="_KJ1" localSheetId="2">#REF!</definedName>
    <definedName name="_KJ1">#REF!</definedName>
    <definedName name="_KJ6" localSheetId="1">#REF!</definedName>
    <definedName name="_KJ6" localSheetId="2">#REF!</definedName>
    <definedName name="_KJ6">#REF!</definedName>
    <definedName name="_KOP1" localSheetId="1">#REF!</definedName>
    <definedName name="_KOP1" localSheetId="2">#REF!</definedName>
    <definedName name="_KOP1">#REF!</definedName>
    <definedName name="_KOP2">#N/A</definedName>
    <definedName name="_kp2">[64]satuan!$F$35</definedName>
    <definedName name="_kr1" localSheetId="1">#REF!</definedName>
    <definedName name="_kr1" localSheetId="2">#REF!</definedName>
    <definedName name="_kr1">#REF!</definedName>
    <definedName name="_kr2" localSheetId="1">#REF!</definedName>
    <definedName name="_kr2" localSheetId="2">#REF!</definedName>
    <definedName name="_kr2">#REF!</definedName>
    <definedName name="_kr3" localSheetId="1">#REF!</definedName>
    <definedName name="_kr3" localSheetId="2">#REF!</definedName>
    <definedName name="_kr3">#REF!</definedName>
    <definedName name="_krl1">'[65]Daftar harga'!$E$19</definedName>
    <definedName name="_krl12">'[65]Daftar harga'!$E$21</definedName>
    <definedName name="_krl23">'[65]Daftar harga'!$E$20</definedName>
    <definedName name="_L1" localSheetId="1">#REF!</definedName>
    <definedName name="_L1" localSheetId="2">#REF!</definedName>
    <definedName name="_L1">#REF!</definedName>
    <definedName name="_LLL01" localSheetId="1">#REF!</definedName>
    <definedName name="_LLL01" localSheetId="2">#REF!</definedName>
    <definedName name="_LLL01">#REF!</definedName>
    <definedName name="_LLL02" localSheetId="1">#REF!</definedName>
    <definedName name="_LLL02" localSheetId="2">#REF!</definedName>
    <definedName name="_LLL02">#REF!</definedName>
    <definedName name="_LLL03" localSheetId="1">#REF!</definedName>
    <definedName name="_LLL03" localSheetId="2">#REF!</definedName>
    <definedName name="_LLL03">#REF!</definedName>
    <definedName name="_LLL04" localSheetId="1">#REF!</definedName>
    <definedName name="_LLL04" localSheetId="2">#REF!</definedName>
    <definedName name="_LLL04">#REF!</definedName>
    <definedName name="_LLL05" localSheetId="1">#REF!</definedName>
    <definedName name="_LLL05" localSheetId="2">#REF!</definedName>
    <definedName name="_LLL05">#REF!</definedName>
    <definedName name="_LLL06" localSheetId="1">#REF!</definedName>
    <definedName name="_LLL06" localSheetId="2">#REF!</definedName>
    <definedName name="_LLL06">#REF!</definedName>
    <definedName name="_LLL07" localSheetId="1">#REF!</definedName>
    <definedName name="_LLL07" localSheetId="2">#REF!</definedName>
    <definedName name="_LLL07">#REF!</definedName>
    <definedName name="_LLL08" localSheetId="1">#REF!</definedName>
    <definedName name="_LLL08" localSheetId="2">#REF!</definedName>
    <definedName name="_LLL08">#REF!</definedName>
    <definedName name="_LLL09" localSheetId="1">#REF!</definedName>
    <definedName name="_LLL09" localSheetId="2">#REF!</definedName>
    <definedName name="_LLL09">#REF!</definedName>
    <definedName name="_LLL10" localSheetId="1">#REF!</definedName>
    <definedName name="_LLL10" localSheetId="2">#REF!</definedName>
    <definedName name="_LLL10">#REF!</definedName>
    <definedName name="_LLL11" localSheetId="1">#REF!</definedName>
    <definedName name="_LLL11" localSheetId="2">#REF!</definedName>
    <definedName name="_LLL11">#REF!</definedName>
    <definedName name="_lok2">[10]data!$B$15</definedName>
    <definedName name="_M6" localSheetId="1">#REF!</definedName>
    <definedName name="_M6" localSheetId="2">#REF!</definedName>
    <definedName name="_M6">#REF!</definedName>
    <definedName name="_M8" localSheetId="1">#REF!</definedName>
    <definedName name="_M8" localSheetId="2">#REF!</definedName>
    <definedName name="_M8">#REF!</definedName>
    <definedName name="_man2" localSheetId="1">#REF!</definedName>
    <definedName name="_man2" localSheetId="2">#REF!</definedName>
    <definedName name="_man2">#REF!</definedName>
    <definedName name="_mas1" localSheetId="5">{"Book1","4.09 FLORA DAN FAUNA.xls","4.22 PERLENGKAPAN SEKOLAH.xls"}</definedName>
    <definedName name="_mas1" localSheetId="7">{"Book1","4.09 FLORA DAN FAUNA.xls","4.22 PERLENGKAPAN SEKOLAH.xls"}</definedName>
    <definedName name="_mas1">{"Book1","4.09 FLORA DAN FAUNA.xls","4.22 PERLENGKAPAN SEKOLAH.xls"}</definedName>
    <definedName name="_mas11" localSheetId="5">{"Book1","4.09 FLORA DAN FAUNA.xls","4.22 PERLENGKAPAN SEKOLAH.xls"}</definedName>
    <definedName name="_mas11" localSheetId="7">{"Book1","4.09 FLORA DAN FAUNA.xls","4.22 PERLENGKAPAN SEKOLAH.xls"}</definedName>
    <definedName name="_mas11">{"Book1","4.09 FLORA DAN FAUNA.xls","4.22 PERLENGKAPAN SEKOLAH.xls"}</definedName>
    <definedName name="_mas12" localSheetId="5">{"Book1","4.09 FLORA DAN FAUNA.xls","4.22 PERLENGKAPAN SEKOLAH.xls"}</definedName>
    <definedName name="_mas12" localSheetId="7">{"Book1","4.09 FLORA DAN FAUNA.xls","4.22 PERLENGKAPAN SEKOLAH.xls"}</definedName>
    <definedName name="_mas12">{"Book1","4.09 FLORA DAN FAUNA.xls","4.22 PERLENGKAPAN SEKOLAH.xls"}</definedName>
    <definedName name="_mas2" localSheetId="5">{"Book1","4.09 FLORA DAN FAUNA.xls","4.22 PERLENGKAPAN SEKOLAH.xls"}</definedName>
    <definedName name="_mas2" localSheetId="7">{"Book1","4.09 FLORA DAN FAUNA.xls","4.22 PERLENGKAPAN SEKOLAH.xls"}</definedName>
    <definedName name="_mas2">{"Book1","4.09 FLORA DAN FAUNA.xls","4.22 PERLENGKAPAN SEKOLAH.xls"}</definedName>
    <definedName name="_mas4" localSheetId="5">{"Book1","4.09 FLORA DAN FAUNA.xls","4.22 PERLENGKAPAN SEKOLAH.xls"}</definedName>
    <definedName name="_mas4" localSheetId="7">{"Book1","4.09 FLORA DAN FAUNA.xls","4.22 PERLENGKAPAN SEKOLAH.xls"}</definedName>
    <definedName name="_mas4">{"Book1","4.09 FLORA DAN FAUNA.xls","4.22 PERLENGKAPAN SEKOLAH.xls"}</definedName>
    <definedName name="_mas5" localSheetId="5">{"Book1","4.09 FLORA DAN FAUNA.xls","4.22 PERLENGKAPAN SEKOLAH.xls"}</definedName>
    <definedName name="_mas5" localSheetId="7">{"Book1","4.09 FLORA DAN FAUNA.xls","4.22 PERLENGKAPAN SEKOLAH.xls"}</definedName>
    <definedName name="_mas5">{"Book1","4.09 FLORA DAN FAUNA.xls","4.22 PERLENGKAPAN SEKOLAH.xls"}</definedName>
    <definedName name="_mas6" localSheetId="5">{"Book1","4.09 FLORA DAN FAUNA.xls","4.22 PERLENGKAPAN SEKOLAH.xls"}</definedName>
    <definedName name="_mas6" localSheetId="7">{"Book1","4.09 FLORA DAN FAUNA.xls","4.22 PERLENGKAPAN SEKOLAH.xls"}</definedName>
    <definedName name="_mas6">{"Book1","4.09 FLORA DAN FAUNA.xls","4.22 PERLENGKAPAN SEKOLAH.xls"}</definedName>
    <definedName name="_mas7" localSheetId="5">{"Book1","4.09 FLORA DAN FAUNA.xls","4.22 PERLENGKAPAN SEKOLAH.xls"}</definedName>
    <definedName name="_mas7" localSheetId="7">{"Book1","4.09 FLORA DAN FAUNA.xls","4.22 PERLENGKAPAN SEKOLAH.xls"}</definedName>
    <definedName name="_mas7">{"Book1","4.09 FLORA DAN FAUNA.xls","4.22 PERLENGKAPAN SEKOLAH.xls"}</definedName>
    <definedName name="_mas8" localSheetId="5">{"Book1","4.09 FLORA DAN FAUNA.xls","4.22 PERLENGKAPAN SEKOLAH.xls"}</definedName>
    <definedName name="_mas8" localSheetId="7">{"Book1","4.09 FLORA DAN FAUNA.xls","4.22 PERLENGKAPAN SEKOLAH.xls"}</definedName>
    <definedName name="_mas8">{"Book1","4.09 FLORA DAN FAUNA.xls","4.22 PERLENGKAPAN SEKOLAH.xls"}</definedName>
    <definedName name="_mas9" localSheetId="5">{"Book1","4.09 FLORA DAN FAUNA.xls","4.22 PERLENGKAPAN SEKOLAH.xls"}</definedName>
    <definedName name="_mas9" localSheetId="7">{"Book1","4.09 FLORA DAN FAUNA.xls","4.22 PERLENGKAPAN SEKOLAH.xls"}</definedName>
    <definedName name="_mas9">{"Book1","4.09 FLORA DAN FAUNA.xls","4.22 PERLENGKAPAN SEKOLAH.xls"}</definedName>
    <definedName name="_MDE01">'[97]AN-ALAT'!$BP$26</definedName>
    <definedName name="_MDE01_1">"#REF!"</definedName>
    <definedName name="_MDE02">'[97]AN-ALAT'!$BP$46</definedName>
    <definedName name="_MDE02_1">"#REF!"</definedName>
    <definedName name="_MDE03">'[97]AN-ALAT'!$BP$59</definedName>
    <definedName name="_MDE03_1">"#REF!"</definedName>
    <definedName name="_MDE04">[22]Peralatan!$BO$87</definedName>
    <definedName name="_MDE04_1">"#REF!"</definedName>
    <definedName name="_MDE05">'[97]AN-ALAT'!$BP$99</definedName>
    <definedName name="_MDE05_1">"#REF!"</definedName>
    <definedName name="_MDE06">'[97]AN-ALAT'!$BP$111</definedName>
    <definedName name="_MDE06_1">"#REF!"</definedName>
    <definedName name="_MDE07">'[97]AN-ALAT'!$BP$131</definedName>
    <definedName name="_MDE07_1">"#REF!"</definedName>
    <definedName name="_MDE08">[22]Peralatan!$BO$167</definedName>
    <definedName name="_MDE08_1">"#REF!"</definedName>
    <definedName name="_MDE09">'[97]AN-ALAT'!$BP$163</definedName>
    <definedName name="_MDE09_1">"#REF!"</definedName>
    <definedName name="_MDE10">'[97]AN-ALAT'!$BP$183</definedName>
    <definedName name="_MDE10_1">"#REF!"</definedName>
    <definedName name="_MDE11">'[97]AN-ALAT'!$BP$198</definedName>
    <definedName name="_MDE11_1">"#REF!"</definedName>
    <definedName name="_MDE12">'[97]AN-ALAT'!$BP$218</definedName>
    <definedName name="_MDE12_1">"#REF!"</definedName>
    <definedName name="_MDE13">'[97]AN-ALAT'!$BP$238</definedName>
    <definedName name="_MDE13_1">"#REF!"</definedName>
    <definedName name="_MDE14">[22]Peralatan!$BO$287</definedName>
    <definedName name="_MDE14_1">"#REF!"</definedName>
    <definedName name="_MDE15">[22]Peralatan!$BO$307</definedName>
    <definedName name="_MDE15_1">"#REF!"</definedName>
    <definedName name="_MDE16">[22]Peralatan!$BO$327</definedName>
    <definedName name="_MDE16_1">"#REF!"</definedName>
    <definedName name="_MDE17">[22]Peralatan!$BO$347</definedName>
    <definedName name="_MDE17_1">"#REF!"</definedName>
    <definedName name="_MDE18">[22]Peralatan!$BO$367</definedName>
    <definedName name="_MDE18_1">"#REF!"</definedName>
    <definedName name="_MDE19">[22]Peralatan!$BO$387</definedName>
    <definedName name="_MDE19_1">"#REF!"</definedName>
    <definedName name="_MDE20">'[97]AN-ALAT'!$BP$265</definedName>
    <definedName name="_MDE20_1">"#REF!"</definedName>
    <definedName name="_MDE21">'[97]AN-ALAT'!$BP$285</definedName>
    <definedName name="_MDE21_1">"#REF!"</definedName>
    <definedName name="_MDE22">'[97]AN-ALAT'!$BP$299</definedName>
    <definedName name="_MDE22_1">"#REF!"</definedName>
    <definedName name="_MDE23">'[97]AN-ALAT'!$BP$319</definedName>
    <definedName name="_MDE23_1">"#REF!"</definedName>
    <definedName name="_MDE24">'[97]AN-ALAT'!$BP$339</definedName>
    <definedName name="_MDE24_1">"#REF!"</definedName>
    <definedName name="_MDE25">'[97]AN-ALAT'!$BP$355</definedName>
    <definedName name="_MDE25_1">"#REF!"</definedName>
    <definedName name="_MDE26">'[97]AN-ALAT'!$BP$375</definedName>
    <definedName name="_MDE26_1">"#REF!"</definedName>
    <definedName name="_MDE27">[22]Peralatan!$BO$547</definedName>
    <definedName name="_MDE27_1">"#REF!"</definedName>
    <definedName name="_MDE28">[22]Peralatan!$BO$567</definedName>
    <definedName name="_MDE28_1">"#REF!"</definedName>
    <definedName name="_MDE29">[22]Peralatan!$BO$587</definedName>
    <definedName name="_MDE29_1">"#REF!"</definedName>
    <definedName name="_MDE30">[22]Peralatan!$BO$607</definedName>
    <definedName name="_MDE30_1">"#REF!"</definedName>
    <definedName name="_MDE31">[22]Peralatan!$BO$627</definedName>
    <definedName name="_MDE31_1">"#REF!"</definedName>
    <definedName name="_MDE32">[22]Peralatan!$BO$647</definedName>
    <definedName name="_MDE32_1">"#REF!"</definedName>
    <definedName name="_MDE33">'[97]AN-ALAT'!$BP$403</definedName>
    <definedName name="_MDE33_1">"#REF!"</definedName>
    <definedName name="_MDE34">'[97]AN-ALAT'!$BP$434</definedName>
    <definedName name="_MDE34_1">"#REF!"</definedName>
    <definedName name="_MDE35">[22]Peralatan!$BO$718</definedName>
    <definedName name="_MDE36">[22]Peralatan!$BO$738</definedName>
    <definedName name="_MDE37">[22]Peralatan!$BO$758</definedName>
    <definedName name="_MDE38">[22]Peralatan!$BO$778</definedName>
    <definedName name="_MDE39">[22]Peralatan!$BO$798</definedName>
    <definedName name="_MDE40">[22]Peralatan!$BO$818</definedName>
    <definedName name="_MDE41">[22]Peralatan!$BO$838</definedName>
    <definedName name="_MDE42">[22]Peralatan!$BO$858</definedName>
    <definedName name="_MDE43">[22]Peralatan!$BO$878</definedName>
    <definedName name="_MDE44">[22]Peralatan!$BO$898</definedName>
    <definedName name="_MDE45">[22]Peralatan!$BO$918</definedName>
    <definedName name="_MDE46">[22]Peralatan!$BO$938</definedName>
    <definedName name="_MDE47">[22]Peralatan!$BO$958</definedName>
    <definedName name="_MDE48">[22]Peralatan!$BO$978</definedName>
    <definedName name="_MDE49">[22]Peralatan!$BO$998</definedName>
    <definedName name="_MDE50">[22]Peralatan!$BO$1018</definedName>
    <definedName name="_MDE51">[22]Peralatan!$BO$1038</definedName>
    <definedName name="_MDE52">[22]Peralatan!$BO$1058</definedName>
    <definedName name="_ME01">'[97]AN-ALAT'!$BP$25</definedName>
    <definedName name="_ME01_1">"#REF!"</definedName>
    <definedName name="_ME02">'[97]AN-ALAT'!$BP$45</definedName>
    <definedName name="_ME02_1">"#REF!"</definedName>
    <definedName name="_ME03">'[97]AN-ALAT'!$BP$58</definedName>
    <definedName name="_ME03_1">"#REF!"</definedName>
    <definedName name="_ME04">[22]Peralatan!$BO$86</definedName>
    <definedName name="_ME04_1">"#REF!"</definedName>
    <definedName name="_ME05">'[97]AN-ALAT'!$BP$98</definedName>
    <definedName name="_ME05_1">"#REF!"</definedName>
    <definedName name="_ME06">'[97]AN-ALAT'!$BP$110</definedName>
    <definedName name="_ME06_1">"#REF!"</definedName>
    <definedName name="_ME07">'[97]AN-ALAT'!$BP$130</definedName>
    <definedName name="_ME07_1">"#REF!"</definedName>
    <definedName name="_ME08">[22]Peralatan!$BO$166</definedName>
    <definedName name="_ME08_1">"#REF!"</definedName>
    <definedName name="_ME09">'[97]AN-ALAT'!$BP$162</definedName>
    <definedName name="_ME09_1">"#REF!"</definedName>
    <definedName name="_me1" localSheetId="5">{"Book1","4.09 FLORA DAN FAUNA.xls","4.22 PERLENGKAPAN SEKOLAH.xls"}</definedName>
    <definedName name="_me1" localSheetId="7">{"Book1","4.09 FLORA DAN FAUNA.xls","4.22 PERLENGKAPAN SEKOLAH.xls"}</definedName>
    <definedName name="_me1">{"Book1","4.09 FLORA DAN FAUNA.xls","4.22 PERLENGKAPAN SEKOLAH.xls"}</definedName>
    <definedName name="_ME10">'[97]AN-ALAT'!$BP$182</definedName>
    <definedName name="_ME10_1">"#REF!"</definedName>
    <definedName name="_ME11">[22]Peralatan!$BO$226</definedName>
    <definedName name="_ME11_1">"#REF!"</definedName>
    <definedName name="_ME12">'[97]AN-ALAT'!$BP$217</definedName>
    <definedName name="_ME12_1">"#REF!"</definedName>
    <definedName name="_ME13">'[97]AN-ALAT'!$BP$237</definedName>
    <definedName name="_ME13_1">"#REF!"</definedName>
    <definedName name="_ME14">[22]Peralatan!$BO$286</definedName>
    <definedName name="_ME14_1">"#REF!"</definedName>
    <definedName name="_ME15">[22]Peralatan!$BO$306</definedName>
    <definedName name="_ME15_1">"#REF!"</definedName>
    <definedName name="_ME16">[22]Peralatan!$BO$326</definedName>
    <definedName name="_ME16_1">"#REF!"</definedName>
    <definedName name="_ME17">[22]Peralatan!$BO$346</definedName>
    <definedName name="_ME17_1">"#REF!"</definedName>
    <definedName name="_ME18">[22]Peralatan!$BO$366</definedName>
    <definedName name="_ME18_1">"#REF!"</definedName>
    <definedName name="_ME19">[22]Peralatan!$BO$386</definedName>
    <definedName name="_ME19_1">"#REF!"</definedName>
    <definedName name="_me2" localSheetId="5">{"Book1","4.09 FLORA DAN FAUNA.xls","4.22 PERLENGKAPAN SEKOLAH.xls"}</definedName>
    <definedName name="_me2" localSheetId="7">{"Book1","4.09 FLORA DAN FAUNA.xls","4.22 PERLENGKAPAN SEKOLAH.xls"}</definedName>
    <definedName name="_me2">{"Book1","4.09 FLORA DAN FAUNA.xls","4.22 PERLENGKAPAN SEKOLAH.xls"}</definedName>
    <definedName name="_ME20">'[97]AN-ALAT'!$BP$264</definedName>
    <definedName name="_ME20_1">"#REF!"</definedName>
    <definedName name="_ME21">'[97]AN-ALAT'!$BP$284</definedName>
    <definedName name="_ME21_1">"#REF!"</definedName>
    <definedName name="_ME22">'[97]AN-ALAT'!$BP$298</definedName>
    <definedName name="_ME22_1">"#REF!"</definedName>
    <definedName name="_ME23">'[97]AN-ALAT'!$BP$318</definedName>
    <definedName name="_ME23_1">"#REF!"</definedName>
    <definedName name="_ME24">'[97]AN-ALAT'!$BP$338</definedName>
    <definedName name="_ME24_1">"#REF!"</definedName>
    <definedName name="_ME25">'[97]AN-ALAT'!$BP$354</definedName>
    <definedName name="_ME25_1">"#REF!"</definedName>
    <definedName name="_ME26">'[97]AN-ALAT'!$BP$374</definedName>
    <definedName name="_ME26_1">"#REF!"</definedName>
    <definedName name="_ME27">[22]Peralatan!$BO$546</definedName>
    <definedName name="_ME27_1">"#REF!"</definedName>
    <definedName name="_ME28">[22]Peralatan!$BO$566</definedName>
    <definedName name="_ME28_1">"#REF!"</definedName>
    <definedName name="_ME29">[22]Peralatan!$BO$586</definedName>
    <definedName name="_ME29_1">"#REF!"</definedName>
    <definedName name="_me3" localSheetId="5">{"Book1","4.09 FLORA DAN FAUNA.xls","4.22 PERLENGKAPAN SEKOLAH.xls"}</definedName>
    <definedName name="_me3" localSheetId="7">{"Book1","4.09 FLORA DAN FAUNA.xls","4.22 PERLENGKAPAN SEKOLAH.xls"}</definedName>
    <definedName name="_me3">{"Book1","4.09 FLORA DAN FAUNA.xls","4.22 PERLENGKAPAN SEKOLAH.xls"}</definedName>
    <definedName name="_ME30">[22]Peralatan!$BO$606</definedName>
    <definedName name="_ME30_1">"#REF!"</definedName>
    <definedName name="_ME31">[22]Peralatan!$BO$626</definedName>
    <definedName name="_ME31_1">"#REF!"</definedName>
    <definedName name="_ME32">[22]Peralatan!$BO$646</definedName>
    <definedName name="_ME32_1">"#REF!"</definedName>
    <definedName name="_ME33">'[97]AN-ALAT'!$BP$402</definedName>
    <definedName name="_ME33_1">"#REF!"</definedName>
    <definedName name="_ME34">'[97]AN-ALAT'!$BP$433</definedName>
    <definedName name="_ME34_1">"#REF!"</definedName>
    <definedName name="_ME35">[22]Peralatan!$BO$717</definedName>
    <definedName name="_ME36">[22]Peralatan!$BO$737</definedName>
    <definedName name="_ME37">[22]Peralatan!$BO$757</definedName>
    <definedName name="_ME38">[22]Peralatan!$BO$777</definedName>
    <definedName name="_ME39">[22]Peralatan!$BO$797</definedName>
    <definedName name="_me4" localSheetId="5">{"Book1","4.09 FLORA DAN FAUNA.xls","4.22 PERLENGKAPAN SEKOLAH.xls"}</definedName>
    <definedName name="_me4" localSheetId="7">{"Book1","4.09 FLORA DAN FAUNA.xls","4.22 PERLENGKAPAN SEKOLAH.xls"}</definedName>
    <definedName name="_me4">{"Book1","4.09 FLORA DAN FAUNA.xls","4.22 PERLENGKAPAN SEKOLAH.xls"}</definedName>
    <definedName name="_ME40">[22]Peralatan!$BO$817</definedName>
    <definedName name="_ME41">[22]Peralatan!$BO$837</definedName>
    <definedName name="_ME42">[22]Peralatan!$BO$857</definedName>
    <definedName name="_ME43">[22]Peralatan!$BO$877</definedName>
    <definedName name="_ME44">[22]Peralatan!$BO$897</definedName>
    <definedName name="_ME45">[22]Peralatan!$BO$917</definedName>
    <definedName name="_ME46">[22]Peralatan!$BO$937</definedName>
    <definedName name="_ME47">[22]Peralatan!$BO$957</definedName>
    <definedName name="_ME48">[22]Peralatan!$BO$977</definedName>
    <definedName name="_ME49">[22]Peralatan!$BO$997</definedName>
    <definedName name="_me5" localSheetId="5">{"Book1","4.09 FLORA DAN FAUNA.xls","4.22 PERLENGKAPAN SEKOLAH.xls"}</definedName>
    <definedName name="_me5" localSheetId="7">{"Book1","4.09 FLORA DAN FAUNA.xls","4.22 PERLENGKAPAN SEKOLAH.xls"}</definedName>
    <definedName name="_me5">{"Book1","4.09 FLORA DAN FAUNA.xls","4.22 PERLENGKAPAN SEKOLAH.xls"}</definedName>
    <definedName name="_ME50">[22]Peralatan!$BO$1017</definedName>
    <definedName name="_ME51">[22]Peralatan!$BO$1037</definedName>
    <definedName name="_ME52">[22]Peralatan!$BO$1057</definedName>
    <definedName name="_me9" localSheetId="5">{"Book1","4.09 FLORA DAN FAUNA.xls","4.22 PERLENGKAPAN SEKOLAH.xls"}</definedName>
    <definedName name="_me9" localSheetId="7">{"Book1","4.09 FLORA DAN FAUNA.xls","4.22 PERLENGKAPAN SEKOLAH.xls"}</definedName>
    <definedName name="_me9">{"Book1","4.09 FLORA DAN FAUNA.xls","4.22 PERLENGKAPAN SEKOLAH.xls"}</definedName>
    <definedName name="_mek1" localSheetId="5">{"Book1","4.09 FLORA DAN FAUNA.xls","4.22 PERLENGKAPAN SEKOLAH.xls"}</definedName>
    <definedName name="_mek1" localSheetId="7">{"Book1","4.09 FLORA DAN FAUNA.xls","4.22 PERLENGKAPAN SEKOLAH.xls"}</definedName>
    <definedName name="_mek1">{"Book1","4.09 FLORA DAN FAUNA.xls","4.22 PERLENGKAPAN SEKOLAH.xls"}</definedName>
    <definedName name="_mek2" localSheetId="5">{"Book1","4.09 FLORA DAN FAUNA.xls","4.22 PERLENGKAPAN SEKOLAH.xls"}</definedName>
    <definedName name="_mek2" localSheetId="7">{"Book1","4.09 FLORA DAN FAUNA.xls","4.22 PERLENGKAPAN SEKOLAH.xls"}</definedName>
    <definedName name="_mek2">{"Book1","4.09 FLORA DAN FAUNA.xls","4.22 PERLENGKAPAN SEKOLAH.xls"}</definedName>
    <definedName name="_mek3" localSheetId="5">{"Book1","4.09 FLORA DAN FAUNA.xls","4.22 PERLENGKAPAN SEKOLAH.xls"}</definedName>
    <definedName name="_mek3" localSheetId="7">{"Book1","4.09 FLORA DAN FAUNA.xls","4.22 PERLENGKAPAN SEKOLAH.xls"}</definedName>
    <definedName name="_mek3">{"Book1","4.09 FLORA DAN FAUNA.xls","4.22 PERLENGKAPAN SEKOLAH.xls"}</definedName>
    <definedName name="_mek5" localSheetId="5">{"Book1","4.09 FLORA DAN FAUNA.xls","4.22 PERLENGKAPAN SEKOLAH.xls"}</definedName>
    <definedName name="_mek5" localSheetId="7">{"Book1","4.09 FLORA DAN FAUNA.xls","4.22 PERLENGKAPAN SEKOLAH.xls"}</definedName>
    <definedName name="_mek5">{"Book1","4.09 FLORA DAN FAUNA.xls","4.22 PERLENGKAPAN SEKOLAH.xls"}</definedName>
    <definedName name="_mek87" localSheetId="5">{"Book1","4.09 FLORA DAN FAUNA.xls","4.22 PERLENGKAPAN SEKOLAH.xls"}</definedName>
    <definedName name="_mek87" localSheetId="7">{"Book1","4.09 FLORA DAN FAUNA.xls","4.22 PERLENGKAPAN SEKOLAH.xls"}</definedName>
    <definedName name="_mek87">{"Book1","4.09 FLORA DAN FAUNA.xls","4.22 PERLENGKAPAN SEKOLAH.xls"}</definedName>
    <definedName name="_mek9" localSheetId="5">{"Book1","4.09 FLORA DAN FAUNA.xls","4.22 PERLENGKAPAN SEKOLAH.xls"}</definedName>
    <definedName name="_mek9" localSheetId="7">{"Book1","4.09 FLORA DAN FAUNA.xls","4.22 PERLENGKAPAN SEKOLAH.xls"}</definedName>
    <definedName name="_mek9">{"Book1","4.09 FLORA DAN FAUNA.xls","4.22 PERLENGKAPAN SEKOLAH.xls"}</definedName>
    <definedName name="_meq12" localSheetId="5">{"Book1","4.09 FLORA DAN FAUNA.xls","4.22 PERLENGKAPAN SEKOLAH.xls"}</definedName>
    <definedName name="_meq12" localSheetId="7">{"Book1","4.09 FLORA DAN FAUNA.xls","4.22 PERLENGKAPAN SEKOLAH.xls"}</definedName>
    <definedName name="_meq12">{"Book1","4.09 FLORA DAN FAUNA.xls","4.22 PERLENGKAPAN SEKOLAH.xls"}</definedName>
    <definedName name="_Misccelaneous">'[98]Rekap BQ'!#REF!</definedName>
    <definedName name="_MMM01" localSheetId="1">#REF!</definedName>
    <definedName name="_MMM01" localSheetId="2">#REF!</definedName>
    <definedName name="_MMM01">#REF!</definedName>
    <definedName name="_MMM02" localSheetId="1">#REF!</definedName>
    <definedName name="_MMM02" localSheetId="2">#REF!</definedName>
    <definedName name="_MMM02">#REF!</definedName>
    <definedName name="_MMM03" localSheetId="1">#REF!</definedName>
    <definedName name="_MMM03" localSheetId="2">#REF!</definedName>
    <definedName name="_MMM03">#REF!</definedName>
    <definedName name="_MMM04" localSheetId="1">#REF!</definedName>
    <definedName name="_MMM04" localSheetId="2">#REF!</definedName>
    <definedName name="_MMM04">#REF!</definedName>
    <definedName name="_MMM05" localSheetId="1">#REF!</definedName>
    <definedName name="_MMM05" localSheetId="2">#REF!</definedName>
    <definedName name="_MMM05">#REF!</definedName>
    <definedName name="_MMM06" localSheetId="1">#REF!</definedName>
    <definedName name="_MMM06" localSheetId="2">#REF!</definedName>
    <definedName name="_MMM06">#REF!</definedName>
    <definedName name="_MMM07" localSheetId="1">#REF!</definedName>
    <definedName name="_MMM07" localSheetId="2">#REF!</definedName>
    <definedName name="_MMM07">#REF!</definedName>
    <definedName name="_MMM08" localSheetId="1">#REF!</definedName>
    <definedName name="_MMM08" localSheetId="2">#REF!</definedName>
    <definedName name="_MMM08">#REF!</definedName>
    <definedName name="_MMM09" localSheetId="1">#REF!</definedName>
    <definedName name="_MMM09" localSheetId="2">#REF!</definedName>
    <definedName name="_MMM09">#REF!</definedName>
    <definedName name="_MMM10" localSheetId="1">#REF!</definedName>
    <definedName name="_MMM10" localSheetId="2">#REF!</definedName>
    <definedName name="_MMM10">#REF!</definedName>
    <definedName name="_MMM11" localSheetId="1">#REF!</definedName>
    <definedName name="_MMM11" localSheetId="2">#REF!</definedName>
    <definedName name="_MMM11">#REF!</definedName>
    <definedName name="_MMM12" localSheetId="1">#REF!</definedName>
    <definedName name="_MMM12" localSheetId="2">#REF!</definedName>
    <definedName name="_MMM12">#REF!</definedName>
    <definedName name="_MMM13" localSheetId="1">#REF!</definedName>
    <definedName name="_MMM13" localSheetId="2">#REF!</definedName>
    <definedName name="_MMM13">#REF!</definedName>
    <definedName name="_MMM14" localSheetId="1">#REF!</definedName>
    <definedName name="_MMM14" localSheetId="2">#REF!</definedName>
    <definedName name="_MMM14">#REF!</definedName>
    <definedName name="_MMM15" localSheetId="1">#REF!</definedName>
    <definedName name="_MMM15" localSheetId="2">#REF!</definedName>
    <definedName name="_MMM15">#REF!</definedName>
    <definedName name="_MMM16" localSheetId="1">#REF!</definedName>
    <definedName name="_MMM16" localSheetId="2">#REF!</definedName>
    <definedName name="_MMM16">#REF!</definedName>
    <definedName name="_MMM17" localSheetId="1">#REF!</definedName>
    <definedName name="_MMM17" localSheetId="2">#REF!</definedName>
    <definedName name="_MMM17">#REF!</definedName>
    <definedName name="_MMM18" localSheetId="1">#REF!</definedName>
    <definedName name="_MMM18" localSheetId="2">#REF!</definedName>
    <definedName name="_MMM18">#REF!</definedName>
    <definedName name="_MMM19" localSheetId="1">#REF!</definedName>
    <definedName name="_MMM19" localSheetId="2">#REF!</definedName>
    <definedName name="_MMM19">#REF!</definedName>
    <definedName name="_MMM20" localSheetId="1">#REF!</definedName>
    <definedName name="_MMM20" localSheetId="2">#REF!</definedName>
    <definedName name="_MMM20">#REF!</definedName>
    <definedName name="_MMM21" localSheetId="1">#REF!</definedName>
    <definedName name="_MMM21" localSheetId="2">#REF!</definedName>
    <definedName name="_MMM21">#REF!</definedName>
    <definedName name="_MMM22" localSheetId="1">#REF!</definedName>
    <definedName name="_MMM22" localSheetId="2">#REF!</definedName>
    <definedName name="_MMM22">#REF!</definedName>
    <definedName name="_MMM23" localSheetId="1">#REF!</definedName>
    <definedName name="_MMM23" localSheetId="2">#REF!</definedName>
    <definedName name="_MMM23">#REF!</definedName>
    <definedName name="_MMM24" localSheetId="1">#REF!</definedName>
    <definedName name="_MMM24" localSheetId="2">#REF!</definedName>
    <definedName name="_MMM24">#REF!</definedName>
    <definedName name="_MMM25" localSheetId="1">#REF!</definedName>
    <definedName name="_MMM25" localSheetId="2">#REF!</definedName>
    <definedName name="_MMM25">#REF!</definedName>
    <definedName name="_MMM26" localSheetId="1">#REF!</definedName>
    <definedName name="_MMM26" localSheetId="2">#REF!</definedName>
    <definedName name="_MMM26">#REF!</definedName>
    <definedName name="_MMM27" localSheetId="1">#REF!</definedName>
    <definedName name="_MMM27" localSheetId="2">#REF!</definedName>
    <definedName name="_MMM27">#REF!</definedName>
    <definedName name="_MMM28" localSheetId="1">#REF!</definedName>
    <definedName name="_MMM28" localSheetId="2">#REF!</definedName>
    <definedName name="_MMM28">#REF!</definedName>
    <definedName name="_MMM29" localSheetId="1">#REF!</definedName>
    <definedName name="_MMM29" localSheetId="2">#REF!</definedName>
    <definedName name="_MMM29">#REF!</definedName>
    <definedName name="_MMM30" localSheetId="1">#REF!</definedName>
    <definedName name="_MMM30" localSheetId="2">#REF!</definedName>
    <definedName name="_MMM30">#REF!</definedName>
    <definedName name="_MMM31" localSheetId="1">#REF!</definedName>
    <definedName name="_MMM31" localSheetId="2">#REF!</definedName>
    <definedName name="_MMM31">#REF!</definedName>
    <definedName name="_MMM32" localSheetId="1">#REF!</definedName>
    <definedName name="_MMM32" localSheetId="2">#REF!</definedName>
    <definedName name="_MMM32">#REF!</definedName>
    <definedName name="_MMM33" localSheetId="1">#REF!</definedName>
    <definedName name="_MMM33" localSheetId="2">#REF!</definedName>
    <definedName name="_MMM33">#REF!</definedName>
    <definedName name="_MMM34" localSheetId="1">#REF!</definedName>
    <definedName name="_MMM34" localSheetId="2">#REF!</definedName>
    <definedName name="_MMM34">#REF!</definedName>
    <definedName name="_MMM35" localSheetId="1">#REF!</definedName>
    <definedName name="_MMM35" localSheetId="2">#REF!</definedName>
    <definedName name="_MMM35">#REF!</definedName>
    <definedName name="_MMM36" localSheetId="1">#REF!</definedName>
    <definedName name="_MMM36" localSheetId="2">#REF!</definedName>
    <definedName name="_MMM36">#REF!</definedName>
    <definedName name="_MMM37" localSheetId="1">#REF!</definedName>
    <definedName name="_MMM37" localSheetId="2">#REF!</definedName>
    <definedName name="_MMM37">#REF!</definedName>
    <definedName name="_MMM38" localSheetId="1">#REF!</definedName>
    <definedName name="_MMM38" localSheetId="2">#REF!</definedName>
    <definedName name="_MMM38">#REF!</definedName>
    <definedName name="_MMM39" localSheetId="1">#REF!</definedName>
    <definedName name="_MMM39" localSheetId="2">#REF!</definedName>
    <definedName name="_MMM39">#REF!</definedName>
    <definedName name="_MMM40" localSheetId="1">#REF!</definedName>
    <definedName name="_MMM40" localSheetId="2">#REF!</definedName>
    <definedName name="_MMM40">#REF!</definedName>
    <definedName name="_MMM41" localSheetId="1">#REF!</definedName>
    <definedName name="_MMM41" localSheetId="2">#REF!</definedName>
    <definedName name="_MMM41">#REF!</definedName>
    <definedName name="_MMM411" localSheetId="1">#REF!</definedName>
    <definedName name="_MMM411" localSheetId="2">#REF!</definedName>
    <definedName name="_MMM411">#REF!</definedName>
    <definedName name="_MMM42" localSheetId="1">#REF!</definedName>
    <definedName name="_MMM42" localSheetId="2">#REF!</definedName>
    <definedName name="_MMM42">#REF!</definedName>
    <definedName name="_MMM43" localSheetId="1">#REF!</definedName>
    <definedName name="_MMM43" localSheetId="2">#REF!</definedName>
    <definedName name="_MMM43">#REF!</definedName>
    <definedName name="_MMM44" localSheetId="1">#REF!</definedName>
    <definedName name="_MMM44" localSheetId="2">#REF!</definedName>
    <definedName name="_MMM44">#REF!</definedName>
    <definedName name="_MMM45" localSheetId="1">#REF!</definedName>
    <definedName name="_MMM45" localSheetId="2">#REF!</definedName>
    <definedName name="_MMM45">#REF!</definedName>
    <definedName name="_MMM46" localSheetId="1">#REF!</definedName>
    <definedName name="_MMM46" localSheetId="2">#REF!</definedName>
    <definedName name="_MMM46">#REF!</definedName>
    <definedName name="_MMM47" localSheetId="1">#REF!</definedName>
    <definedName name="_MMM47" localSheetId="2">#REF!</definedName>
    <definedName name="_MMM47">#REF!</definedName>
    <definedName name="_MMM48" localSheetId="1">#REF!</definedName>
    <definedName name="_MMM48" localSheetId="2">#REF!</definedName>
    <definedName name="_MMM48">#REF!</definedName>
    <definedName name="_MMM49" localSheetId="1">#REF!</definedName>
    <definedName name="_MMM49" localSheetId="2">#REF!</definedName>
    <definedName name="_MMM49">#REF!</definedName>
    <definedName name="_MMM50" localSheetId="1">#REF!</definedName>
    <definedName name="_MMM50" localSheetId="2">#REF!</definedName>
    <definedName name="_MMM50">#REF!</definedName>
    <definedName name="_MMM51" localSheetId="1">#REF!</definedName>
    <definedName name="_MMM51" localSheetId="2">#REF!</definedName>
    <definedName name="_MMM51">#REF!</definedName>
    <definedName name="_MMM52" localSheetId="1">#REF!</definedName>
    <definedName name="_MMM52" localSheetId="2">#REF!</definedName>
    <definedName name="_MMM52">#REF!</definedName>
    <definedName name="_MMM53" localSheetId="1">#REF!</definedName>
    <definedName name="_MMM53" localSheetId="2">#REF!</definedName>
    <definedName name="_MMM53">#REF!</definedName>
    <definedName name="_MMM54" localSheetId="1">#REF!</definedName>
    <definedName name="_MMM54" localSheetId="2">#REF!</definedName>
    <definedName name="_MMM54">#REF!</definedName>
    <definedName name="_n1" localSheetId="1">#REF!</definedName>
    <definedName name="_n1" localSheetId="2">#REF!</definedName>
    <definedName name="_n1">#REF!</definedName>
    <definedName name="_n2" localSheetId="1">#REF!</definedName>
    <definedName name="_n2" localSheetId="2">#REF!</definedName>
    <definedName name="_n2">#REF!</definedName>
    <definedName name="_N6" localSheetId="1">#REF!</definedName>
    <definedName name="_N6" localSheetId="2">#REF!</definedName>
    <definedName name="_N6">#REF!</definedName>
    <definedName name="_nip1">[11]Input!#REF!</definedName>
    <definedName name="_nip2">[11]Input!#REF!</definedName>
    <definedName name="_OP1">[66]ANALIS!$G$324</definedName>
    <definedName name="_OP10">[67]ANALIS!$G$3</definedName>
    <definedName name="_OP3">[66]ANALIS!$G$334</definedName>
    <definedName name="_Order1" localSheetId="5">0</definedName>
    <definedName name="_Order1" localSheetId="6">0</definedName>
    <definedName name="_Order1" localSheetId="7">0</definedName>
    <definedName name="_Order1" hidden="1">255</definedName>
    <definedName name="_Order2" localSheetId="5">255</definedName>
    <definedName name="_Order2" localSheetId="6">255</definedName>
    <definedName name="_Order2" localSheetId="7">255</definedName>
    <definedName name="_Order2" hidden="1">0</definedName>
    <definedName name="_pak1">[12]Data!$B$12</definedName>
    <definedName name="_Pak2">[13]data!#REF!</definedName>
    <definedName name="_pak3">[13]data!#REF!</definedName>
    <definedName name="_pak4">[13]data!#REF!</definedName>
    <definedName name="_pak5">[13]data!#REF!</definedName>
    <definedName name="_pak6">[13]data!#REF!</definedName>
    <definedName name="_pan1" localSheetId="1">#REF!</definedName>
    <definedName name="_pan1" localSheetId="2">#REF!</definedName>
    <definedName name="_pan1">#REF!</definedName>
    <definedName name="_pan2" localSheetId="1">#REF!</definedName>
    <definedName name="_pan2" localSheetId="2">#REF!</definedName>
    <definedName name="_pan2">#REF!</definedName>
    <definedName name="_Pan3">[36]INPUT!$C$21</definedName>
    <definedName name="_pan5">[37]INPUT!#REF!</definedName>
    <definedName name="_pas13" localSheetId="1">#REF!</definedName>
    <definedName name="_pas13" localSheetId="2">#REF!</definedName>
    <definedName name="_pas13">#REF!</definedName>
    <definedName name="_pas14" localSheetId="1">#REF!</definedName>
    <definedName name="_pas14" localSheetId="2">#REF!</definedName>
    <definedName name="_pas14">#REF!</definedName>
    <definedName name="_PC40" localSheetId="1">#REF!</definedName>
    <definedName name="_PC40" localSheetId="2">#REF!</definedName>
    <definedName name="_PC40">#REF!</definedName>
    <definedName name="_PC50" localSheetId="1">#REF!</definedName>
    <definedName name="_PC50" localSheetId="2">#REF!</definedName>
    <definedName name="_PC50">#REF!</definedName>
    <definedName name="_pek1">[14]Data!$B$9</definedName>
    <definedName name="_PEK10">'[99]RAB 1'!$N$128</definedName>
    <definedName name="_PEK11">'[99]RAB 1'!$N$152</definedName>
    <definedName name="_PEK12">'[99]RAB 1'!$N$161</definedName>
    <definedName name="_pek2" localSheetId="1">#REF!</definedName>
    <definedName name="_pek2" localSheetId="2">#REF!</definedName>
    <definedName name="_pek2">#REF!</definedName>
    <definedName name="_pek3" localSheetId="1">#REF!</definedName>
    <definedName name="_pek3" localSheetId="2">#REF!</definedName>
    <definedName name="_pek3">#REF!</definedName>
    <definedName name="_PEK4">'[99]RAB 1'!$N$56</definedName>
    <definedName name="_PEK5">'[99]RAB 1'!$N$64</definedName>
    <definedName name="_PEK6">'[99]RAB 1'!$N$71</definedName>
    <definedName name="_PEK7">'[99]RAB 1'!$N$84</definedName>
    <definedName name="_PEK8">'[99]RAB 1'!$N$102</definedName>
    <definedName name="_PEK9">'[99]RAB 1'!$N$107</definedName>
    <definedName name="_pen3">[72]INPUT!#REF!</definedName>
    <definedName name="_per1">[100]RAB2!$H$14</definedName>
    <definedName name="_per10">[100]RAB2!$H$136</definedName>
    <definedName name="_per2">[100]RAB2!$H$18</definedName>
    <definedName name="_per3">[100]RAB2!$H$28</definedName>
    <definedName name="_per4">[100]RAB2!$H$32</definedName>
    <definedName name="_per5">[100]RAB2!$H$46</definedName>
    <definedName name="_per6">[100]RAB2!$H$73</definedName>
    <definedName name="_per7">[100]RAB2!$H$88</definedName>
    <definedName name="_per8">[100]RAB2!$H$116</definedName>
    <definedName name="_per9">[100]RAB2!$H$131</definedName>
    <definedName name="_PG1">[100]Analis!$H$360</definedName>
    <definedName name="_PG2">[100]Analis!$H$381</definedName>
    <definedName name="_pjg1">[12]Data!$B$14</definedName>
    <definedName name="_pjg2">[12]Data!$B$15</definedName>
    <definedName name="_pk3">[64]satuan!$F$36</definedName>
    <definedName name="_PPh23" localSheetId="1">#REF!</definedName>
    <definedName name="_PPh23" localSheetId="2">#REF!</definedName>
    <definedName name="_PPh23">#REF!</definedName>
    <definedName name="_ppn2">[54]Harga!$F$29</definedName>
    <definedName name="_ppn3">[54]Harga!$F$31</definedName>
    <definedName name="_prk1">[38]input!$B$12</definedName>
    <definedName name="_PS14" localSheetId="1">#REF!</definedName>
    <definedName name="_PS14" localSheetId="2">#REF!</definedName>
    <definedName name="_PS14">#REF!</definedName>
    <definedName name="_PTS6">[100]Analis!$H$394</definedName>
    <definedName name="_PTS7">[100]Analis!$H$409</definedName>
    <definedName name="_PTS8">[100]Analis!$H$424</definedName>
    <definedName name="_pvc100">'[33]HARGA SAT'!#REF!</definedName>
    <definedName name="_pvc13" localSheetId="1">#REF!</definedName>
    <definedName name="_pvc13" localSheetId="2">#REF!</definedName>
    <definedName name="_pvc13">#REF!</definedName>
    <definedName name="_pvc150">'[33]HARGA SAT'!#REF!</definedName>
    <definedName name="_PVC2">'[70]HG SATUAN'!$D$138</definedName>
    <definedName name="_pvc20" localSheetId="1">#REF!</definedName>
    <definedName name="_pvc20" localSheetId="2">#REF!</definedName>
    <definedName name="_pvc20">#REF!</definedName>
    <definedName name="_pvc200">'[33]HARGA SAT'!#REF!</definedName>
    <definedName name="_pvc25" localSheetId="1">#REF!</definedName>
    <definedName name="_pvc25" localSheetId="2">#REF!</definedName>
    <definedName name="_pvc25">#REF!</definedName>
    <definedName name="_pvc250">'[33]HARGA SAT'!#REF!</definedName>
    <definedName name="_pvc3">'[39]upah bahan'!$F$106</definedName>
    <definedName name="_pvc300" localSheetId="1">#REF!</definedName>
    <definedName name="_pvc300" localSheetId="2">#REF!</definedName>
    <definedName name="_pvc300">#REF!</definedName>
    <definedName name="_pvc34">[27]Harga!#REF!</definedName>
    <definedName name="_pvc350" localSheetId="1">#REF!</definedName>
    <definedName name="_pvc350" localSheetId="2">#REF!</definedName>
    <definedName name="_pvc350">#REF!</definedName>
    <definedName name="_pvc4" localSheetId="1">#REF!</definedName>
    <definedName name="_pvc4" localSheetId="2">#REF!</definedName>
    <definedName name="_pvc4">#REF!</definedName>
    <definedName name="_pvc40" localSheetId="1">#REF!</definedName>
    <definedName name="_pvc40" localSheetId="2">#REF!</definedName>
    <definedName name="_pvc40">#REF!</definedName>
    <definedName name="_pvc400" localSheetId="1">#REF!</definedName>
    <definedName name="_pvc400" localSheetId="2">#REF!</definedName>
    <definedName name="_pvc400">#REF!</definedName>
    <definedName name="_pvc50" localSheetId="1">#REF!</definedName>
    <definedName name="_pvc50" localSheetId="2">#REF!</definedName>
    <definedName name="_pvc50">#REF!</definedName>
    <definedName name="_pvc75">'[33]HARGA SAT'!#REF!</definedName>
    <definedName name="_Q1" localSheetId="1">#REF!</definedName>
    <definedName name="_Q1" localSheetId="2">#REF!</definedName>
    <definedName name="_Q1">#REF!</definedName>
    <definedName name="_Q2" localSheetId="1">#REF!</definedName>
    <definedName name="_Q2" localSheetId="2">#REF!</definedName>
    <definedName name="_Q2">#REF!</definedName>
    <definedName name="_Q3" localSheetId="1">#REF!</definedName>
    <definedName name="_Q3" localSheetId="2">#REF!</definedName>
    <definedName name="_Q3">#REF!</definedName>
    <definedName name="_Q4" localSheetId="1">#REF!</definedName>
    <definedName name="_Q4" localSheetId="2">#REF!</definedName>
    <definedName name="_Q4">#REF!</definedName>
    <definedName name="_Q5" localSheetId="1">#REF!</definedName>
    <definedName name="_Q5" localSheetId="2">#REF!</definedName>
    <definedName name="_Q5">#REF!</definedName>
    <definedName name="_Q6" localSheetId="1">#REF!</definedName>
    <definedName name="_Q6" localSheetId="2">#REF!</definedName>
    <definedName name="_Q6">#REF!</definedName>
    <definedName name="_Q7" localSheetId="1">#REF!</definedName>
    <definedName name="_Q7" localSheetId="2">#REF!</definedName>
    <definedName name="_Q7">#REF!</definedName>
    <definedName name="_Q8" localSheetId="1">#REF!</definedName>
    <definedName name="_Q8" localSheetId="2">#REF!</definedName>
    <definedName name="_Q8">#REF!</definedName>
    <definedName name="_RAB1" localSheetId="1">#REF!</definedName>
    <definedName name="_RAB1" localSheetId="2">#REF!</definedName>
    <definedName name="_RAB1">#REF!</definedName>
    <definedName name="_RAB2" localSheetId="1">#REF!</definedName>
    <definedName name="_RAB2" localSheetId="2">#REF!</definedName>
    <definedName name="_RAB2">#REF!</definedName>
    <definedName name="_RAB5">[71]k341k612!$A$958:$K$1024</definedName>
    <definedName name="_RE4" localSheetId="1">#REF!</definedName>
    <definedName name="_RE4" localSheetId="2">#REF!</definedName>
    <definedName name="_RE4">#REF!</definedName>
    <definedName name="_Regression_Int" hidden="1">1</definedName>
    <definedName name="_Regression_Out" localSheetId="1" hidden="1">#REF!</definedName>
    <definedName name="_Regression_Out" localSheetId="2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k3">[72]INPUT!#REF!</definedName>
    <definedName name="_rek4">[91]INPUT!#REF!</definedName>
    <definedName name="_rek5">[91]INPUT!#REF!</definedName>
    <definedName name="_RIGHT__M_WS1__">[4]Harga!#REF!</definedName>
    <definedName name="_RIGHT__M_WS10_">[4]Harga!#REF!</definedName>
    <definedName name="_RIGHT__M_WS11_">[4]Harga!#REF!</definedName>
    <definedName name="_RIGHT__M_WS3__">[4]Harga!#REF!</definedName>
    <definedName name="_RIGHT__M_WS5__">[4]Harga!#REF!</definedName>
    <definedName name="_RIGHT__M_WS9__">[4]Harga!#REF!</definedName>
    <definedName name="_s1" localSheetId="1">#REF!</definedName>
    <definedName name="_s1" localSheetId="2">#REF!</definedName>
    <definedName name="_s1">#REF!</definedName>
    <definedName name="_s2" localSheetId="1">#REF!</definedName>
    <definedName name="_s2" localSheetId="2">#REF!</definedName>
    <definedName name="_s2">#REF!</definedName>
    <definedName name="_s3" localSheetId="1">#REF!</definedName>
    <definedName name="_s3" localSheetId="2">#REF!</definedName>
    <definedName name="_s3">#REF!</definedName>
    <definedName name="_s4" localSheetId="1">#REF!</definedName>
    <definedName name="_s4" localSheetId="2">#REF!</definedName>
    <definedName name="_s4">#REF!</definedName>
    <definedName name="_SE4" localSheetId="1">#REF!</definedName>
    <definedName name="_SE4" localSheetId="2">#REF!</definedName>
    <definedName name="_SE4">#REF!</definedName>
    <definedName name="_Sort" localSheetId="1" hidden="1">#REF!</definedName>
    <definedName name="_Sort" localSheetId="2" hidden="1">#REF!</definedName>
    <definedName name="_Sort" hidden="1">#REF!</definedName>
    <definedName name="_SP1" localSheetId="1">#REF!</definedName>
    <definedName name="_SP1" localSheetId="2">#REF!</definedName>
    <definedName name="_SP1">#REF!</definedName>
    <definedName name="_SP2" localSheetId="1">#REF!</definedName>
    <definedName name="_SP2" localSheetId="2">#REF!</definedName>
    <definedName name="_SP2">#REF!</definedName>
    <definedName name="_SP3">[66]ANALIS!$G$362</definedName>
    <definedName name="_sp5">[66]ANALIS!$G$370</definedName>
    <definedName name="_SW3" localSheetId="1">#REF!</definedName>
    <definedName name="_SW3" localSheetId="2">#REF!</definedName>
    <definedName name="_SW3">#REF!</definedName>
    <definedName name="_TA1">'[101]DATA PROYEK'!$C$5</definedName>
    <definedName name="_Table1_In1" localSheetId="1" hidden="1">#REF!</definedName>
    <definedName name="_Table1_In1" localSheetId="2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c3" localSheetId="1">#REF!</definedName>
    <definedName name="_tc3" localSheetId="2">#REF!</definedName>
    <definedName name="_tc3">#REF!</definedName>
    <definedName name="_tgl1">[102]DataMasukan!#REF!</definedName>
    <definedName name="_tgl2">[102]DataMasukan!#REF!</definedName>
    <definedName name="_TIM200" localSheetId="1">#REF!</definedName>
    <definedName name="_TIM200" localSheetId="2">#REF!</definedName>
    <definedName name="_TIM200">#REF!</definedName>
    <definedName name="_tim30" localSheetId="1">#REF!</definedName>
    <definedName name="_tim30" localSheetId="2">#REF!</definedName>
    <definedName name="_tim30">#REF!</definedName>
    <definedName name="_tl11" localSheetId="1">#REF!</definedName>
    <definedName name="_tl11" localSheetId="2">#REF!</definedName>
    <definedName name="_tl11">#REF!</definedName>
    <definedName name="_tl220" localSheetId="1">#REF!</definedName>
    <definedName name="_tl220" localSheetId="2">#REF!</definedName>
    <definedName name="_tl220">#REF!</definedName>
    <definedName name="_tl40">[27]Harga!#REF!</definedName>
    <definedName name="_Tp03" localSheetId="1">#REF!</definedName>
    <definedName name="_Tp03" localSheetId="2">#REF!</definedName>
    <definedName name="_Tp03">#REF!</definedName>
    <definedName name="_tsI3">#N/A</definedName>
    <definedName name="_TUL175">[9]ANALIS!#REF!</definedName>
    <definedName name="_TY98" localSheetId="1">#REF!</definedName>
    <definedName name="_TY98" localSheetId="2">#REF!</definedName>
    <definedName name="_TY98">#REF!</definedName>
    <definedName name="_U8" localSheetId="1">#REF!</definedName>
    <definedName name="_U8" localSheetId="2">#REF!</definedName>
    <definedName name="_U8">#REF!</definedName>
    <definedName name="_V1" localSheetId="1">#REF!</definedName>
    <definedName name="_V1" localSheetId="2">#REF!</definedName>
    <definedName name="_V1">#REF!</definedName>
    <definedName name="_V3" localSheetId="1">#REF!</definedName>
    <definedName name="_V3" localSheetId="2">#REF!</definedName>
    <definedName name="_V3">#REF!</definedName>
    <definedName name="_vol1" localSheetId="1">#REF!</definedName>
    <definedName name="_vol1" localSheetId="2">#REF!</definedName>
    <definedName name="_vol1">#REF!</definedName>
    <definedName name="_vol10" localSheetId="1">#REF!</definedName>
    <definedName name="_vol10" localSheetId="2">#REF!</definedName>
    <definedName name="_vol10">#REF!</definedName>
    <definedName name="_vol11" localSheetId="1">#REF!</definedName>
    <definedName name="_vol11" localSheetId="2">#REF!</definedName>
    <definedName name="_vol11">#REF!</definedName>
    <definedName name="_vol12" localSheetId="1">#REF!</definedName>
    <definedName name="_vol12" localSheetId="2">#REF!</definedName>
    <definedName name="_vol12">#REF!</definedName>
    <definedName name="_vol13" localSheetId="1">#REF!</definedName>
    <definedName name="_vol13" localSheetId="2">#REF!</definedName>
    <definedName name="_vol13">#REF!</definedName>
    <definedName name="_vol14" localSheetId="1">#REF!</definedName>
    <definedName name="_vol14" localSheetId="2">#REF!</definedName>
    <definedName name="_vol14">#REF!</definedName>
    <definedName name="_vol15" localSheetId="1">#REF!</definedName>
    <definedName name="_vol15" localSheetId="2">#REF!</definedName>
    <definedName name="_vol15">#REF!</definedName>
    <definedName name="_vol16" localSheetId="1">#REF!</definedName>
    <definedName name="_vol16" localSheetId="2">#REF!</definedName>
    <definedName name="_vol16">#REF!</definedName>
    <definedName name="_vol17" localSheetId="1">#REF!</definedName>
    <definedName name="_vol17" localSheetId="2">#REF!</definedName>
    <definedName name="_vol17">#REF!</definedName>
    <definedName name="_vol18" localSheetId="1">#REF!</definedName>
    <definedName name="_vol18" localSheetId="2">#REF!</definedName>
    <definedName name="_vol18">#REF!</definedName>
    <definedName name="_vol19" localSheetId="1">#REF!</definedName>
    <definedName name="_vol19" localSheetId="2">#REF!</definedName>
    <definedName name="_vol19">#REF!</definedName>
    <definedName name="_vol2" localSheetId="1">#REF!</definedName>
    <definedName name="_vol2" localSheetId="2">#REF!</definedName>
    <definedName name="_vol2">#REF!</definedName>
    <definedName name="_vol20" localSheetId="1">#REF!</definedName>
    <definedName name="_vol20" localSheetId="2">#REF!</definedName>
    <definedName name="_vol20">#REF!</definedName>
    <definedName name="_vol21" localSheetId="1">#REF!</definedName>
    <definedName name="_vol21" localSheetId="2">#REF!</definedName>
    <definedName name="_vol21">#REF!</definedName>
    <definedName name="_vol22" localSheetId="1">#REF!</definedName>
    <definedName name="_vol22" localSheetId="2">#REF!</definedName>
    <definedName name="_vol22">#REF!</definedName>
    <definedName name="_vol23" localSheetId="1">#REF!</definedName>
    <definedName name="_vol23" localSheetId="2">#REF!</definedName>
    <definedName name="_vol23">#REF!</definedName>
    <definedName name="_vol24" localSheetId="1">#REF!</definedName>
    <definedName name="_vol24" localSheetId="2">#REF!</definedName>
    <definedName name="_vol24">#REF!</definedName>
    <definedName name="_vol3" localSheetId="1">#REF!</definedName>
    <definedName name="_vol3" localSheetId="2">#REF!</definedName>
    <definedName name="_vol3">#REF!</definedName>
    <definedName name="_vol4" localSheetId="1">#REF!</definedName>
    <definedName name="_vol4" localSheetId="2">#REF!</definedName>
    <definedName name="_vol4">#REF!</definedName>
    <definedName name="_vol5" localSheetId="1">#REF!</definedName>
    <definedName name="_vol5" localSheetId="2">#REF!</definedName>
    <definedName name="_vol5">#REF!</definedName>
    <definedName name="_vol6" localSheetId="1">#REF!</definedName>
    <definedName name="_vol6" localSheetId="2">#REF!</definedName>
    <definedName name="_vol6">#REF!</definedName>
    <definedName name="_vol7" localSheetId="1">#REF!</definedName>
    <definedName name="_vol7" localSheetId="2">#REF!</definedName>
    <definedName name="_vol7">#REF!</definedName>
    <definedName name="_vol8" localSheetId="1">#REF!</definedName>
    <definedName name="_vol8" localSheetId="2">#REF!</definedName>
    <definedName name="_vol8">#REF!</definedName>
    <definedName name="_vol9" localSheetId="1">#REF!</definedName>
    <definedName name="_vol9" localSheetId="2">#REF!</definedName>
    <definedName name="_vol9">#REF!</definedName>
    <definedName name="_VT6" localSheetId="1">#REF!</definedName>
    <definedName name="_VT6" localSheetId="2">#REF!</definedName>
    <definedName name="_VT6">#REF!</definedName>
    <definedName name="_W1" localSheetId="1">#REF!</definedName>
    <definedName name="_W1" localSheetId="2">#REF!</definedName>
    <definedName name="_W1">#REF!</definedName>
    <definedName name="_W2" localSheetId="1">#REF!</definedName>
    <definedName name="_W2" localSheetId="2">#REF!</definedName>
    <definedName name="_W2">#REF!</definedName>
    <definedName name="_W3" localSheetId="1">#REF!</definedName>
    <definedName name="_W3" localSheetId="2">#REF!</definedName>
    <definedName name="_W3">#REF!</definedName>
    <definedName name="_W4" localSheetId="1">#REF!</definedName>
    <definedName name="_W4" localSheetId="2">#REF!</definedName>
    <definedName name="_W4">#REF!</definedName>
    <definedName name="_W5" localSheetId="1">#REF!</definedName>
    <definedName name="_W5" localSheetId="2">#REF!</definedName>
    <definedName name="_W5">#REF!</definedName>
    <definedName name="_W6" localSheetId="1">#REF!</definedName>
    <definedName name="_W6" localSheetId="2">#REF!</definedName>
    <definedName name="_W6">#REF!</definedName>
    <definedName name="_W7" localSheetId="1">#REF!</definedName>
    <definedName name="_W7" localSheetId="2">#REF!</definedName>
    <definedName name="_W7">#REF!</definedName>
    <definedName name="_W8" localSheetId="1">#REF!</definedName>
    <definedName name="_W8" localSheetId="2">#REF!</definedName>
    <definedName name="_W8">#REF!</definedName>
    <definedName name="_W9" localSheetId="1">#REF!</definedName>
    <definedName name="_W9" localSheetId="2">#REF!</definedName>
    <definedName name="_W9">#REF!</definedName>
    <definedName name="_WAS100">[9]ANALIS!#REF!</definedName>
    <definedName name="_WAS25">[9]ANALIS!#REF!</definedName>
    <definedName name="_WAS40">[9]ANALIS!#REF!</definedName>
    <definedName name="_WAS50">[9]ANALIS!#REF!</definedName>
    <definedName name="_WAS75">[9]ANALIS!#REF!</definedName>
    <definedName name="_X1" localSheetId="1">#REF!</definedName>
    <definedName name="_X1" localSheetId="2">#REF!</definedName>
    <definedName name="_X1">#REF!</definedName>
    <definedName name="_X2" localSheetId="1">#REF!</definedName>
    <definedName name="_X2" localSheetId="2">#REF!</definedName>
    <definedName name="_X2">#REF!</definedName>
    <definedName name="_XZ3" localSheetId="1">#REF!</definedName>
    <definedName name="_XZ3" localSheetId="2">#REF!</definedName>
    <definedName name="_XZ3">#REF!</definedName>
    <definedName name="_Y8" localSheetId="1">#REF!</definedName>
    <definedName name="_Y8" localSheetId="2">#REF!</definedName>
    <definedName name="_Y8">#REF!</definedName>
    <definedName name="_YT6" localSheetId="1">#REF!</definedName>
    <definedName name="_YT6" localSheetId="2">#REF!</definedName>
    <definedName name="_YT6">#REF!</definedName>
    <definedName name="_Z1" localSheetId="1">#REF!</definedName>
    <definedName name="_Z1" localSheetId="2">#REF!</definedName>
    <definedName name="_Z1">#REF!</definedName>
    <definedName name="_Z2" localSheetId="1">#REF!</definedName>
    <definedName name="_Z2" localSheetId="2">#REF!</definedName>
    <definedName name="_Z2">#REF!</definedName>
    <definedName name="a">[103]bahan!#REF!</definedName>
    <definedName name="A._6">"#REF!"</definedName>
    <definedName name="a._Penjualan">'[104]412src2'!$B$390</definedName>
    <definedName name="a.0">[69]Analis!$H$27</definedName>
    <definedName name="a.0.1">[105]ANALIS!#REF!</definedName>
    <definedName name="A.01" localSheetId="1">#REF!</definedName>
    <definedName name="A.01" localSheetId="2">#REF!</definedName>
    <definedName name="A.01">#REF!</definedName>
    <definedName name="A.018" localSheetId="1">#REF!</definedName>
    <definedName name="A.018" localSheetId="2">#REF!</definedName>
    <definedName name="A.018">#REF!</definedName>
    <definedName name="A.03" localSheetId="1">#REF!</definedName>
    <definedName name="A.03" localSheetId="2">#REF!</definedName>
    <definedName name="A.03">#REF!</definedName>
    <definedName name="A.04">[106]ANALISA!$F$31</definedName>
    <definedName name="A.1" localSheetId="1">#REF!</definedName>
    <definedName name="A.1" localSheetId="2">#REF!</definedName>
    <definedName name="A.1">#REF!</definedName>
    <definedName name="A.1.4.50" localSheetId="1">#REF!</definedName>
    <definedName name="A.1.4.50" localSheetId="2">#REF!</definedName>
    <definedName name="A.1.4.50">#REF!</definedName>
    <definedName name="a.1.a" localSheetId="1">#REF!</definedName>
    <definedName name="a.1.a" localSheetId="2">#REF!</definedName>
    <definedName name="a.1.a">#REF!</definedName>
    <definedName name="A.10">[107]Analisa!$J$30</definedName>
    <definedName name="a.10.a" localSheetId="1">#REF!</definedName>
    <definedName name="a.10.a" localSheetId="2">#REF!</definedName>
    <definedName name="a.10.a">#REF!</definedName>
    <definedName name="a.10a">[67]ANALIS!$F$21</definedName>
    <definedName name="a.11">[39]ana!$J$18</definedName>
    <definedName name="a.11.a">[108]ANALISA!$F$111</definedName>
    <definedName name="A.12" localSheetId="1">#REF!</definedName>
    <definedName name="A.12" localSheetId="2">#REF!</definedName>
    <definedName name="A.12">#REF!</definedName>
    <definedName name="A.13">[109]anls!$I$146</definedName>
    <definedName name="A.14" localSheetId="1">#REF!</definedName>
    <definedName name="A.14" localSheetId="2">#REF!</definedName>
    <definedName name="A.14">#REF!</definedName>
    <definedName name="A.15">[106]ANALISA!$F$52</definedName>
    <definedName name="a.15.1" localSheetId="1">#REF!</definedName>
    <definedName name="a.15.1" localSheetId="2">#REF!</definedName>
    <definedName name="a.15.1">#REF!</definedName>
    <definedName name="a.15.2" localSheetId="1">#REF!</definedName>
    <definedName name="a.15.2" localSheetId="2">#REF!</definedName>
    <definedName name="a.15.2">#REF!</definedName>
    <definedName name="A.16" localSheetId="5">"#REF!"</definedName>
    <definedName name="A.16" localSheetId="6">"#REF!"</definedName>
    <definedName name="A.16" localSheetId="7">"#REF!"</definedName>
    <definedName name="A.16">'[110]Analisa Harga'!$L$50</definedName>
    <definedName name="A.16.1" localSheetId="1">#REF!</definedName>
    <definedName name="A.16.1" localSheetId="2">#REF!</definedName>
    <definedName name="A.16.1">#REF!</definedName>
    <definedName name="A.16.2" localSheetId="1">#REF!</definedName>
    <definedName name="A.16.2" localSheetId="2">#REF!</definedName>
    <definedName name="A.16.2">#REF!</definedName>
    <definedName name="A.16.3">#N/A</definedName>
    <definedName name="A.16.4">#N/A</definedName>
    <definedName name="A.16.5">#N/A</definedName>
    <definedName name="a.16.a">[108]ANALISA!$F$144</definedName>
    <definedName name="a.16.b" localSheetId="1">#REF!</definedName>
    <definedName name="a.16.b" localSheetId="2">#REF!</definedName>
    <definedName name="a.16.b">#REF!</definedName>
    <definedName name="A.16a">#N/A</definedName>
    <definedName name="A.16b">#N/A</definedName>
    <definedName name="A.17">[111]AN.PEK!#REF!</definedName>
    <definedName name="A.18">[112]Analisa!$J$47</definedName>
    <definedName name="A.18.a" localSheetId="1">#REF!</definedName>
    <definedName name="A.18.a" localSheetId="2">#REF!</definedName>
    <definedName name="A.18.a">#REF!</definedName>
    <definedName name="A.18a">'[113]Use Anls'!$E$54</definedName>
    <definedName name="a.18a.i">[105]ANALIS!#REF!</definedName>
    <definedName name="A.18ai">'[114]REKAP-ANALISA'!$G$13</definedName>
    <definedName name="A.18b">[115]Analisa!$G$42</definedName>
    <definedName name="A.19">[106]ANALISA!$F$166</definedName>
    <definedName name="A.1A">[111]AN.PEK!#REF!</definedName>
    <definedName name="A.1B">[111]AN.PEK!#REF!</definedName>
    <definedName name="A.2" localSheetId="5">"#REF!"</definedName>
    <definedName name="A.2" localSheetId="6">"#REF!"</definedName>
    <definedName name="A.2" localSheetId="7">"#REF!"</definedName>
    <definedName name="A.2" localSheetId="1">#REF!</definedName>
    <definedName name="A.2" localSheetId="2">#REF!</definedName>
    <definedName name="A.2">#REF!</definedName>
    <definedName name="a.2.2.1.4" localSheetId="1">#REF!</definedName>
    <definedName name="a.2.2.1.4" localSheetId="2">#REF!</definedName>
    <definedName name="a.2.2.1.4">#REF!</definedName>
    <definedName name="a.2.2.1.9" localSheetId="1">#REF!</definedName>
    <definedName name="a.2.2.1.9" localSheetId="2">#REF!</definedName>
    <definedName name="a.2.2.1.9">#REF!</definedName>
    <definedName name="a.2.3.1.1" localSheetId="1">#REF!</definedName>
    <definedName name="a.2.3.1.1" localSheetId="2">#REF!</definedName>
    <definedName name="a.2.3.1.1">#REF!</definedName>
    <definedName name="a.2.3.1.11" localSheetId="1">#REF!</definedName>
    <definedName name="a.2.3.1.11" localSheetId="2">#REF!</definedName>
    <definedName name="a.2.3.1.11">#REF!</definedName>
    <definedName name="a.2.3.1.13" localSheetId="1">#REF!</definedName>
    <definedName name="a.2.3.1.13" localSheetId="2">#REF!</definedName>
    <definedName name="a.2.3.1.13">#REF!</definedName>
    <definedName name="a.2.3.1.14" localSheetId="1">#REF!</definedName>
    <definedName name="a.2.3.1.14" localSheetId="2">#REF!</definedName>
    <definedName name="a.2.3.1.14">#REF!</definedName>
    <definedName name="a.2.3.1.16" localSheetId="1">#REF!</definedName>
    <definedName name="a.2.3.1.16" localSheetId="2">#REF!</definedName>
    <definedName name="a.2.3.1.16">#REF!</definedName>
    <definedName name="a.2.3.1.17" localSheetId="1">#REF!</definedName>
    <definedName name="a.2.3.1.17" localSheetId="2">#REF!</definedName>
    <definedName name="a.2.3.1.17">#REF!</definedName>
    <definedName name="a.2.3.1.4" localSheetId="1">#REF!</definedName>
    <definedName name="a.2.3.1.4" localSheetId="2">#REF!</definedName>
    <definedName name="a.2.3.1.4">#REF!</definedName>
    <definedName name="a.2.3.1.5" localSheetId="1">#REF!</definedName>
    <definedName name="a.2.3.1.5" localSheetId="2">#REF!</definedName>
    <definedName name="a.2.3.1.5">#REF!</definedName>
    <definedName name="a.2.3.1.6" localSheetId="1">#REF!</definedName>
    <definedName name="a.2.3.1.6" localSheetId="2">#REF!</definedName>
    <definedName name="a.2.3.1.6">#REF!</definedName>
    <definedName name="a.2.3.1.7" localSheetId="1">#REF!</definedName>
    <definedName name="a.2.3.1.7" localSheetId="2">#REF!</definedName>
    <definedName name="a.2.3.1.7">#REF!</definedName>
    <definedName name="a.2.3.1.8" localSheetId="1">#REF!</definedName>
    <definedName name="a.2.3.1.8" localSheetId="2">#REF!</definedName>
    <definedName name="a.2.3.1.8">#REF!</definedName>
    <definedName name="a.2.3.1.9" localSheetId="1">#REF!</definedName>
    <definedName name="a.2.3.1.9" localSheetId="2">#REF!</definedName>
    <definedName name="a.2.3.1.9">#REF!</definedName>
    <definedName name="a.21" localSheetId="1">#REF!</definedName>
    <definedName name="a.21" localSheetId="2">#REF!</definedName>
    <definedName name="a.21">#REF!</definedName>
    <definedName name="a.22">[116]ANALISA!$H$105</definedName>
    <definedName name="a.232">[116]ANALISA!$H$159</definedName>
    <definedName name="a.233">[116]ANALISA!$H$213</definedName>
    <definedName name="A.27" localSheetId="1">#REF!</definedName>
    <definedName name="A.27" localSheetId="2">#REF!</definedName>
    <definedName name="A.27">#REF!</definedName>
    <definedName name="A.2a">'[113]Use Anls'!$E$5</definedName>
    <definedName name="A.3" localSheetId="1">#REF!</definedName>
    <definedName name="A.3" localSheetId="2">#REF!</definedName>
    <definedName name="A.3">#REF!</definedName>
    <definedName name="A.3.1" localSheetId="1">#REF!</definedName>
    <definedName name="A.3.1" localSheetId="2">#REF!</definedName>
    <definedName name="A.3.1">#REF!</definedName>
    <definedName name="a.3.2.1.1" localSheetId="1">#REF!</definedName>
    <definedName name="a.3.2.1.1" localSheetId="2">#REF!</definedName>
    <definedName name="a.3.2.1.1">#REF!</definedName>
    <definedName name="a.3.2.1.2" localSheetId="1">#REF!</definedName>
    <definedName name="a.3.2.1.2" localSheetId="2">#REF!</definedName>
    <definedName name="a.3.2.1.2">#REF!</definedName>
    <definedName name="a.3.2.1.3" localSheetId="1">#REF!</definedName>
    <definedName name="a.3.2.1.3" localSheetId="2">#REF!</definedName>
    <definedName name="a.3.2.1.3">#REF!</definedName>
    <definedName name="a.3.2.1.9" localSheetId="1">#REF!</definedName>
    <definedName name="a.3.2.1.9" localSheetId="2">#REF!</definedName>
    <definedName name="a.3.2.1.9">#REF!</definedName>
    <definedName name="A.31">[106]ANALISA!$F$119</definedName>
    <definedName name="a.311">[116]ANALISA!$H$267</definedName>
    <definedName name="a.312">[116]ANALISA!$H$321</definedName>
    <definedName name="A.32">[106]ANALISA!$F$148</definedName>
    <definedName name="a.321">[116]ANALISA!$H$375</definedName>
    <definedName name="a.322">[116]ANALISA!$H$429</definedName>
    <definedName name="a.33">[116]ANALISA!$H$483</definedName>
    <definedName name="A.4" localSheetId="1">#REF!</definedName>
    <definedName name="A.4" localSheetId="2">#REF!</definedName>
    <definedName name="A.4">#REF!</definedName>
    <definedName name="a.4.1" localSheetId="1">#REF!</definedName>
    <definedName name="a.4.1" localSheetId="2">#REF!</definedName>
    <definedName name="a.4.1">#REF!</definedName>
    <definedName name="a.4.1.1.1" localSheetId="1">#REF!</definedName>
    <definedName name="a.4.1.1.1" localSheetId="2">#REF!</definedName>
    <definedName name="a.4.1.1.1">#REF!</definedName>
    <definedName name="a.4.1.1.10" localSheetId="1">#REF!</definedName>
    <definedName name="a.4.1.1.10" localSheetId="2">#REF!</definedName>
    <definedName name="a.4.1.1.10">#REF!</definedName>
    <definedName name="a.4.1.1.17" localSheetId="1">#REF!</definedName>
    <definedName name="a.4.1.1.17" localSheetId="2">#REF!</definedName>
    <definedName name="a.4.1.1.17">#REF!</definedName>
    <definedName name="a.4.1.1.2" localSheetId="1">#REF!</definedName>
    <definedName name="a.4.1.1.2" localSheetId="2">#REF!</definedName>
    <definedName name="a.4.1.1.2">#REF!</definedName>
    <definedName name="a.4.1.1.20" localSheetId="1">#REF!</definedName>
    <definedName name="a.4.1.1.20" localSheetId="2">#REF!</definedName>
    <definedName name="a.4.1.1.20">#REF!</definedName>
    <definedName name="a.4.1.1.21" localSheetId="1">#REF!</definedName>
    <definedName name="a.4.1.1.21" localSheetId="2">#REF!</definedName>
    <definedName name="a.4.1.1.21">#REF!</definedName>
    <definedName name="a.4.1.1.22" localSheetId="1">#REF!</definedName>
    <definedName name="a.4.1.1.22" localSheetId="2">#REF!</definedName>
    <definedName name="a.4.1.1.22">#REF!</definedName>
    <definedName name="a.4.1.1.23" localSheetId="1">#REF!</definedName>
    <definedName name="a.4.1.1.23" localSheetId="2">#REF!</definedName>
    <definedName name="a.4.1.1.23">#REF!</definedName>
    <definedName name="a.4.1.1.24" localSheetId="1">#REF!</definedName>
    <definedName name="a.4.1.1.24" localSheetId="2">#REF!</definedName>
    <definedName name="a.4.1.1.24">#REF!</definedName>
    <definedName name="a.4.1.1.25" localSheetId="1">#REF!</definedName>
    <definedName name="a.4.1.1.25" localSheetId="2">#REF!</definedName>
    <definedName name="a.4.1.1.25">#REF!</definedName>
    <definedName name="a.4.1.1.26" localSheetId="1">#REF!</definedName>
    <definedName name="a.4.1.1.26" localSheetId="2">#REF!</definedName>
    <definedName name="a.4.1.1.26">#REF!</definedName>
    <definedName name="a.4.1.1.35" localSheetId="1">#REF!</definedName>
    <definedName name="a.4.1.1.35" localSheetId="2">#REF!</definedName>
    <definedName name="a.4.1.1.35">#REF!</definedName>
    <definedName name="a.4.1.1.36" localSheetId="1">#REF!</definedName>
    <definedName name="a.4.1.1.36" localSheetId="2">#REF!</definedName>
    <definedName name="a.4.1.1.36">#REF!</definedName>
    <definedName name="a.4.1.1.4" localSheetId="1">#REF!</definedName>
    <definedName name="a.4.1.1.4" localSheetId="2">#REF!</definedName>
    <definedName name="a.4.1.1.4">#REF!</definedName>
    <definedName name="a.4.1.1.5" localSheetId="1">#REF!</definedName>
    <definedName name="a.4.1.1.5" localSheetId="2">#REF!</definedName>
    <definedName name="a.4.1.1.5">#REF!</definedName>
    <definedName name="a.4.1.1.7" localSheetId="1">#REF!</definedName>
    <definedName name="a.4.1.1.7" localSheetId="2">#REF!</definedName>
    <definedName name="a.4.1.1.7">#REF!</definedName>
    <definedName name="a.4.1.1.8" localSheetId="1">#REF!</definedName>
    <definedName name="a.4.1.1.8" localSheetId="2">#REF!</definedName>
    <definedName name="a.4.1.1.8">#REF!</definedName>
    <definedName name="a.4.1.1.9" localSheetId="1">#REF!</definedName>
    <definedName name="a.4.1.1.9" localSheetId="2">#REF!</definedName>
    <definedName name="a.4.1.1.9">#REF!</definedName>
    <definedName name="a.4.1.26" localSheetId="1">#REF!</definedName>
    <definedName name="a.4.1.26" localSheetId="2">#REF!</definedName>
    <definedName name="a.4.1.26">#REF!</definedName>
    <definedName name="a.4.1.34" localSheetId="1">#REF!</definedName>
    <definedName name="a.4.1.34" localSheetId="2">#REF!</definedName>
    <definedName name="a.4.1.34">#REF!</definedName>
    <definedName name="a.4.1.36" localSheetId="1">#REF!</definedName>
    <definedName name="a.4.1.36" localSheetId="2">#REF!</definedName>
    <definedName name="a.4.1.36">#REF!</definedName>
    <definedName name="a.4.1.37" localSheetId="1">#REF!</definedName>
    <definedName name="a.4.1.37" localSheetId="2">#REF!</definedName>
    <definedName name="a.4.1.37">#REF!</definedName>
    <definedName name="a.4.1.38" localSheetId="1">#REF!</definedName>
    <definedName name="a.4.1.38" localSheetId="2">#REF!</definedName>
    <definedName name="a.4.1.38">#REF!</definedName>
    <definedName name="a.4.1.39" localSheetId="1">#REF!</definedName>
    <definedName name="a.4.1.39" localSheetId="2">#REF!</definedName>
    <definedName name="a.4.1.39">#REF!</definedName>
    <definedName name="a.4.1.40" localSheetId="1">#REF!</definedName>
    <definedName name="a.4.1.40" localSheetId="2">#REF!</definedName>
    <definedName name="a.4.1.40">#REF!</definedName>
    <definedName name="a.4.1.49" localSheetId="1">#REF!</definedName>
    <definedName name="a.4.1.49" localSheetId="2">#REF!</definedName>
    <definedName name="a.4.1.49">#REF!</definedName>
    <definedName name="a.4.1.50" localSheetId="1">#REF!</definedName>
    <definedName name="a.4.1.50" localSheetId="2">#REF!</definedName>
    <definedName name="a.4.1.50">#REF!</definedName>
    <definedName name="a.4.1.51" localSheetId="1">#REF!</definedName>
    <definedName name="a.4.1.51" localSheetId="2">#REF!</definedName>
    <definedName name="a.4.1.51">#REF!</definedName>
    <definedName name="a.4.1.52" localSheetId="1">#REF!</definedName>
    <definedName name="a.4.1.52" localSheetId="2">#REF!</definedName>
    <definedName name="a.4.1.52">#REF!</definedName>
    <definedName name="a.4.1.53" localSheetId="1">#REF!</definedName>
    <definedName name="a.4.1.53" localSheetId="2">#REF!</definedName>
    <definedName name="a.4.1.53">#REF!</definedName>
    <definedName name="a.4.2" localSheetId="1">#REF!</definedName>
    <definedName name="a.4.2" localSheetId="2">#REF!</definedName>
    <definedName name="a.4.2">#REF!</definedName>
    <definedName name="a.4.2.1.11" localSheetId="1">#REF!</definedName>
    <definedName name="a.4.2.1.11" localSheetId="2">#REF!</definedName>
    <definedName name="a.4.2.1.11">#REF!</definedName>
    <definedName name="a.4.2.1.12" localSheetId="1">#REF!</definedName>
    <definedName name="a.4.2.1.12" localSheetId="2">#REF!</definedName>
    <definedName name="a.4.2.1.12">#REF!</definedName>
    <definedName name="a.4.2.1.13" localSheetId="1">#REF!</definedName>
    <definedName name="a.4.2.1.13" localSheetId="2">#REF!</definedName>
    <definedName name="a.4.2.1.13">#REF!</definedName>
    <definedName name="a.4.2.1.5" localSheetId="1">#REF!</definedName>
    <definedName name="a.4.2.1.5" localSheetId="2">#REF!</definedName>
    <definedName name="a.4.2.1.5">#REF!</definedName>
    <definedName name="a.4.4.1.1" localSheetId="1">#REF!</definedName>
    <definedName name="a.4.4.1.1" localSheetId="2">#REF!</definedName>
    <definedName name="a.4.4.1.1">#REF!</definedName>
    <definedName name="a.4.4.1.10" localSheetId="1">#REF!</definedName>
    <definedName name="a.4.4.1.10" localSheetId="2">#REF!</definedName>
    <definedName name="a.4.4.1.10">#REF!</definedName>
    <definedName name="a.4.4.1.2" localSheetId="1">#REF!</definedName>
    <definedName name="a.4.4.1.2" localSheetId="2">#REF!</definedName>
    <definedName name="a.4.4.1.2">#REF!</definedName>
    <definedName name="a.4.4.1.24" localSheetId="1">#REF!</definedName>
    <definedName name="a.4.4.1.24" localSheetId="2">#REF!</definedName>
    <definedName name="a.4.4.1.24">#REF!</definedName>
    <definedName name="a.4.4.1.3" localSheetId="1">#REF!</definedName>
    <definedName name="a.4.4.1.3" localSheetId="2">#REF!</definedName>
    <definedName name="a.4.4.1.3">#REF!</definedName>
    <definedName name="a.4.4.1.4" localSheetId="1">#REF!</definedName>
    <definedName name="a.4.4.1.4" localSheetId="2">#REF!</definedName>
    <definedName name="a.4.4.1.4">#REF!</definedName>
    <definedName name="a.4.4.1.5" localSheetId="1">#REF!</definedName>
    <definedName name="a.4.4.1.5" localSheetId="2">#REF!</definedName>
    <definedName name="a.4.4.1.5">#REF!</definedName>
    <definedName name="a.4.4.1.7" localSheetId="1">#REF!</definedName>
    <definedName name="a.4.4.1.7" localSheetId="2">#REF!</definedName>
    <definedName name="a.4.4.1.7">#REF!</definedName>
    <definedName name="a.4.4.1.9" localSheetId="1">#REF!</definedName>
    <definedName name="a.4.4.1.9" localSheetId="2">#REF!</definedName>
    <definedName name="a.4.4.1.9">#REF!</definedName>
    <definedName name="a.4.4.2.2" localSheetId="1">#REF!</definedName>
    <definedName name="a.4.4.2.2" localSheetId="2">#REF!</definedName>
    <definedName name="a.4.4.2.2">#REF!</definedName>
    <definedName name="a.4.4.2.27" localSheetId="1">#REF!</definedName>
    <definedName name="a.4.4.2.27" localSheetId="2">#REF!</definedName>
    <definedName name="a.4.4.2.27">#REF!</definedName>
    <definedName name="A.4.4.2.27.a">[117]ANALISA!$F$2696</definedName>
    <definedName name="a.4.4.2.3" localSheetId="1">#REF!</definedName>
    <definedName name="a.4.4.2.3" localSheetId="2">#REF!</definedName>
    <definedName name="a.4.4.2.3">#REF!</definedName>
    <definedName name="a.4.4.2.4" localSheetId="1">#REF!</definedName>
    <definedName name="a.4.4.2.4" localSheetId="2">#REF!</definedName>
    <definedName name="a.4.4.2.4">#REF!</definedName>
    <definedName name="a.4.4.2.5" localSheetId="1">#REF!</definedName>
    <definedName name="a.4.4.2.5" localSheetId="2">#REF!</definedName>
    <definedName name="a.4.4.2.5">#REF!</definedName>
    <definedName name="a.4.4.3.35" localSheetId="1">#REF!</definedName>
    <definedName name="a.4.4.3.35" localSheetId="2">#REF!</definedName>
    <definedName name="a.4.4.3.35">#REF!</definedName>
    <definedName name="a.4.4.3.63" localSheetId="1">#REF!</definedName>
    <definedName name="a.4.4.3.63" localSheetId="2">#REF!</definedName>
    <definedName name="a.4.4.3.63">#REF!</definedName>
    <definedName name="a.4.4.3.64" localSheetId="1">#REF!</definedName>
    <definedName name="a.4.4.3.64" localSheetId="2">#REF!</definedName>
    <definedName name="a.4.4.3.64">#REF!</definedName>
    <definedName name="a.4.4.3.65" localSheetId="1">#REF!</definedName>
    <definedName name="a.4.4.3.65" localSheetId="2">#REF!</definedName>
    <definedName name="a.4.4.3.65">#REF!</definedName>
    <definedName name="A.4.4.3.66" localSheetId="1">#REF!</definedName>
    <definedName name="A.4.4.3.66" localSheetId="2">#REF!</definedName>
    <definedName name="A.4.4.3.66">#REF!</definedName>
    <definedName name="a.4.4.3.67" localSheetId="1">#REF!</definedName>
    <definedName name="a.4.4.3.67" localSheetId="2">#REF!</definedName>
    <definedName name="a.4.4.3.67">#REF!</definedName>
    <definedName name="a.4.5.1.10" localSheetId="1">#REF!</definedName>
    <definedName name="a.4.5.1.10" localSheetId="2">#REF!</definedName>
    <definedName name="a.4.5.1.10">#REF!</definedName>
    <definedName name="a.4.5.1.5" localSheetId="1">#REF!</definedName>
    <definedName name="a.4.5.1.5" localSheetId="2">#REF!</definedName>
    <definedName name="a.4.5.1.5">#REF!</definedName>
    <definedName name="a.4.5.2.14" localSheetId="1">#REF!</definedName>
    <definedName name="a.4.5.2.14" localSheetId="2">#REF!</definedName>
    <definedName name="a.4.5.2.14">#REF!</definedName>
    <definedName name="A.4.5.2.22">[117]ANALISA!$F$2606</definedName>
    <definedName name="a.4.6.1.18" localSheetId="1">#REF!</definedName>
    <definedName name="a.4.6.1.18" localSheetId="2">#REF!</definedName>
    <definedName name="a.4.6.1.18">#REF!</definedName>
    <definedName name="A.4.6.1.18.b">[117]ANALISA!$F$2654</definedName>
    <definedName name="A.4.6.1.18.g">[117]ANALISA!$F$2678</definedName>
    <definedName name="a.4.7.1.10" localSheetId="1">#REF!</definedName>
    <definedName name="a.4.7.1.10" localSheetId="2">#REF!</definedName>
    <definedName name="a.4.7.1.10">#REF!</definedName>
    <definedName name="A.4.7.1.16" localSheetId="1">#REF!</definedName>
    <definedName name="A.4.7.1.16" localSheetId="2">#REF!</definedName>
    <definedName name="A.4.7.1.16">#REF!</definedName>
    <definedName name="a.4.7.1.20" localSheetId="1">#REF!</definedName>
    <definedName name="a.4.7.1.20" localSheetId="2">#REF!</definedName>
    <definedName name="a.4.7.1.20">#REF!</definedName>
    <definedName name="a.4.7.1.4" localSheetId="1">#REF!</definedName>
    <definedName name="a.4.7.1.4" localSheetId="2">#REF!</definedName>
    <definedName name="a.4.7.1.4">#REF!</definedName>
    <definedName name="a.428">[116]ANALISA!$H$537</definedName>
    <definedName name="a.44.2.4" localSheetId="1">#REF!</definedName>
    <definedName name="a.44.2.4" localSheetId="2">#REF!</definedName>
    <definedName name="a.44.2.4">#REF!</definedName>
    <definedName name="A.5" localSheetId="1">#REF!</definedName>
    <definedName name="A.5" localSheetId="2">#REF!</definedName>
    <definedName name="A.5">#REF!</definedName>
    <definedName name="a.511">[116]ANALISA!$H$591</definedName>
    <definedName name="a.512">[116]ANALISA!$H$645</definedName>
    <definedName name="A.5a" localSheetId="1">#REF!</definedName>
    <definedName name="A.5a" localSheetId="2">#REF!</definedName>
    <definedName name="A.5a">#REF!</definedName>
    <definedName name="A.6">'[118]Analisa Harga'!$L$37</definedName>
    <definedName name="a.6.1">[119]Analisa!#REF!</definedName>
    <definedName name="a.6.11" localSheetId="1">#REF!</definedName>
    <definedName name="a.6.11" localSheetId="2">#REF!</definedName>
    <definedName name="a.6.11">#REF!</definedName>
    <definedName name="a.6.11.a" localSheetId="1">#REF!</definedName>
    <definedName name="a.6.11.a" localSheetId="2">#REF!</definedName>
    <definedName name="a.6.11.a">#REF!</definedName>
    <definedName name="A.6.2" localSheetId="1">#REF!</definedName>
    <definedName name="A.6.2" localSheetId="2">#REF!</definedName>
    <definedName name="A.6.2">#REF!</definedName>
    <definedName name="A.6.3" localSheetId="1">#REF!</definedName>
    <definedName name="A.6.3" localSheetId="2">#REF!</definedName>
    <definedName name="A.6.3">#REF!</definedName>
    <definedName name="A.6.4" localSheetId="1">#REF!</definedName>
    <definedName name="A.6.4" localSheetId="2">#REF!</definedName>
    <definedName name="A.6.4">#REF!</definedName>
    <definedName name="A.6.5" localSheetId="1">#REF!</definedName>
    <definedName name="A.6.5" localSheetId="2">#REF!</definedName>
    <definedName name="A.6.5">#REF!</definedName>
    <definedName name="A.6.5a" localSheetId="1">#REF!</definedName>
    <definedName name="A.6.5a" localSheetId="2">#REF!</definedName>
    <definedName name="A.6.5a">#REF!</definedName>
    <definedName name="A.6.6" localSheetId="1">#REF!</definedName>
    <definedName name="A.6.6" localSheetId="2">#REF!</definedName>
    <definedName name="A.6.6">#REF!</definedName>
    <definedName name="A.6.7" localSheetId="1">#REF!</definedName>
    <definedName name="A.6.7" localSheetId="2">#REF!</definedName>
    <definedName name="A.6.7">#REF!</definedName>
    <definedName name="a.6.9" localSheetId="1">#REF!</definedName>
    <definedName name="a.6.9" localSheetId="2">#REF!</definedName>
    <definedName name="a.6.9">#REF!</definedName>
    <definedName name="a.6.a" localSheetId="1">#REF!</definedName>
    <definedName name="a.6.a" localSheetId="2">#REF!</definedName>
    <definedName name="a.6.a">#REF!</definedName>
    <definedName name="a.6.b" localSheetId="1">#REF!</definedName>
    <definedName name="a.6.b" localSheetId="2">#REF!</definedName>
    <definedName name="a.6.b">#REF!</definedName>
    <definedName name="a.6.c" localSheetId="1">#REF!</definedName>
    <definedName name="a.6.c" localSheetId="2">#REF!</definedName>
    <definedName name="a.6.c">#REF!</definedName>
    <definedName name="a.6.d" localSheetId="1">#REF!</definedName>
    <definedName name="a.6.d" localSheetId="2">#REF!</definedName>
    <definedName name="a.6.d">#REF!</definedName>
    <definedName name="a.6.e" localSheetId="1">#REF!</definedName>
    <definedName name="a.6.e" localSheetId="2">#REF!</definedName>
    <definedName name="a.6.e">#REF!</definedName>
    <definedName name="a.6.f" localSheetId="1">#REF!</definedName>
    <definedName name="a.6.f" localSheetId="2">#REF!</definedName>
    <definedName name="a.6.f">#REF!</definedName>
    <definedName name="A.6_1" localSheetId="1">#REF!</definedName>
    <definedName name="A.6_1" localSheetId="2">#REF!</definedName>
    <definedName name="A.6_1">#REF!</definedName>
    <definedName name="a.611">[116]ANALISA!$H$699</definedName>
    <definedName name="a.612">[116]ANALISA!$H$753</definedName>
    <definedName name="a.633">[116]ANALISA!$H$807</definedName>
    <definedName name="a.633a">[116]ANALISA!$H$861</definedName>
    <definedName name="A.6a">#N/A</definedName>
    <definedName name="a.6I">[69]Analis!$H$33</definedName>
    <definedName name="a.6ii.a">[105]ANALIS!#REF!</definedName>
    <definedName name="A.7" localSheetId="1">#REF!</definedName>
    <definedName name="A.7" localSheetId="2">#REF!</definedName>
    <definedName name="A.7">#REF!</definedName>
    <definedName name="a.715">[116]ANALISA!$H$915</definedName>
    <definedName name="a.731">[116]ANALISA!$H$969</definedName>
    <definedName name="A.76">[39]ana!$J$18</definedName>
    <definedName name="a.79">[116]ANALISA!$H$1023</definedName>
    <definedName name="A.8" localSheetId="1">#REF!</definedName>
    <definedName name="A.8" localSheetId="2">#REF!</definedName>
    <definedName name="A.8">#REF!</definedName>
    <definedName name="a.8.1" localSheetId="1">#REF!</definedName>
    <definedName name="a.8.1" localSheetId="2">#REF!</definedName>
    <definedName name="a.8.1">#REF!</definedName>
    <definedName name="a.8.4.1.14" localSheetId="1">#REF!</definedName>
    <definedName name="a.8.4.1.14" localSheetId="2">#REF!</definedName>
    <definedName name="a.8.4.1.14">#REF!</definedName>
    <definedName name="a.8.4.1.15" localSheetId="1">#REF!</definedName>
    <definedName name="a.8.4.1.15" localSheetId="2">#REF!</definedName>
    <definedName name="a.8.4.1.15">#REF!</definedName>
    <definedName name="a.8.4.1.16" localSheetId="1">#REF!</definedName>
    <definedName name="a.8.4.1.16" localSheetId="2">#REF!</definedName>
    <definedName name="a.8.4.1.16">#REF!</definedName>
    <definedName name="a.8.4.1.17" localSheetId="1">#REF!</definedName>
    <definedName name="a.8.4.1.17" localSheetId="2">#REF!</definedName>
    <definedName name="a.8.4.1.17">#REF!</definedName>
    <definedName name="a.8.4.1.18" localSheetId="1">#REF!</definedName>
    <definedName name="a.8.4.1.18" localSheetId="2">#REF!</definedName>
    <definedName name="a.8.4.1.18">#REF!</definedName>
    <definedName name="a.8.4.1.20" localSheetId="1">#REF!</definedName>
    <definedName name="a.8.4.1.20" localSheetId="2">#REF!</definedName>
    <definedName name="a.8.4.1.20">#REF!</definedName>
    <definedName name="a.8.4.1.21" localSheetId="1">#REF!</definedName>
    <definedName name="a.8.4.1.21" localSheetId="2">#REF!</definedName>
    <definedName name="a.8.4.1.21">#REF!</definedName>
    <definedName name="a.8.4.1.22" localSheetId="1">#REF!</definedName>
    <definedName name="a.8.4.1.22" localSheetId="2">#REF!</definedName>
    <definedName name="a.8.4.1.22">#REF!</definedName>
    <definedName name="a.8.4.1.23" localSheetId="1">#REF!</definedName>
    <definedName name="a.8.4.1.23" localSheetId="2">#REF!</definedName>
    <definedName name="a.8.4.1.23">#REF!</definedName>
    <definedName name="a.8.4.1.23.1" localSheetId="1">#REF!</definedName>
    <definedName name="a.8.4.1.23.1" localSheetId="2">#REF!</definedName>
    <definedName name="a.8.4.1.23.1">#REF!</definedName>
    <definedName name="a.8.4.1.24" localSheetId="1">#REF!</definedName>
    <definedName name="a.8.4.1.24" localSheetId="2">#REF!</definedName>
    <definedName name="a.8.4.1.24">#REF!</definedName>
    <definedName name="a.8.4.1.25" localSheetId="1">#REF!</definedName>
    <definedName name="a.8.4.1.25" localSheetId="2">#REF!</definedName>
    <definedName name="a.8.4.1.25">#REF!</definedName>
    <definedName name="a.8.4.1.26" localSheetId="1">#REF!</definedName>
    <definedName name="a.8.4.1.26" localSheetId="2">#REF!</definedName>
    <definedName name="a.8.4.1.26">#REF!</definedName>
    <definedName name="A.8.4.1.4">[117]ANALISA!$F$1317</definedName>
    <definedName name="a.8.4.3.1" localSheetId="1">#REF!</definedName>
    <definedName name="a.8.4.3.1" localSheetId="2">#REF!</definedName>
    <definedName name="a.8.4.3.1">#REF!</definedName>
    <definedName name="a.8.4.3.2" localSheetId="1">#REF!</definedName>
    <definedName name="a.8.4.3.2" localSheetId="2">#REF!</definedName>
    <definedName name="a.8.4.3.2">#REF!</definedName>
    <definedName name="a.8.4.3.3" localSheetId="1">#REF!</definedName>
    <definedName name="a.8.4.3.3" localSheetId="2">#REF!</definedName>
    <definedName name="a.8.4.3.3">#REF!</definedName>
    <definedName name="a.8.4.3.4" localSheetId="1">#REF!</definedName>
    <definedName name="a.8.4.3.4" localSheetId="2">#REF!</definedName>
    <definedName name="a.8.4.3.4">#REF!</definedName>
    <definedName name="a.8.4.3.4.1">[117]ANALISA!$F$1381</definedName>
    <definedName name="a.8.4.3.5" localSheetId="1">#REF!</definedName>
    <definedName name="a.8.4.3.5" localSheetId="2">#REF!</definedName>
    <definedName name="a.8.4.3.5">#REF!</definedName>
    <definedName name="a.8.4.3.5.a" localSheetId="1">#REF!</definedName>
    <definedName name="a.8.4.3.5.a" localSheetId="2">#REF!</definedName>
    <definedName name="a.8.4.3.5.a">#REF!</definedName>
    <definedName name="a.8.4.3.6" localSheetId="1">#REF!</definedName>
    <definedName name="a.8.4.3.6" localSheetId="2">#REF!</definedName>
    <definedName name="a.8.4.3.6">#REF!</definedName>
    <definedName name="a.8.4.5.1" localSheetId="1">#REF!</definedName>
    <definedName name="a.8.4.5.1" localSheetId="2">#REF!</definedName>
    <definedName name="a.8.4.5.1">#REF!</definedName>
    <definedName name="a.8.4.5.2" localSheetId="1">#REF!</definedName>
    <definedName name="a.8.4.5.2" localSheetId="2">#REF!</definedName>
    <definedName name="a.8.4.5.2">#REF!</definedName>
    <definedName name="a.8.4.5.3" localSheetId="1">#REF!</definedName>
    <definedName name="a.8.4.5.3" localSheetId="2">#REF!</definedName>
    <definedName name="a.8.4.5.3">#REF!</definedName>
    <definedName name="a.8.4.5.4" localSheetId="1">#REF!</definedName>
    <definedName name="a.8.4.5.4" localSheetId="2">#REF!</definedName>
    <definedName name="a.8.4.5.4">#REF!</definedName>
    <definedName name="a.8.4.5.5" localSheetId="1">#REF!</definedName>
    <definedName name="a.8.4.5.5" localSheetId="2">#REF!</definedName>
    <definedName name="a.8.4.5.5">#REF!</definedName>
    <definedName name="a.8.4.5.6" localSheetId="1">#REF!</definedName>
    <definedName name="a.8.4.5.6" localSheetId="2">#REF!</definedName>
    <definedName name="a.8.4.5.6">#REF!</definedName>
    <definedName name="a.8.4.5.7" localSheetId="1">#REF!</definedName>
    <definedName name="a.8.4.5.7" localSheetId="2">#REF!</definedName>
    <definedName name="a.8.4.5.7">#REF!</definedName>
    <definedName name="a.8.4.5.8" localSheetId="1">#REF!</definedName>
    <definedName name="a.8.4.5.8" localSheetId="2">#REF!</definedName>
    <definedName name="a.8.4.5.8">#REF!</definedName>
    <definedName name="a.8.4.5.8.a" localSheetId="1">#REF!</definedName>
    <definedName name="a.8.4.5.8.a" localSheetId="2">#REF!</definedName>
    <definedName name="a.8.4.5.8.a">#REF!</definedName>
    <definedName name="a.841">[116]ANALISA!$H$1077</definedName>
    <definedName name="a.843">[116]ANALISA!$H$1131</definedName>
    <definedName name="a.845">[116]ANALISA!$H$1185</definedName>
    <definedName name="a.846">[116]ANALISA!$H$1239</definedName>
    <definedName name="a.9" localSheetId="1">#REF!</definedName>
    <definedName name="a.9" localSheetId="2">#REF!</definedName>
    <definedName name="a.9">#REF!</definedName>
    <definedName name="a.q">[120]bahan!$G$202</definedName>
    <definedName name="A.UKUR">'[121]UPAH+BAHAN'!$H$87</definedName>
    <definedName name="A___14">'[122]A-D'!$D$13</definedName>
    <definedName name="A___17">'[122]A-D'!$D$36</definedName>
    <definedName name="A__16">[123]H.Satuan!$D$6</definedName>
    <definedName name="A_01" localSheetId="1">#REF!</definedName>
    <definedName name="A_01" localSheetId="2">#REF!</definedName>
    <definedName name="A_01">#REF!</definedName>
    <definedName name="A_011">[124]Analisa!$D$67</definedName>
    <definedName name="A_014">'[125]Analisa pipa'!#REF!</definedName>
    <definedName name="A_015">[124]Analisa!$D$125</definedName>
    <definedName name="A_016">[124]Analisa!$D$38</definedName>
    <definedName name="A_018">[124]Analisa!$D$270</definedName>
    <definedName name="A_02" localSheetId="1">#REF!</definedName>
    <definedName name="A_02" localSheetId="2">#REF!</definedName>
    <definedName name="A_02">#REF!</definedName>
    <definedName name="A_03">'[126]Gal-Tim(A)'!#REF!</definedName>
    <definedName name="A_031">[124]Analisa!$D$212</definedName>
    <definedName name="A_032">[124]Analisa!$D$241</definedName>
    <definedName name="A_04">'[126]Gal-Tim(A)'!#REF!</definedName>
    <definedName name="A_05">[127]A!$E$128</definedName>
    <definedName name="A_06">'[126]Gal-Tim(A)'!#REF!</definedName>
    <definedName name="A_07">[127]A!$E$193</definedName>
    <definedName name="A_08" localSheetId="1">#REF!</definedName>
    <definedName name="A_08" localSheetId="2">#REF!</definedName>
    <definedName name="A_08">#REF!</definedName>
    <definedName name="A_09">[128]A!$D$259</definedName>
    <definedName name="a_1">NA()</definedName>
    <definedName name="a_10" localSheetId="5">NA()</definedName>
    <definedName name="a_10" localSheetId="6">NA()</definedName>
    <definedName name="a_10" localSheetId="7">NA()</definedName>
    <definedName name="A_10">[127]A!$E$295</definedName>
    <definedName name="a_11" localSheetId="5">NA()</definedName>
    <definedName name="a_11" localSheetId="6">NA()</definedName>
    <definedName name="a_11" localSheetId="7">NA()</definedName>
    <definedName name="A_11">[127]A!$E$329</definedName>
    <definedName name="a_12" localSheetId="5">NA()</definedName>
    <definedName name="a_12" localSheetId="6">NA()</definedName>
    <definedName name="a_12" localSheetId="7">NA()</definedName>
    <definedName name="A_12" localSheetId="1">#REF!</definedName>
    <definedName name="A_12" localSheetId="2">#REF!</definedName>
    <definedName name="A_12">#REF!</definedName>
    <definedName name="a_13" localSheetId="5">NA()</definedName>
    <definedName name="a_13" localSheetId="6">NA()</definedName>
    <definedName name="a_13" localSheetId="7">NA()</definedName>
    <definedName name="A_13" localSheetId="1">#REF!</definedName>
    <definedName name="A_13" localSheetId="2">#REF!</definedName>
    <definedName name="A_13">#REF!</definedName>
    <definedName name="a_14" localSheetId="5">NA()</definedName>
    <definedName name="a_14" localSheetId="6">NA()</definedName>
    <definedName name="a_14" localSheetId="7">NA()</definedName>
    <definedName name="A_14">'[126]Gal-Tim(A)'!#REF!</definedName>
    <definedName name="a_15" localSheetId="5">NA()</definedName>
    <definedName name="a_15" localSheetId="6">NA()</definedName>
    <definedName name="a_15" localSheetId="7">NA()</definedName>
    <definedName name="A_15">'[126]Gal-Tim(A)'!#REF!</definedName>
    <definedName name="A_16">'[126]Gal-Tim(A)'!#REF!</definedName>
    <definedName name="A_17">'[126]Gal-Tim(A)'!#REF!</definedName>
    <definedName name="A_18">'[126]Gal-Tim(A)'!#REF!</definedName>
    <definedName name="a_19" localSheetId="5">NA()</definedName>
    <definedName name="a_19" localSheetId="6">NA()</definedName>
    <definedName name="a_19" localSheetId="7">NA()</definedName>
    <definedName name="A_19">'[126]Gal-Tim(A)'!#REF!</definedName>
    <definedName name="A_20" localSheetId="1">#REF!</definedName>
    <definedName name="A_20" localSheetId="2">#REF!</definedName>
    <definedName name="A_20">#REF!</definedName>
    <definedName name="A_21" localSheetId="1">#REF!</definedName>
    <definedName name="A_21" localSheetId="2">#REF!</definedName>
    <definedName name="A_21">#REF!</definedName>
    <definedName name="A_22" localSheetId="1">#REF!</definedName>
    <definedName name="A_22" localSheetId="2">#REF!</definedName>
    <definedName name="A_22">#REF!</definedName>
    <definedName name="A_23" localSheetId="1">#REF!</definedName>
    <definedName name="A_23" localSheetId="2">#REF!</definedName>
    <definedName name="A_23">#REF!</definedName>
    <definedName name="A_24" localSheetId="1">#REF!</definedName>
    <definedName name="A_24" localSheetId="2">#REF!</definedName>
    <definedName name="A_24">#REF!</definedName>
    <definedName name="A_25" localSheetId="1">#REF!</definedName>
    <definedName name="A_25" localSheetId="2">#REF!</definedName>
    <definedName name="A_25">#REF!</definedName>
    <definedName name="A_26" localSheetId="1">#REF!</definedName>
    <definedName name="A_26" localSheetId="2">#REF!</definedName>
    <definedName name="A_26">#REF!</definedName>
    <definedName name="A_27" localSheetId="1">#REF!</definedName>
    <definedName name="A_27" localSheetId="2">#REF!</definedName>
    <definedName name="A_27">#REF!</definedName>
    <definedName name="A_28" localSheetId="1">#REF!</definedName>
    <definedName name="A_28" localSheetId="2">#REF!</definedName>
    <definedName name="A_28">#REF!</definedName>
    <definedName name="A_29" localSheetId="1">#REF!</definedName>
    <definedName name="A_29" localSheetId="2">#REF!</definedName>
    <definedName name="A_29">#REF!</definedName>
    <definedName name="A_30">[127]A!$E$950</definedName>
    <definedName name="A_31">[128]A!$D$980</definedName>
    <definedName name="A_32" localSheetId="1">#REF!</definedName>
    <definedName name="A_32" localSheetId="2">#REF!</definedName>
    <definedName name="A_32">#REF!</definedName>
    <definedName name="a_4">NA()</definedName>
    <definedName name="a_5">NA()</definedName>
    <definedName name="a_6">NA()</definedName>
    <definedName name="a_7">NA()</definedName>
    <definedName name="a_8">NA()</definedName>
    <definedName name="a_9">NA()</definedName>
    <definedName name="a2.18a">'[129]Anl Print'!$J$297</definedName>
    <definedName name="a2.27">'[129]Anl Print'!$J$347</definedName>
    <definedName name="a2.32">'[129]Anl Print'!$J$428</definedName>
    <definedName name="a2.32a">'[129]Anl Print'!$J$449</definedName>
    <definedName name="a2.33">'[129]Anl Print'!$J$469</definedName>
    <definedName name="a2.34">'[129]Anl Print'!$J$489</definedName>
    <definedName name="a2.35">'[129]Anl Print'!$J$509</definedName>
    <definedName name="a2.39">'[129]Anl Print'!$J$631</definedName>
    <definedName name="a2.4">'[129]Anl Print'!$J$225</definedName>
    <definedName name="a2.4a">'[129]Anl Print'!$J$235</definedName>
    <definedName name="AA" localSheetId="1">#REF!</definedName>
    <definedName name="AA" localSheetId="2">#REF!</definedName>
    <definedName name="AA">#REF!</definedName>
    <definedName name="AA_6">"#REF!"</definedName>
    <definedName name="aaa" localSheetId="1">#REF!</definedName>
    <definedName name="aaa" localSheetId="2">#REF!</definedName>
    <definedName name="aaa">#REF!</definedName>
    <definedName name="aaaaa">[130]analisa!#REF!</definedName>
    <definedName name="aASAdad">[131]HaSatUp!#REF!</definedName>
    <definedName name="ab" localSheetId="1">#REF!</definedName>
    <definedName name="ab" localSheetId="2">#REF!</definedName>
    <definedName name="ab">#REF!</definedName>
    <definedName name="abakfiber">'[132]HRG BHN'!$E$169</definedName>
    <definedName name="ABC" localSheetId="1">#REF!</definedName>
    <definedName name="ABC" localSheetId="2">#REF!</definedName>
    <definedName name="ABC">#REF!</definedName>
    <definedName name="ac" localSheetId="1">#REF!</definedName>
    <definedName name="ac" localSheetId="2">#REF!</definedName>
    <definedName name="ac">#REF!</definedName>
    <definedName name="AC_1" localSheetId="1">#REF!</definedName>
    <definedName name="AC_1" localSheetId="2">#REF!</definedName>
    <definedName name="AC_1">#REF!</definedName>
    <definedName name="AC_2" localSheetId="1">#REF!</definedName>
    <definedName name="AC_2" localSheetId="2">#REF!</definedName>
    <definedName name="AC_2">#REF!</definedName>
    <definedName name="AC_3" localSheetId="1">#REF!</definedName>
    <definedName name="AC_3" localSheetId="2">#REF!</definedName>
    <definedName name="AC_3">#REF!</definedName>
    <definedName name="AC_BASE">[133]aNaLiSa!$I$1025</definedName>
    <definedName name="ac_wc">[133]aNaLiSa!$I$853</definedName>
    <definedName name="ACAE4">'[67]hrg bhn'!#REF!</definedName>
    <definedName name="acc.frame">'[134]Daftar harga'!#REF!</definedName>
    <definedName name="accpvc1_2medB">'[135]HG SATUAN'!$E$166</definedName>
    <definedName name="accpvc1medB">'[135]HG SATUAN'!$E$165</definedName>
    <definedName name="accpvc2medB">'[132]HRG BHN'!$E$167</definedName>
    <definedName name="accpvc3medB">'[132]HRG BHN'!$E$165</definedName>
    <definedName name="ACES12">'[67]hrg bhn'!#REF!</definedName>
    <definedName name="ACES3">'[67]hrg bhn'!#REF!</definedName>
    <definedName name="acetelin">[136]harga!#REF!</definedName>
    <definedName name="Acetilin">[137]HARGA!#REF!</definedName>
    <definedName name="aci">[138]Analisa!$I$702</definedName>
    <definedName name="acitelin">[69]Upah!$F$248</definedName>
    <definedName name="acy">[120]bahan!$G$341</definedName>
    <definedName name="Acytilin">[122]HS!$G$218</definedName>
    <definedName name="acytilyin">'[39]upah bahan'!$F$128</definedName>
    <definedName name="ad" localSheetId="1">#REF!</definedName>
    <definedName name="ad" localSheetId="2">#REF!</definedName>
    <definedName name="ad">#REF!</definedName>
    <definedName name="ada">'[139]2'!#REF!</definedName>
    <definedName name="adh" localSheetId="5">{"'Sheet1'!$A$1"}</definedName>
    <definedName name="adh" localSheetId="7">{"'Sheet1'!$A$1"}</definedName>
    <definedName name="adh">{"'Sheet1'!$A$1"}</definedName>
    <definedName name="adh_1" localSheetId="3">{"'Sheet1'!$A$1"}</definedName>
    <definedName name="adh_1" localSheetId="4">{"'Sheet1'!$A$1"}</definedName>
    <definedName name="adh_2" localSheetId="5">{"'Sheet1'!$A$1"}</definedName>
    <definedName name="adh_2" localSheetId="7">{"'Sheet1'!$A$1"}</definedName>
    <definedName name="adh_2">{"'Sheet1'!$A$1"}</definedName>
    <definedName name="adh_3" localSheetId="5">{"'Sheet1'!$A$1"}</definedName>
    <definedName name="adh_3" localSheetId="7">{"'Sheet1'!$A$1"}</definedName>
    <definedName name="adh_3">{"'Sheet1'!$A$1"}</definedName>
    <definedName name="adh_4" localSheetId="5">{"'Sheet1'!$A$1"}</definedName>
    <definedName name="adh_4" localSheetId="7">{"'Sheet1'!$A$1"}</definedName>
    <definedName name="adh_4">{"'Sheet1'!$A$1"}</definedName>
    <definedName name="adh_5" localSheetId="5">{"'Sheet1'!$A$1"}</definedName>
    <definedName name="adh_5" localSheetId="7">{"'Sheet1'!$A$1"}</definedName>
    <definedName name="adh_5">{"'Sheet1'!$A$1"}</definedName>
    <definedName name="adhi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hi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dm">[140]lansam!#REF!</definedName>
    <definedName name="Administrasi">'[141]Break Down Bahan LS'!$L$97</definedName>
    <definedName name="afa" localSheetId="5">{"'Sheet1'!$A$1"}</definedName>
    <definedName name="afa" localSheetId="7">{"'Sheet1'!$A$1"}</definedName>
    <definedName name="afa">{"'Sheet1'!$A$1"}</definedName>
    <definedName name="afa_1" localSheetId="3">{"'Sheet1'!$A$1"}</definedName>
    <definedName name="afa_1" localSheetId="4">{"'Sheet1'!$A$1"}</definedName>
    <definedName name="afa_2" localSheetId="5">{"'Sheet1'!$A$1"}</definedName>
    <definedName name="afa_2" localSheetId="7">{"'Sheet1'!$A$1"}</definedName>
    <definedName name="afa_2">{"'Sheet1'!$A$1"}</definedName>
    <definedName name="afa_3" localSheetId="5">{"'Sheet1'!$A$1"}</definedName>
    <definedName name="afa_3" localSheetId="7">{"'Sheet1'!$A$1"}</definedName>
    <definedName name="afa_3">{"'Sheet1'!$A$1"}</definedName>
    <definedName name="afa_4" localSheetId="5">{"'Sheet1'!$A$1"}</definedName>
    <definedName name="afa_4" localSheetId="7">{"'Sheet1'!$A$1"}</definedName>
    <definedName name="afa_4">{"'Sheet1'!$A$1"}</definedName>
    <definedName name="afa_5" localSheetId="5">{"'Sheet1'!$A$1"}</definedName>
    <definedName name="afa_5" localSheetId="7">{"'Sheet1'!$A$1"}</definedName>
    <definedName name="afa_5">{"'Sheet1'!$A$1"}</definedName>
    <definedName name="AFTERBAY">[142]Biaya!$I$76</definedName>
    <definedName name="ag">[143]RAB!$O$9</definedName>
    <definedName name="Ag_Halus">'[144]Upah&amp;Bahan'!$G$52</definedName>
    <definedName name="Ag_Kasar">'[144]Upah&amp;Bahan'!$G$51</definedName>
    <definedName name="AGG_A_1_6">"#REF!"</definedName>
    <definedName name="AGG_A_2_6">"#REF!"</definedName>
    <definedName name="AGG_A_6">"#REF!"</definedName>
    <definedName name="AGREGAT" localSheetId="1">#REF!</definedName>
    <definedName name="AGREGAT" localSheetId="2">#REF!</definedName>
    <definedName name="AGREGAT">#REF!</definedName>
    <definedName name="AHS" localSheetId="1">#REF!</definedName>
    <definedName name="AHS" localSheetId="2">#REF!</definedName>
    <definedName name="AHS">#REF!</definedName>
    <definedName name="Ai_01" localSheetId="1">#REF!</definedName>
    <definedName name="Ai_01" localSheetId="2">#REF!</definedName>
    <definedName name="Ai_01">#REF!</definedName>
    <definedName name="Ai_02" localSheetId="1">#REF!</definedName>
    <definedName name="Ai_02" localSheetId="2">#REF!</definedName>
    <definedName name="Ai_02">#REF!</definedName>
    <definedName name="Ai_03" localSheetId="1">#REF!</definedName>
    <definedName name="Ai_03" localSheetId="2">#REF!</definedName>
    <definedName name="Ai_03">#REF!</definedName>
    <definedName name="Ai_04">[145]Ai!$D$117</definedName>
    <definedName name="Ai_05">[145]Ai!$D$152</definedName>
    <definedName name="Ai_06" localSheetId="1">#REF!</definedName>
    <definedName name="Ai_06" localSheetId="2">#REF!</definedName>
    <definedName name="Ai_06">#REF!</definedName>
    <definedName name="Ai_07" localSheetId="1">#REF!</definedName>
    <definedName name="Ai_07" localSheetId="2">#REF!</definedName>
    <definedName name="Ai_07">#REF!</definedName>
    <definedName name="Ai_08">[146]Ai!$D$259</definedName>
    <definedName name="Ai_09" localSheetId="1">#REF!</definedName>
    <definedName name="Ai_09" localSheetId="2">#REF!</definedName>
    <definedName name="Ai_09">#REF!</definedName>
    <definedName name="Ai_10" localSheetId="1">#REF!</definedName>
    <definedName name="Ai_10" localSheetId="2">#REF!</definedName>
    <definedName name="Ai_10">#REF!</definedName>
    <definedName name="Ai_11" localSheetId="1">#REF!</definedName>
    <definedName name="Ai_11" localSheetId="2">#REF!</definedName>
    <definedName name="Ai_11">#REF!</definedName>
    <definedName name="Ai_12">[145]Ai!$D$401</definedName>
    <definedName name="Ai_13">[145]Ai!$D$437</definedName>
    <definedName name="Ai_14">[147]Ai!$D$465</definedName>
    <definedName name="Ai_15" localSheetId="1">#REF!</definedName>
    <definedName name="Ai_15" localSheetId="2">#REF!</definedName>
    <definedName name="Ai_15">#REF!</definedName>
    <definedName name="Ai_16" localSheetId="1">#REF!</definedName>
    <definedName name="Ai_16" localSheetId="2">#REF!</definedName>
    <definedName name="Ai_16">#REF!</definedName>
    <definedName name="aibon">[27]Harga!#REF!</definedName>
    <definedName name="Aik">[148]ANALISA!#REF!</definedName>
    <definedName name="aim">#N/A</definedName>
    <definedName name="AIO" localSheetId="1">#REF!</definedName>
    <definedName name="AIO" localSheetId="2">#REF!</definedName>
    <definedName name="AIO">#REF!</definedName>
    <definedName name="air">'[149]HARGA SAT'!$F$183</definedName>
    <definedName name="Air_compressor" localSheetId="1">#REF!</definedName>
    <definedName name="Air_compressor" localSheetId="2">#REF!</definedName>
    <definedName name="Air_compressor">#REF!</definedName>
    <definedName name="akasia">[150]Harga!#REF!</definedName>
    <definedName name="akte1">[102]DataMasukan!#REF!</definedName>
    <definedName name="akte2">[102]DataMasukan!#REF!</definedName>
    <definedName name="al" localSheetId="1">#REF!</definedName>
    <definedName name="al" localSheetId="2">#REF!</definedName>
    <definedName name="al">#REF!</definedName>
    <definedName name="ala" localSheetId="5">{"'Sheet1'!$A$1"}</definedName>
    <definedName name="ala" localSheetId="7">{"'Sheet1'!$A$1"}</definedName>
    <definedName name="ala">{"'Sheet1'!$A$1"}</definedName>
    <definedName name="ala_1" localSheetId="3">{"'Sheet1'!$A$1"}</definedName>
    <definedName name="ala_1" localSheetId="4">{"'Sheet1'!$A$1"}</definedName>
    <definedName name="ala_2" localSheetId="5">{"'Sheet1'!$A$1"}</definedName>
    <definedName name="ala_2" localSheetId="7">{"'Sheet1'!$A$1"}</definedName>
    <definedName name="ala_2">{"'Sheet1'!$A$1"}</definedName>
    <definedName name="ala_3" localSheetId="5">{"'Sheet1'!$A$1"}</definedName>
    <definedName name="ala_3" localSheetId="7">{"'Sheet1'!$A$1"}</definedName>
    <definedName name="ala_3">{"'Sheet1'!$A$1"}</definedName>
    <definedName name="ala_4" localSheetId="5">{"'Sheet1'!$A$1"}</definedName>
    <definedName name="ala_4" localSheetId="7">{"'Sheet1'!$A$1"}</definedName>
    <definedName name="ala_4">{"'Sheet1'!$A$1"}</definedName>
    <definedName name="ala_5" localSheetId="5">{"'Sheet1'!$A$1"}</definedName>
    <definedName name="ala_5" localSheetId="7">{"'Sheet1'!$A$1"}</definedName>
    <definedName name="ala_5">{"'Sheet1'!$A$1"}</definedName>
    <definedName name="alamat" localSheetId="1">#REF!</definedName>
    <definedName name="alamat" localSheetId="2">#REF!</definedName>
    <definedName name="alamat">#REF!</definedName>
    <definedName name="alamatketua" localSheetId="1">#REF!</definedName>
    <definedName name="alamatketua" localSheetId="2">#REF!</definedName>
    <definedName name="alamatketua">#REF!</definedName>
    <definedName name="alamatkon" localSheetId="1">#REF!</definedName>
    <definedName name="alamatkon" localSheetId="2">#REF!</definedName>
    <definedName name="alamatkon">#REF!</definedName>
    <definedName name="alamatpimpro" localSheetId="1">#REF!</definedName>
    <definedName name="alamatpimpro" localSheetId="2">#REF!</definedName>
    <definedName name="alamatpimpro">#REF!</definedName>
    <definedName name="alang">[27]Harga!#REF!</definedName>
    <definedName name="Alat">'[151]Hrg Alat'!$A$12:$K$57</definedName>
    <definedName name="alat.bantu">'[152]Daftar Harga'!$H$278</definedName>
    <definedName name="alat.bantu2">'[152]Daftar Harga'!$H$279</definedName>
    <definedName name="alat.ukur" localSheetId="1">#REF!</definedName>
    <definedName name="alat.ukur" localSheetId="2">#REF!</definedName>
    <definedName name="alat.ukur">#REF!</definedName>
    <definedName name="ALAT_1_1">NA()</definedName>
    <definedName name="ALAT_1_2">NA()</definedName>
    <definedName name="ALAT_10">NA()</definedName>
    <definedName name="ALAT_10_1">NA()</definedName>
    <definedName name="ALAT_11">NA()</definedName>
    <definedName name="ALAT_11_1">NA()</definedName>
    <definedName name="ALAT_12">NA()</definedName>
    <definedName name="ALAT_13">NA()</definedName>
    <definedName name="ALAT_14">NA()</definedName>
    <definedName name="ALAT_15">NA()</definedName>
    <definedName name="ALAT_16">NA()</definedName>
    <definedName name="ALAT_19">NA()</definedName>
    <definedName name="ALAT_2">NA()</definedName>
    <definedName name="ALAT_20">NA()</definedName>
    <definedName name="ALAT_3">NA()</definedName>
    <definedName name="ALAT_4">NA()</definedName>
    <definedName name="ALAT_5">NA()</definedName>
    <definedName name="ALAT_6">NA()</definedName>
    <definedName name="ALAT_7">NA()</definedName>
    <definedName name="ALAT_8">NA()</definedName>
    <definedName name="ALAT_9">NA()</definedName>
    <definedName name="Alat_Angkut">[122]HS!$G$230</definedName>
    <definedName name="Alat_Asphalt_Distributor" localSheetId="1">#REF!</definedName>
    <definedName name="Alat_Asphalt_Distributor" localSheetId="2">#REF!</definedName>
    <definedName name="Alat_Asphalt_Distributor">#REF!</definedName>
    <definedName name="Alat_bantu">'[144]Upah&amp;Bahan'!$G$167</definedName>
    <definedName name="Alat_Bantu_Penyetelan">[122]HS!$G$203</definedName>
    <definedName name="ALAT_GTO" localSheetId="5">{"'Sheet1'!$A$1"}</definedName>
    <definedName name="ALAT_GTO" localSheetId="7">{"'Sheet1'!$A$1"}</definedName>
    <definedName name="ALAT_GTO">{"'Sheet1'!$A$1"}</definedName>
    <definedName name="ALAT_GTO_1" localSheetId="3">{"'Sheet1'!$A$1"}</definedName>
    <definedName name="ALAT_GTO_1" localSheetId="4">{"'Sheet1'!$A$1"}</definedName>
    <definedName name="ALAT_GTO_2" localSheetId="5">{"'Sheet1'!$A$1"}</definedName>
    <definedName name="ALAT_GTO_2" localSheetId="7">{"'Sheet1'!$A$1"}</definedName>
    <definedName name="ALAT_GTO_2">{"'Sheet1'!$A$1"}</definedName>
    <definedName name="ALAT_GTO_3" localSheetId="5">{"'Sheet1'!$A$1"}</definedName>
    <definedName name="ALAT_GTO_3" localSheetId="7">{"'Sheet1'!$A$1"}</definedName>
    <definedName name="ALAT_GTO_3">{"'Sheet1'!$A$1"}</definedName>
    <definedName name="ALAT_GTO_4" localSheetId="5">{"'Sheet1'!$A$1"}</definedName>
    <definedName name="ALAT_GTO_4" localSheetId="7">{"'Sheet1'!$A$1"}</definedName>
    <definedName name="ALAT_GTO_4">{"'Sheet1'!$A$1"}</definedName>
    <definedName name="ALAT_GTO_5" localSheetId="5">{"'Sheet1'!$A$1"}</definedName>
    <definedName name="ALAT_GTO_5" localSheetId="7">{"'Sheet1'!$A$1"}</definedName>
    <definedName name="ALAT_GTO_5">{"'Sheet1'!$A$1"}</definedName>
    <definedName name="Alat_Loader" localSheetId="1">#REF!</definedName>
    <definedName name="Alat_Loader" localSheetId="2">#REF!</definedName>
    <definedName name="Alat_Loader">#REF!</definedName>
    <definedName name="Alat_Ukur">'[144]Upah&amp;Bahan'!$G$166</definedName>
    <definedName name="alat2">[153]k341k612!$A$958:$K$1024</definedName>
    <definedName name="Alatbantu">[154]HaSatUp!#REF!</definedName>
    <definedName name="alatbantubm">'[39]upah bahan'!$F$27</definedName>
    <definedName name="alatbantuck">'[39]upah bahan'!$F$26</definedName>
    <definedName name="alatcena">'[155]OP. ALAT'!$M$114</definedName>
    <definedName name="alatpenggetar">'[39]upah bahan'!$F$28</definedName>
    <definedName name="AlatPokok" localSheetId="1">#REF!</definedName>
    <definedName name="AlatPokok" localSheetId="2">#REF!</definedName>
    <definedName name="AlatPokok">#REF!</definedName>
    <definedName name="AlatR0">'[156]Analisa.Hourly (print)'!$A$1:$AR$87</definedName>
    <definedName name="AlatResume">[157]Alat!$A$1:$L$88</definedName>
    <definedName name="ALATUTAMA">'[35]Break Down Alat'!#REF!</definedName>
    <definedName name="ALATUTAMA_1">"#REF!"</definedName>
    <definedName name="alban" localSheetId="1">#REF!</definedName>
    <definedName name="alban" localSheetId="2">#REF!</definedName>
    <definedName name="alban">#REF!</definedName>
    <definedName name="Alfa" localSheetId="1">#REF!</definedName>
    <definedName name="Alfa" localSheetId="2">#REF!</definedName>
    <definedName name="Alfa">#REF!</definedName>
    <definedName name="Alfalva_Valve_Ø_6">[122]HS!$G$194</definedName>
    <definedName name="Alfalva_Valve_Ø_8">[122]HS!$G$195</definedName>
    <definedName name="ali" localSheetId="5">{"'Sheet1'!$A$1"}</definedName>
    <definedName name="ali" localSheetId="7">{"'Sheet1'!$A$1"}</definedName>
    <definedName name="ali">{"'Sheet1'!$A$1"}</definedName>
    <definedName name="ali_1" localSheetId="3">{"'Sheet1'!$A$1"}</definedName>
    <definedName name="ali_1" localSheetId="4">{"'Sheet1'!$A$1"}</definedName>
    <definedName name="ali_2" localSheetId="5">{"'Sheet1'!$A$1"}</definedName>
    <definedName name="ali_2" localSheetId="7">{"'Sheet1'!$A$1"}</definedName>
    <definedName name="ali_2">{"'Sheet1'!$A$1"}</definedName>
    <definedName name="ali_3" localSheetId="5">{"'Sheet1'!$A$1"}</definedName>
    <definedName name="ali_3" localSheetId="7">{"'Sheet1'!$A$1"}</definedName>
    <definedName name="ali_3">{"'Sheet1'!$A$1"}</definedName>
    <definedName name="ali_4" localSheetId="5">{"'Sheet1'!$A$1"}</definedName>
    <definedName name="ali_4" localSheetId="7">{"'Sheet1'!$A$1"}</definedName>
    <definedName name="ali_4">{"'Sheet1'!$A$1"}</definedName>
    <definedName name="ali_5" localSheetId="5">{"'Sheet1'!$A$1"}</definedName>
    <definedName name="ali_5" localSheetId="7">{"'Sheet1'!$A$1"}</definedName>
    <definedName name="ali_5">{"'Sheet1'!$A$1"}</definedName>
    <definedName name="alkalin">[158]bahan!$G$137</definedName>
    <definedName name="all" localSheetId="1">#REF!</definedName>
    <definedName name="all" localSheetId="2">#REF!</definedName>
    <definedName name="all">#REF!</definedName>
    <definedName name="all.1">[120]bahan!$G$111</definedName>
    <definedName name="all.2">[120]bahan!$G$112</definedName>
    <definedName name="all.km">[120]bahan!$G$184</definedName>
    <definedName name="alluminium5x10cm">'[39]upah bahan'!$F$118</definedName>
    <definedName name="alluminium5x15cm">'[39]upah bahan'!$F$117</definedName>
    <definedName name="almt">[159]CODE!#REF!</definedName>
    <definedName name="ALOKII" localSheetId="1">#REF!</definedName>
    <definedName name="ALOKII" localSheetId="2">#REF!</definedName>
    <definedName name="ALOKII">#REF!</definedName>
    <definedName name="alooo">#N/A</definedName>
    <definedName name="ALT" localSheetId="1">#REF!</definedName>
    <definedName name="ALT" localSheetId="2">#REF!</definedName>
    <definedName name="ALT">#REF!</definedName>
    <definedName name="alt.ukr">'[141]Daftar Harga'!$J$199</definedName>
    <definedName name="ALT_1_1">NA()</definedName>
    <definedName name="ALT_10">NA()</definedName>
    <definedName name="ALT_11">NA()</definedName>
    <definedName name="ALT_12">NA()</definedName>
    <definedName name="ALT_13">NA()</definedName>
    <definedName name="ALT_14">NA()</definedName>
    <definedName name="ALT_15">NA()</definedName>
    <definedName name="ALT_16">NA()</definedName>
    <definedName name="ALT_19">NA()</definedName>
    <definedName name="ALT_20">NA()</definedName>
    <definedName name="alt_3">'[160]Rekap BQ-Pompong'!#REF!</definedName>
    <definedName name="ALT_4">NA()</definedName>
    <definedName name="ALT_5">NA()</definedName>
    <definedName name="ALT_6">NA()</definedName>
    <definedName name="ALT_7">NA()</definedName>
    <definedName name="ALT_8">NA()</definedName>
    <definedName name="ALT_9">NA()</definedName>
    <definedName name="altbantu">[122]HS!$G$204</definedName>
    <definedName name="alum.km">'[152]Daftar Harga'!$H$140</definedName>
    <definedName name="alum510">[161]bahan!#REF!</definedName>
    <definedName name="alum513">[161]bahan!#REF!</definedName>
    <definedName name="ALUMINIUM">'[86]UPAH BAHAN'!$G$117</definedName>
    <definedName name="am">[143]RAB!$O$8</definedName>
    <definedName name="AMP">'[103]jad-bahan'!#REF!</definedName>
    <definedName name="AMP_1">"#REF!"</definedName>
    <definedName name="Ampelas">[162]Bahan!$I$301</definedName>
    <definedName name="amplas">'[149]HARGA SAT'!$F$84</definedName>
    <definedName name="amplasa" localSheetId="1">#REF!</definedName>
    <definedName name="amplasa" localSheetId="2">#REF!</definedName>
    <definedName name="amplasa">#REF!</definedName>
    <definedName name="amplaskasar">[122]HS!$G$123</definedName>
    <definedName name="amplaskayu">'[67]hrg bhn'!$D$201</definedName>
    <definedName name="An">[22]Analisa!$A$5:$J$371</definedName>
    <definedName name="an.11">[163]ANALISA!#REF!</definedName>
    <definedName name="an.200">[163]ANALISA!#REF!</definedName>
    <definedName name="an.201">[163]ANALISA!#REF!</definedName>
    <definedName name="an.202">[163]ANALISA!#REF!</definedName>
    <definedName name="an.203">[163]ANALISA!#REF!</definedName>
    <definedName name="an.204">[163]ANALISA!#REF!</definedName>
    <definedName name="an.205">[163]ANALISA!#REF!</definedName>
    <definedName name="an.206">[163]ANALISA!#REF!</definedName>
    <definedName name="an.207">[163]ANALISA!#REF!</definedName>
    <definedName name="an.210">[163]ANALISA!#REF!</definedName>
    <definedName name="an.210a">[163]ANALISA!#REF!</definedName>
    <definedName name="an.210b">[163]ANALISA!#REF!</definedName>
    <definedName name="an.210c">[163]ANALISA!#REF!</definedName>
    <definedName name="an.210d">[163]ANALISA!#REF!</definedName>
    <definedName name="an.210f">[163]ANALISA!#REF!</definedName>
    <definedName name="an.210g">[163]ANALISA!#REF!</definedName>
    <definedName name="an.214">[163]ANALISA!#REF!</definedName>
    <definedName name="an.215">[163]ANALISA!#REF!</definedName>
    <definedName name="an.216">[163]ANALISA!#REF!</definedName>
    <definedName name="an.217">[163]ANALISA!#REF!</definedName>
    <definedName name="an.218">[163]ANALISA!#REF!</definedName>
    <definedName name="an.218a">[163]ANALISA!#REF!</definedName>
    <definedName name="an.218b">[163]ANALISA!#REF!</definedName>
    <definedName name="an.218c">[163]ANALISA!#REF!</definedName>
    <definedName name="an.218d">[163]ANALISA!#REF!</definedName>
    <definedName name="an.218f">[163]ANALISA!#REF!</definedName>
    <definedName name="an.218h">[163]ANALISA!#REF!</definedName>
    <definedName name="an.219">[163]ANALISA!#REF!</definedName>
    <definedName name="an.220">[163]ANALISA!#REF!</definedName>
    <definedName name="an.221">[163]ANALISA!#REF!</definedName>
    <definedName name="an.221a">[163]ANALISA!#REF!</definedName>
    <definedName name="an.221b">[163]ANALISA!#REF!</definedName>
    <definedName name="an.221c">[163]ANALISA!#REF!</definedName>
    <definedName name="an.221d">[163]ANALISA!#REF!</definedName>
    <definedName name="an.221e">[163]ANALISA!#REF!</definedName>
    <definedName name="an.225">[163]ANALISA!#REF!</definedName>
    <definedName name="an.226a">[163]ANALISA!#REF!</definedName>
    <definedName name="an.226d">[163]ANALISA!#REF!</definedName>
    <definedName name="an.227">[163]ANALISA!#REF!</definedName>
    <definedName name="an.232">[163]ANALISA!#REF!</definedName>
    <definedName name="an.233">[163]ANALISA!#REF!</definedName>
    <definedName name="an.234">[163]ANALISA!#REF!</definedName>
    <definedName name="an.235">[163]ANALISA!#REF!</definedName>
    <definedName name="an.236">[163]ANALISA!#REF!</definedName>
    <definedName name="an.238">[163]ANALISA!#REF!</definedName>
    <definedName name="an.238a">[163]ANALISA!#REF!</definedName>
    <definedName name="an.238b">[163]ANALISA!#REF!</definedName>
    <definedName name="an.238c">[163]ANALISA!#REF!</definedName>
    <definedName name="an.238d">[163]ANALISA!#REF!</definedName>
    <definedName name="an.239">[163]ANALISA!#REF!</definedName>
    <definedName name="an.24">[163]ANALISA!#REF!</definedName>
    <definedName name="an.240">[163]ANALISA!#REF!</definedName>
    <definedName name="an.241">[163]ANALISA!#REF!</definedName>
    <definedName name="an.242">[163]ANALISA!#REF!</definedName>
    <definedName name="an.243">[163]ANALISA!#REF!</definedName>
    <definedName name="an.244">[163]ANALISA!#REF!</definedName>
    <definedName name="an.245">[163]ANALISA!#REF!</definedName>
    <definedName name="an.24a">[163]ANALISA!#REF!</definedName>
    <definedName name="an.24b">[163]ANALISA!#REF!</definedName>
    <definedName name="an.24c">[163]ANALISA!#REF!</definedName>
    <definedName name="an.24d">[163]ANALISA!#REF!</definedName>
    <definedName name="an.24f">[163]ANALISA!#REF!</definedName>
    <definedName name="an.25a">[163]ANALISA!#REF!</definedName>
    <definedName name="an.26d">[163]ANALISA!#REF!</definedName>
    <definedName name="an.29a">[163]ANALISA!#REF!</definedName>
    <definedName name="an.29b">[163]ANALISA!#REF!</definedName>
    <definedName name="an.29c">[163]ANALISA!#REF!</definedName>
    <definedName name="an.29d">[163]ANALISA!#REF!</definedName>
    <definedName name="an.29f">[163]ANALISA!#REF!</definedName>
    <definedName name="an.345">[163]ANALISA!#REF!</definedName>
    <definedName name="an.51a" localSheetId="1">#REF!</definedName>
    <definedName name="an.51a" localSheetId="2">#REF!</definedName>
    <definedName name="an.51a">#REF!</definedName>
    <definedName name="an.51b" localSheetId="1">#REF!</definedName>
    <definedName name="an.51b" localSheetId="2">#REF!</definedName>
    <definedName name="an.51b">#REF!</definedName>
    <definedName name="an.51c" localSheetId="1">#REF!</definedName>
    <definedName name="an.51c" localSheetId="2">#REF!</definedName>
    <definedName name="an.51c">#REF!</definedName>
    <definedName name="an.51d" localSheetId="1">#REF!</definedName>
    <definedName name="an.51d" localSheetId="2">#REF!</definedName>
    <definedName name="an.51d">#REF!</definedName>
    <definedName name="an_18a">[164]Analisa!#REF!</definedName>
    <definedName name="an_2.00">[165]analisa!#REF!</definedName>
    <definedName name="an_2.01">[165]analisa!#REF!</definedName>
    <definedName name="an_2.06">[165]analisa!#REF!</definedName>
    <definedName name="an_2.15">[165]analisa!#REF!</definedName>
    <definedName name="an_2.16">[165]analisa!#REF!</definedName>
    <definedName name="An_Alat">[166]analis_alat!$D$11:$R$183</definedName>
    <definedName name="an2.00">[163]ANALISA!#REF!</definedName>
    <definedName name="an2.01">[163]ANALISA!#REF!</definedName>
    <definedName name="an2.02">[163]ANALISA!#REF!</definedName>
    <definedName name="an2.03">[163]ANALISA!#REF!</definedName>
    <definedName name="an2.04">[163]ANALISA!#REF!</definedName>
    <definedName name="an2.05">[163]ANALISA!#REF!</definedName>
    <definedName name="an2.06">[163]ANALISA!#REF!</definedName>
    <definedName name="an2.06a">[163]ANALISA!#REF!</definedName>
    <definedName name="an2.07">[163]ANALISA!#REF!</definedName>
    <definedName name="an2.10">[163]ANALISA!#REF!</definedName>
    <definedName name="an2.14">[163]ANALISA!#REF!</definedName>
    <definedName name="an2.15">[163]ANALISA!#REF!</definedName>
    <definedName name="an2.16">[163]ANALISA!#REF!</definedName>
    <definedName name="an2.17">[163]ANALISA!#REF!</definedName>
    <definedName name="an2.18">[163]ANALISA!#REF!</definedName>
    <definedName name="an2.19">[163]ANALISA!#REF!</definedName>
    <definedName name="an2.20">[163]ANALISA!#REF!</definedName>
    <definedName name="an2.21">[163]ANALISA!#REF!</definedName>
    <definedName name="an2.25">[163]ANALISA!#REF!</definedName>
    <definedName name="an2.26a">[163]ANALISA!#REF!</definedName>
    <definedName name="an2.26d">[163]ANALISA!#REF!</definedName>
    <definedName name="an2_18a">[103]Analisa!#REF!</definedName>
    <definedName name="an2_18b">[103]Analisa!#REF!</definedName>
    <definedName name="an2_21b">[103]Analisa!#REF!</definedName>
    <definedName name="an2_21c">[103]Analisa!#REF!</definedName>
    <definedName name="an2_32">[103]Analisa!#REF!</definedName>
    <definedName name="an2_33">[103]Analisa!#REF!</definedName>
    <definedName name="an2_34">[103]Analisa!#REF!</definedName>
    <definedName name="an2_38">[103]Analisa!#REF!</definedName>
    <definedName name="an2_38a">[103]Analisa!#REF!</definedName>
    <definedName name="an2_38b">[103]Analisa!#REF!</definedName>
    <definedName name="an2_38c">[103]Analisa!#REF!</definedName>
    <definedName name="an2_38d">[103]Analisa!#REF!</definedName>
    <definedName name="an2_39">[103]Analisa!#REF!</definedName>
    <definedName name="an2_4">[103]Analisa!#REF!</definedName>
    <definedName name="an2_4a">[103]Analisa!#REF!</definedName>
    <definedName name="an2_5a">[103]Analisa!#REF!</definedName>
    <definedName name="an2_5b">[103]Analisa!#REF!</definedName>
    <definedName name="an2_6a">[103]Analisa!#REF!</definedName>
    <definedName name="an3_18a">[103]Analisa!#REF!</definedName>
    <definedName name="an3_18b">[103]Analisa!#REF!</definedName>
    <definedName name="an3_21b">[103]Analisa!#REF!</definedName>
    <definedName name="an3_21c">[103]Analisa!#REF!</definedName>
    <definedName name="an3_32">[103]Analisa!#REF!</definedName>
    <definedName name="an3_33">[103]Analisa!#REF!</definedName>
    <definedName name="an3_34">[103]Analisa!#REF!</definedName>
    <definedName name="an3_38">[103]Analisa!#REF!</definedName>
    <definedName name="an3_38a">[103]Analisa!#REF!</definedName>
    <definedName name="an3_38b">[103]Analisa!#REF!</definedName>
    <definedName name="an3_38c">[103]Analisa!#REF!</definedName>
    <definedName name="an3_38d">[103]Analisa!#REF!</definedName>
    <definedName name="an3_39">[103]Analisa!#REF!</definedName>
    <definedName name="an3_4a">[103]Analisa!#REF!</definedName>
    <definedName name="an3_5a">[103]Analisa!#REF!</definedName>
    <definedName name="an3_5b">[103]Analisa!#REF!</definedName>
    <definedName name="an3_6a">[103]Analisa!#REF!</definedName>
    <definedName name="an4_18a">[103]Analisa!#REF!</definedName>
    <definedName name="an4_18b">[103]Analisa!#REF!</definedName>
    <definedName name="an4_21b">[103]Analisa!#REF!</definedName>
    <definedName name="an4_21c">[103]Analisa!#REF!</definedName>
    <definedName name="an4_32">[103]Analisa!#REF!</definedName>
    <definedName name="an4_33">[103]Analisa!#REF!</definedName>
    <definedName name="an4_34">[103]Analisa!#REF!</definedName>
    <definedName name="an4_38">[103]Analisa!#REF!</definedName>
    <definedName name="an4_39">[103]Analisa!#REF!</definedName>
    <definedName name="an4_4a">[103]Analisa!#REF!</definedName>
    <definedName name="an4_5a">[103]Analisa!#REF!</definedName>
    <definedName name="an4_5b">[103]Analisa!#REF!</definedName>
    <definedName name="an4_6a">[103]Analisa!#REF!</definedName>
    <definedName name="an51b" localSheetId="1">#REF!</definedName>
    <definedName name="an51b" localSheetId="2">#REF!</definedName>
    <definedName name="an51b">#REF!</definedName>
    <definedName name="ana" localSheetId="1">#REF!</definedName>
    <definedName name="ana" localSheetId="2">#REF!</definedName>
    <definedName name="ana">#REF!</definedName>
    <definedName name="ana_313">'[167]anls 2'!#REF!</definedName>
    <definedName name="ana_79">'[167]anls 3'!#REF!</definedName>
    <definedName name="anakkunci">[69]Upah!$F$178</definedName>
    <definedName name="Anal.A" localSheetId="1">#REF!</definedName>
    <definedName name="Anal.A" localSheetId="2">#REF!</definedName>
    <definedName name="Anal.A">#REF!</definedName>
    <definedName name="Anal.AA" localSheetId="1">#REF!</definedName>
    <definedName name="Anal.AA" localSheetId="2">#REF!</definedName>
    <definedName name="Anal.AA">#REF!</definedName>
    <definedName name="anal.alat2">[168]k341k612!$A$958:$K$1024</definedName>
    <definedName name="Anal.B" localSheetId="1">#REF!</definedName>
    <definedName name="Anal.B" localSheetId="2">#REF!</definedName>
    <definedName name="Anal.B">#REF!</definedName>
    <definedName name="Anal.C" localSheetId="1">#REF!</definedName>
    <definedName name="Anal.C" localSheetId="2">#REF!</definedName>
    <definedName name="Anal.C">#REF!</definedName>
    <definedName name="Anal.D" localSheetId="1">#REF!</definedName>
    <definedName name="Anal.D" localSheetId="2">#REF!</definedName>
    <definedName name="Anal.D">#REF!</definedName>
    <definedName name="Anal.E" localSheetId="1">#REF!</definedName>
    <definedName name="Anal.E" localSheetId="2">#REF!</definedName>
    <definedName name="Anal.E">#REF!</definedName>
    <definedName name="Anal.F" localSheetId="1">#REF!</definedName>
    <definedName name="Anal.F" localSheetId="2">#REF!</definedName>
    <definedName name="Anal.F">#REF!</definedName>
    <definedName name="Anal.G" localSheetId="1">#REF!</definedName>
    <definedName name="Anal.G" localSheetId="2">#REF!</definedName>
    <definedName name="Anal.G">#REF!</definedName>
    <definedName name="Anal.H" localSheetId="1">#REF!</definedName>
    <definedName name="Anal.H" localSheetId="2">#REF!</definedName>
    <definedName name="Anal.H">#REF!</definedName>
    <definedName name="Anal.I" localSheetId="1">#REF!</definedName>
    <definedName name="Anal.I" localSheetId="2">#REF!</definedName>
    <definedName name="Anal.I">#REF!</definedName>
    <definedName name="Anal.LS" localSheetId="1">#REF!</definedName>
    <definedName name="Anal.LS" localSheetId="2">#REF!</definedName>
    <definedName name="Anal.LS">#REF!</definedName>
    <definedName name="Anal.LS1" localSheetId="1">#REF!</definedName>
    <definedName name="Anal.LS1" localSheetId="2">#REF!</definedName>
    <definedName name="Anal.LS1">#REF!</definedName>
    <definedName name="Anal1.2.4" localSheetId="1">#REF!</definedName>
    <definedName name="Anal1.2.4" localSheetId="2">#REF!</definedName>
    <definedName name="Anal1.2.4">#REF!</definedName>
    <definedName name="ANAL10">[169]Analisa!#REF!</definedName>
    <definedName name="Anal11.1.5">[170]ANALISA!#REF!</definedName>
    <definedName name="ANAL12">[171]analisa!#REF!</definedName>
    <definedName name="ANAL13">[171]analisa!#REF!</definedName>
    <definedName name="ANAL14">[171]analisa!#REF!</definedName>
    <definedName name="ANAL15">[171]analisa!#REF!</definedName>
    <definedName name="ANAL17">[171]analisa!#REF!</definedName>
    <definedName name="ANAL18">[171]analisa!#REF!</definedName>
    <definedName name="ANAL19">[171]analisa!#REF!</definedName>
    <definedName name="Anal2" localSheetId="1">#REF!</definedName>
    <definedName name="Anal2" localSheetId="2">#REF!</definedName>
    <definedName name="Anal2">#REF!</definedName>
    <definedName name="Anal2.1">[170]ANALISA!#REF!</definedName>
    <definedName name="Anal2.2">[170]ANALISA!#REF!</definedName>
    <definedName name="anal2\18c">[172]Analisa!$I$1678</definedName>
    <definedName name="ANAL20">[171]analisa!#REF!</definedName>
    <definedName name="anal200" localSheetId="1">#REF!</definedName>
    <definedName name="anal200" localSheetId="2">#REF!</definedName>
    <definedName name="anal200">#REF!</definedName>
    <definedName name="anal201" localSheetId="1">#REF!</definedName>
    <definedName name="anal201" localSheetId="2">#REF!</definedName>
    <definedName name="anal201">#REF!</definedName>
    <definedName name="anal202" localSheetId="1">#REF!</definedName>
    <definedName name="anal202" localSheetId="2">#REF!</definedName>
    <definedName name="anal202">#REF!</definedName>
    <definedName name="anal203">[173]Analisa!#REF!</definedName>
    <definedName name="anal204">[173]Analisa!#REF!</definedName>
    <definedName name="anal206" localSheetId="1">#REF!</definedName>
    <definedName name="anal206" localSheetId="2">#REF!</definedName>
    <definedName name="anal206">#REF!</definedName>
    <definedName name="anal208">[173]Analisa!#REF!</definedName>
    <definedName name="anal209">[173]Analisa!#REF!</definedName>
    <definedName name="anal210">[173]Analisa!#REF!</definedName>
    <definedName name="anal211">[173]Analisa!#REF!</definedName>
    <definedName name="anal212">[173]Analisa!#REF!</definedName>
    <definedName name="anal213">[173]Analisa!#REF!</definedName>
    <definedName name="anal215" localSheetId="1">#REF!</definedName>
    <definedName name="anal215" localSheetId="2">#REF!</definedName>
    <definedName name="anal215">#REF!</definedName>
    <definedName name="anal216" localSheetId="1">#REF!</definedName>
    <definedName name="anal216" localSheetId="2">#REF!</definedName>
    <definedName name="anal216">#REF!</definedName>
    <definedName name="anal217" localSheetId="1">#REF!</definedName>
    <definedName name="anal217" localSheetId="2">#REF!</definedName>
    <definedName name="anal217">#REF!</definedName>
    <definedName name="anal218" localSheetId="1">#REF!</definedName>
    <definedName name="anal218" localSheetId="2">#REF!</definedName>
    <definedName name="anal218">#REF!</definedName>
    <definedName name="ANAL22">[171]analisa!#REF!</definedName>
    <definedName name="anal222">[173]Analisa!#REF!</definedName>
    <definedName name="anal223">[173]Analisa!#REF!</definedName>
    <definedName name="anal224">[173]Analisa!#REF!</definedName>
    <definedName name="anal224a">[173]Analisa!#REF!</definedName>
    <definedName name="anal224v">[173]Analisa!#REF!</definedName>
    <definedName name="anal226a" localSheetId="1">#REF!</definedName>
    <definedName name="anal226a" localSheetId="2">#REF!</definedName>
    <definedName name="anal226a">#REF!</definedName>
    <definedName name="anal226b">[173]Analisa!#REF!</definedName>
    <definedName name="anal226c">[173]Analisa!#REF!</definedName>
    <definedName name="anal226d" localSheetId="1">#REF!</definedName>
    <definedName name="anal226d" localSheetId="2">#REF!</definedName>
    <definedName name="anal226d">#REF!</definedName>
    <definedName name="anal238a" localSheetId="1">#REF!</definedName>
    <definedName name="anal238a" localSheetId="2">#REF!</definedName>
    <definedName name="anal238a">#REF!</definedName>
    <definedName name="anal238b" localSheetId="1">#REF!</definedName>
    <definedName name="anal238b" localSheetId="2">#REF!</definedName>
    <definedName name="anal238b">#REF!</definedName>
    <definedName name="anal238c" localSheetId="1">#REF!</definedName>
    <definedName name="anal238c" localSheetId="2">#REF!</definedName>
    <definedName name="anal238c">#REF!</definedName>
    <definedName name="anal238d" localSheetId="1">#REF!</definedName>
    <definedName name="anal238d" localSheetId="2">#REF!</definedName>
    <definedName name="anal238d">#REF!</definedName>
    <definedName name="ANAL238S" localSheetId="1">#REF!</definedName>
    <definedName name="ANAL238S" localSheetId="2">#REF!</definedName>
    <definedName name="ANAL238S">#REF!</definedName>
    <definedName name="anal29f">[174]Analisa!$I$987</definedName>
    <definedName name="Anal3.1.5a">[170]ANALISA!#REF!</definedName>
    <definedName name="Anal3.2.1">[170]ANALISA!#REF!</definedName>
    <definedName name="Anal3.2.2">[170]ANALISA!#REF!</definedName>
    <definedName name="ANAL301">[171]analisa!#REF!</definedName>
    <definedName name="ANAL302">[171]analisa!#REF!</definedName>
    <definedName name="ANAL303">[171]analisa!#REF!</definedName>
    <definedName name="ANAL304">[171]analisa!#REF!</definedName>
    <definedName name="ANAL305">[171]analisa!#REF!</definedName>
    <definedName name="ANAL307">[171]analisa!#REF!</definedName>
    <definedName name="ANAL311">[171]analisa!#REF!</definedName>
    <definedName name="ANAL312">[171]analisa!#REF!</definedName>
    <definedName name="ANAL317">[171]analisa!#REF!</definedName>
    <definedName name="ANAL318">[171]analisa!#REF!</definedName>
    <definedName name="ANAL319">[171]analisa!#REF!</definedName>
    <definedName name="ANAL320">[171]analisa!#REF!</definedName>
    <definedName name="ANAL322">[171]analisa!#REF!</definedName>
    <definedName name="ANAL324">[171]analisa!#REF!</definedName>
    <definedName name="ANAL325">[171]analisa!#REF!</definedName>
    <definedName name="ANAL326">[171]analisa!#REF!</definedName>
    <definedName name="ANAL327">[171]analisa!#REF!</definedName>
    <definedName name="ANAL328">[171]analisa!#REF!</definedName>
    <definedName name="ANAL329">[171]analisa!#REF!</definedName>
    <definedName name="ANAL330">[171]analisa!#REF!</definedName>
    <definedName name="ANAL331">[171]analisa!#REF!</definedName>
    <definedName name="ANAL332">[171]analisa!#REF!</definedName>
    <definedName name="ANAL334">[171]analisa!#REF!</definedName>
    <definedName name="ANAL335">[171]analisa!#REF!</definedName>
    <definedName name="ANAL336">[171]analisa!#REF!</definedName>
    <definedName name="ANAL338">[171]analisa!#REF!</definedName>
    <definedName name="ANAL401">[171]analisa!#REF!</definedName>
    <definedName name="ANAL402">[171]analisa!#REF!</definedName>
    <definedName name="ANAL403">[171]analisa!#REF!</definedName>
    <definedName name="ANAL404">[171]analisa!#REF!</definedName>
    <definedName name="ANAL405">[171]analisa!#REF!</definedName>
    <definedName name="ANAL406">[171]analisa!#REF!</definedName>
    <definedName name="ANAL407">[171]analisa!#REF!</definedName>
    <definedName name="ANAL408">[171]analisa!#REF!</definedName>
    <definedName name="ANAL409">[171]analisa!#REF!</definedName>
    <definedName name="ANAL504">[171]analisa!#REF!</definedName>
    <definedName name="ANAL506">[171]analisa!#REF!</definedName>
    <definedName name="ANAL507">[171]analisa!#REF!</definedName>
    <definedName name="Anal6.1.2">[170]ANALISA!#REF!</definedName>
    <definedName name="Anal7.1.10">[170]ANALISA!#REF!</definedName>
    <definedName name="Anal7.1.7">[170]ANALISA!#REF!</definedName>
    <definedName name="Anal7.1.8">[170]ANALISA!#REF!</definedName>
    <definedName name="Anal7.1.9">[170]ANALISA!#REF!</definedName>
    <definedName name="Anal7.13">[170]ANALISA!#REF!</definedName>
    <definedName name="Anal7.13a">[170]ANALISA!#REF!</definedName>
    <definedName name="Anal7.3.1">[170]ANALISA!#REF!</definedName>
    <definedName name="Anal7.4.1">[170]ANALISA!#REF!</definedName>
    <definedName name="Anal7.7.1a">[170]ANALISA!#REF!</definedName>
    <definedName name="Anal7.7.2a">[170]ANALISA!#REF!</definedName>
    <definedName name="Anal7.9">[170]ANALISA!#REF!</definedName>
    <definedName name="ANAL8">[171]analisa!#REF!</definedName>
    <definedName name="Anal8.4.17">[170]ANALISA!#REF!</definedName>
    <definedName name="Anal8.4.18">[170]ANALISA!#REF!</definedName>
    <definedName name="Anal8.4.6a">[170]ANALISA!#REF!</definedName>
    <definedName name="ANAL9">[171]analisa!#REF!</definedName>
    <definedName name="analery" localSheetId="1">#REF!</definedName>
    <definedName name="analery" localSheetId="2">#REF!</definedName>
    <definedName name="analery">#REF!</definedName>
    <definedName name="ANALISA">'[175]Rekap (2)'!$B$4:$D$102</definedName>
    <definedName name="ANALISA_6">"#REF!"</definedName>
    <definedName name="ANALISA_TARKIM" localSheetId="1">#REF!</definedName>
    <definedName name="ANALISA_TARKIM" localSheetId="2">#REF!</definedName>
    <definedName name="ANALISA_TARKIM">#REF!</definedName>
    <definedName name="analisa1" localSheetId="1">#REF!</definedName>
    <definedName name="analisa1" localSheetId="2">#REF!</definedName>
    <definedName name="analisa1">#REF!</definedName>
    <definedName name="AnalisaD">'[176]Analisa D'!#REF!</definedName>
    <definedName name="AnalisaIC">'[177]Analisa IC'!$A$5:$Q$137</definedName>
    <definedName name="AnalisaJ">'[177]Analisa J'!$A$2:$I$2407</definedName>
    <definedName name="AnalisaM" localSheetId="1">#REF!</definedName>
    <definedName name="AnalisaM" localSheetId="2">#REF!</definedName>
    <definedName name="AnalisaM">#REF!</definedName>
    <definedName name="analisapompa">'[122]Analisa Pompa'!$I$40</definedName>
    <definedName name="AnalisaRAB">'[178]Analisa J'!$A$2:$I$2416</definedName>
    <definedName name="Anchor_Mesin_dan_Pompa">[122]HS!$G$235</definedName>
    <definedName name="ANDAL" localSheetId="1">#REF!</definedName>
    <definedName name="ANDAL" localSheetId="2">#REF!</definedName>
    <definedName name="ANDAL">#REF!</definedName>
    <definedName name="ANF16A">[27]analisa!#REF!</definedName>
    <definedName name="anf22a">[27]analisa!#REF!</definedName>
    <definedName name="anf34a">[27]analisa!#REF!</definedName>
    <definedName name="anf36b">[27]analisa!#REF!</definedName>
    <definedName name="ang32e">[27]analisa!#REF!</definedName>
    <definedName name="ANG33E">[27]analisa!#REF!</definedName>
    <definedName name="ang41a">[27]analisa!#REF!</definedName>
    <definedName name="ANG50H">[27]analisa!#REF!</definedName>
    <definedName name="ang50j">[27]analisa!#REF!</definedName>
    <definedName name="anggota1">[11]Input!#REF!</definedName>
    <definedName name="anggota2">[11]Input!#REF!</definedName>
    <definedName name="anggota3">[11]Input!#REF!</definedName>
    <definedName name="anggota4">[179]INPUT!#REF!</definedName>
    <definedName name="anggota5">[179]INPUT!#REF!</definedName>
    <definedName name="angin">[69]Upah!$F$136</definedName>
    <definedName name="angka" localSheetId="1">#REF!</definedName>
    <definedName name="angka" localSheetId="2">#REF!</definedName>
    <definedName name="angka">#REF!</definedName>
    <definedName name="angker">'[67]hrg bhn'!#REF!</definedName>
    <definedName name="Angker_baut" localSheetId="1">#REF!</definedName>
    <definedName name="Angker_baut" localSheetId="2">#REF!</definedName>
    <definedName name="Angker_baut">#REF!</definedName>
    <definedName name="Angker_kusen" localSheetId="1">#REF!</definedName>
    <definedName name="Angker_kusen" localSheetId="2">#REF!</definedName>
    <definedName name="Angker_kusen">#REF!</definedName>
    <definedName name="angker16p40">[180]Harga!$E$90</definedName>
    <definedName name="angker19">'[132]HRG BHN'!$E$81</definedName>
    <definedName name="angker22p50">[180]Harga!$E$89</definedName>
    <definedName name="angkerdock">'[67]hrg bhn'!$D$156</definedName>
    <definedName name="angkerdook">'[39]upah bahan'!$F$87</definedName>
    <definedName name="ANGKERKUSEN">[70]Daf.Harga!$D$107</definedName>
    <definedName name="angkerkusen_dok">[180]Harga!$E$176</definedName>
    <definedName name="angkert" localSheetId="1">#REF!</definedName>
    <definedName name="angkert" localSheetId="2">#REF!</definedName>
    <definedName name="angkert">#REF!</definedName>
    <definedName name="angkutanlokalgip">[109]Bahan!$H$40</definedName>
    <definedName name="anj1a">[27]analisa!#REF!</definedName>
    <definedName name="anj2a">[27]analisa!#REF!</definedName>
    <definedName name="ank9a">[27]analisa!#REF!</definedName>
    <definedName name="Anl">'[181]ANALISA BIAYA'!$F$75:$G$6259</definedName>
    <definedName name="AnPAB1">"#REF!"</definedName>
    <definedName name="AnPAB2">"#REF!"</definedName>
    <definedName name="ANREK" localSheetId="1">#REF!</definedName>
    <definedName name="ANREK" localSheetId="2">#REF!</definedName>
    <definedName name="ANREK">#REF!</definedName>
    <definedName name="anscount">2</definedName>
    <definedName name="ANSP314A">[27]analisa!#REF!</definedName>
    <definedName name="ANSP314B">[27]analisa!#REF!</definedName>
    <definedName name="ansp314g">[27]analisa!#REF!</definedName>
    <definedName name="ANSP314H">[27]analisa!#REF!</definedName>
    <definedName name="ansp314j">[27]analisa!#REF!</definedName>
    <definedName name="ansp9">[27]analisa!#REF!</definedName>
    <definedName name="ansp9a">[27]analisa!#REF!</definedName>
    <definedName name="antijamur">'[132]HRG BHN'!$E$124</definedName>
    <definedName name="antikarat">'[132]HRG BHN'!$E$114</definedName>
    <definedName name="Antiseize">[122]HS!$G$232</definedName>
    <definedName name="anu" localSheetId="1">#REF!</definedName>
    <definedName name="anu" localSheetId="2">#REF!</definedName>
    <definedName name="anu">#REF!</definedName>
    <definedName name="ap" localSheetId="1">#REF!</definedName>
    <definedName name="ap" localSheetId="2">#REF!</definedName>
    <definedName name="ap">#REF!</definedName>
    <definedName name="apendahuluan">[132]RAB!$K$15</definedName>
    <definedName name="apipa1">'[132]HRG BHN'!$E$160</definedName>
    <definedName name="apipa2">'[132]HRG BHN'!$E$162</definedName>
    <definedName name="apipa3">'[132]HRG BHN'!$E$163</definedName>
    <definedName name="apipa4">'[132]HRG BHN'!$E$164</definedName>
    <definedName name="apipas">'[132]HRG BHN'!$E$161</definedName>
    <definedName name="App">#N/A</definedName>
    <definedName name="aproval">#N/A</definedName>
    <definedName name="AQUA" localSheetId="1">#REF!</definedName>
    <definedName name="AQUA" localSheetId="2">#REF!</definedName>
    <definedName name="AQUA">#REF!</definedName>
    <definedName name="ar">'[182]Analis Upah'!$I$2111</definedName>
    <definedName name="arde">[69]Upah!$F$242</definedName>
    <definedName name="area" localSheetId="1">#REF!</definedName>
    <definedName name="area" localSheetId="2">#REF!</definedName>
    <definedName name="area">#REF!</definedName>
    <definedName name="aret" localSheetId="5">{"Book1","4.09 FLORA DAN FAUNA.xls","4.22 PERLENGKAPAN SEKOLAH.xls"}</definedName>
    <definedName name="aret" localSheetId="7">{"Book1","4.09 FLORA DAN FAUNA.xls","4.22 PERLENGKAPAN SEKOLAH.xls"}</definedName>
    <definedName name="aret">{"Book1","4.09 FLORA DAN FAUNA.xls","4.22 PERLENGKAPAN SEKOLAH.xls"}</definedName>
    <definedName name="arew" localSheetId="5">{"Book1","4.09 FLORA DAN FAUNA.xls","4.22 PERLENGKAPAN SEKOLAH.xls"}</definedName>
    <definedName name="arew" localSheetId="7">{"Book1","4.09 FLORA DAN FAUNA.xls","4.22 PERLENGKAPAN SEKOLAH.xls"}</definedName>
    <definedName name="arew">{"Book1","4.09 FLORA DAN FAUNA.xls","4.22 PERLENGKAPAN SEKOLAH.xls"}</definedName>
    <definedName name="arrq" localSheetId="5">{"Book1","4.09 FLORA DAN FAUNA.xls","4.22 PERLENGKAPAN SEKOLAH.xls"}</definedName>
    <definedName name="arrq" localSheetId="7">{"Book1","4.09 FLORA DAN FAUNA.xls","4.22 PERLENGKAPAN SEKOLAH.xls"}</definedName>
    <definedName name="arrq">{"Book1","4.09 FLORA DAN FAUNA.xls","4.22 PERLENGKAPAN SEKOLAH.xls"}</definedName>
    <definedName name="asa" localSheetId="1">#REF!</definedName>
    <definedName name="asa" localSheetId="2">#REF!</definedName>
    <definedName name="asa">#REF!</definedName>
    <definedName name="asbes" localSheetId="1">#REF!</definedName>
    <definedName name="asbes" localSheetId="2">#REF!</definedName>
    <definedName name="asbes">#REF!</definedName>
    <definedName name="Asbes.glb">'[108]HARGA SAT'!$G$83</definedName>
    <definedName name="Asbes_gelombang" localSheetId="1">#REF!</definedName>
    <definedName name="Asbes_gelombang" localSheetId="2">#REF!</definedName>
    <definedName name="Asbes_gelombang">#REF!</definedName>
    <definedName name="Asbes_Glb" localSheetId="1">#REF!</definedName>
    <definedName name="Asbes_Glb" localSheetId="2">#REF!</definedName>
    <definedName name="Asbes_Glb">#REF!</definedName>
    <definedName name="asbesbesar">[183]bahan!$H$68</definedName>
    <definedName name="asbesgelombang">'[39]upah bahan'!#REF!</definedName>
    <definedName name="asbuiltdraw">[140]lansam!#REF!</definedName>
    <definedName name="asbuton">'[184]HARGA SAT'!#REF!</definedName>
    <definedName name="aSDA">[131]Analisa!#REF!</definedName>
    <definedName name="asdf" localSheetId="5">{"'Sheet1'!$A$1"}</definedName>
    <definedName name="asdf" localSheetId="7">{"'Sheet1'!$A$1"}</definedName>
    <definedName name="asdf">{"'Sheet1'!$A$1"}</definedName>
    <definedName name="asdf_1" localSheetId="3">{"'Sheet1'!$A$1"}</definedName>
    <definedName name="asdf_1" localSheetId="4">{"'Sheet1'!$A$1"}</definedName>
    <definedName name="asdf_2" localSheetId="5">{"'Sheet1'!$A$1"}</definedName>
    <definedName name="asdf_2" localSheetId="7">{"'Sheet1'!$A$1"}</definedName>
    <definedName name="asdf_2">{"'Sheet1'!$A$1"}</definedName>
    <definedName name="asdf_3" localSheetId="5">{"'Sheet1'!$A$1"}</definedName>
    <definedName name="asdf_3" localSheetId="7">{"'Sheet1'!$A$1"}</definedName>
    <definedName name="asdf_3">{"'Sheet1'!$A$1"}</definedName>
    <definedName name="asdf_4" localSheetId="5">{"'Sheet1'!$A$1"}</definedName>
    <definedName name="asdf_4" localSheetId="7">{"'Sheet1'!$A$1"}</definedName>
    <definedName name="asdf_4">{"'Sheet1'!$A$1"}</definedName>
    <definedName name="asdf_5" localSheetId="5">{"'Sheet1'!$A$1"}</definedName>
    <definedName name="asdf_5" localSheetId="7">{"'Sheet1'!$A$1"}</definedName>
    <definedName name="asdf_5">{"'Sheet1'!$A$1"}</definedName>
    <definedName name="asdfasf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fasf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draw">'[141]Break Down Bahan LS'!$L$113</definedName>
    <definedName name="asdwv" localSheetId="5">{"'Sheet1'!$A$1"}</definedName>
    <definedName name="asdwv" localSheetId="7">{"'Sheet1'!$A$1"}</definedName>
    <definedName name="asdwv">{"'Sheet1'!$A$1"}</definedName>
    <definedName name="asdwv_1" localSheetId="3">{"'Sheet1'!$A$1"}</definedName>
    <definedName name="asdwv_1" localSheetId="4">{"'Sheet1'!$A$1"}</definedName>
    <definedName name="asdwv_2" localSheetId="5">{"'Sheet1'!$A$1"}</definedName>
    <definedName name="asdwv_2" localSheetId="7">{"'Sheet1'!$A$1"}</definedName>
    <definedName name="asdwv_2">{"'Sheet1'!$A$1"}</definedName>
    <definedName name="asdwv_3" localSheetId="5">{"'Sheet1'!$A$1"}</definedName>
    <definedName name="asdwv_3" localSheetId="7">{"'Sheet1'!$A$1"}</definedName>
    <definedName name="asdwv_3">{"'Sheet1'!$A$1"}</definedName>
    <definedName name="asdwv_4" localSheetId="5">{"'Sheet1'!$A$1"}</definedName>
    <definedName name="asdwv_4" localSheetId="7">{"'Sheet1'!$A$1"}</definedName>
    <definedName name="asdwv_4">{"'Sheet1'!$A$1"}</definedName>
    <definedName name="asdwv_5" localSheetId="5">{"'Sheet1'!$A$1"}</definedName>
    <definedName name="asdwv_5" localSheetId="7">{"'Sheet1'!$A$1"}</definedName>
    <definedName name="asdwv_5">{"'Sheet1'!$A$1"}</definedName>
    <definedName name="ASE" localSheetId="5">{"'Sheet1'!$A$1"}</definedName>
    <definedName name="ASE" localSheetId="7">{"'Sheet1'!$A$1"}</definedName>
    <definedName name="ASE">{"'Sheet1'!$A$1"}</definedName>
    <definedName name="ASE_1" localSheetId="3">{"'Sheet1'!$A$1"}</definedName>
    <definedName name="ASE_1" localSheetId="4">{"'Sheet1'!$A$1"}</definedName>
    <definedName name="ASE_2" localSheetId="5">{"'Sheet1'!$A$1"}</definedName>
    <definedName name="ASE_2" localSheetId="7">{"'Sheet1'!$A$1"}</definedName>
    <definedName name="ASE_2">{"'Sheet1'!$A$1"}</definedName>
    <definedName name="ASE_3" localSheetId="5">{"'Sheet1'!$A$1"}</definedName>
    <definedName name="ASE_3" localSheetId="7">{"'Sheet1'!$A$1"}</definedName>
    <definedName name="ASE_3">{"'Sheet1'!$A$1"}</definedName>
    <definedName name="ASE_4" localSheetId="5">{"'Sheet1'!$A$1"}</definedName>
    <definedName name="ASE_4" localSheetId="7">{"'Sheet1'!$A$1"}</definedName>
    <definedName name="ASE_4">{"'Sheet1'!$A$1"}</definedName>
    <definedName name="ASE_5" localSheetId="5">{"'Sheet1'!$A$1"}</definedName>
    <definedName name="ASE_5" localSheetId="7">{"'Sheet1'!$A$1"}</definedName>
    <definedName name="ASE_5">{"'Sheet1'!$A$1"}</definedName>
    <definedName name="ashan_1_1">NA()</definedName>
    <definedName name="ashan_1_2">NA()</definedName>
    <definedName name="ashan_10">NA()</definedName>
    <definedName name="ashan_10_1">NA()</definedName>
    <definedName name="ashan_11">NA()</definedName>
    <definedName name="ashan_11_1">NA()</definedName>
    <definedName name="ashan_12">NA()</definedName>
    <definedName name="ashan_13">NA()</definedName>
    <definedName name="ashan_14">NA()</definedName>
    <definedName name="ashan_15">NA()</definedName>
    <definedName name="ashan_16">NA()</definedName>
    <definedName name="ashan_19">NA()</definedName>
    <definedName name="ashan_20">NA()</definedName>
    <definedName name="ashan_4">NA()</definedName>
    <definedName name="ashan_5">NA()</definedName>
    <definedName name="ashan_6">NA()</definedName>
    <definedName name="ashan_7">NA()</definedName>
    <definedName name="ashan_8">NA()</definedName>
    <definedName name="ashan_9">NA()</definedName>
    <definedName name="asisten" localSheetId="1">#REF!</definedName>
    <definedName name="asisten" localSheetId="2">#REF!</definedName>
    <definedName name="asisten">#REF!</definedName>
    <definedName name="Aspal">[154]HaSatUp!#REF!</definedName>
    <definedName name="aspal.emulsi">'[185]Daftar Harga'!#REF!</definedName>
    <definedName name="aspal.mc">'[185]Daftar Harga'!#REF!</definedName>
    <definedName name="aspal_sprayer">'[144]Upah&amp;Bahan'!$G$180</definedName>
    <definedName name="ASPHAL_FINISHER">'[186]HARGA ALAT'!$E$28</definedName>
    <definedName name="ASPHAL_MIXING">'[186]HARGA ALAT'!$E$27</definedName>
    <definedName name="Asphalt_Finisher">'[103]jad-bahan'!#REF!</definedName>
    <definedName name="ASPHALT_SPRAYER">'[186]HARGA ALAT'!$E$25</definedName>
    <definedName name="ass.driller">'[113]Daft.U+B'!$F$26</definedName>
    <definedName name="ass.geologis">'[113]Daft.U+B'!$F$21</definedName>
    <definedName name="ass.geologist">'[187]Daft.U+B'!#REF!</definedName>
    <definedName name="ass_driller">'[187]Daft.U+B'!#REF!</definedName>
    <definedName name="assisten" localSheetId="1">#REF!</definedName>
    <definedName name="assisten" localSheetId="2">#REF!</definedName>
    <definedName name="assisten">#REF!</definedName>
    <definedName name="asstoperator">[122]HS!$G$58</definedName>
    <definedName name="asu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su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atap" localSheetId="1">#REF!</definedName>
    <definedName name="atap" localSheetId="2">#REF!</definedName>
    <definedName name="atap">#REF!</definedName>
    <definedName name="atap630">'[132]ANLIS '!$K$1054</definedName>
    <definedName name="atap630a">'[132]ANLIS '!$K$1068</definedName>
    <definedName name="atap634">'[132]ANLIS '!$K$1085</definedName>
    <definedName name="atapgalvalum">[69]Upah!$F$47</definedName>
    <definedName name="ataph2aii">'[132]ANLIS '!$K$1025</definedName>
    <definedName name="ataph6ii">'[132]ANLIS '!$K$1040</definedName>
    <definedName name="ATAS" localSheetId="1">#REF!</definedName>
    <definedName name="ATAS" localSheetId="2">#REF!</definedName>
    <definedName name="ATAS">#REF!</definedName>
    <definedName name="atawar">[183]bahan!$H$179</definedName>
    <definedName name="atb" localSheetId="1">#REF!</definedName>
    <definedName name="atb" localSheetId="2">#REF!</definedName>
    <definedName name="atb">#REF!</definedName>
    <definedName name="ATB_1_1">NA()</definedName>
    <definedName name="ATB_1_6">"#REF!"</definedName>
    <definedName name="ATB_10">NA()</definedName>
    <definedName name="ATB_11">NA()</definedName>
    <definedName name="ATB_12">NA()</definedName>
    <definedName name="ATB_13">NA()</definedName>
    <definedName name="ATB_14">NA()</definedName>
    <definedName name="ATB_15">NA()</definedName>
    <definedName name="ATB_16">NA()</definedName>
    <definedName name="ATB_19">NA()</definedName>
    <definedName name="ATB_2_6">"#REF!"</definedName>
    <definedName name="ATB_20">NA()</definedName>
    <definedName name="ATB_4">NA()</definedName>
    <definedName name="ATB_5">NA()</definedName>
    <definedName name="ATB_6">NA()</definedName>
    <definedName name="ATB_7">NA()</definedName>
    <definedName name="ATB_8">NA()</definedName>
    <definedName name="ATB_9">NA()</definedName>
    <definedName name="ATBL">[188]ANALIS!$AL$49</definedName>
    <definedName name="atbl.3">[1]analisa!#REF!</definedName>
    <definedName name="ATBL_6">"#REF!"</definedName>
    <definedName name="ATBLa" localSheetId="1">#REF!</definedName>
    <definedName name="ATBLa" localSheetId="2">#REF!</definedName>
    <definedName name="ATBLa">#REF!</definedName>
    <definedName name="ATBLb" localSheetId="1">#REF!</definedName>
    <definedName name="ATBLb" localSheetId="2">#REF!</definedName>
    <definedName name="ATBLb">#REF!</definedName>
    <definedName name="atblc" localSheetId="1">#REF!</definedName>
    <definedName name="atblc" localSheetId="2">#REF!</definedName>
    <definedName name="atblc">#REF!</definedName>
    <definedName name="ATK" localSheetId="5">{"Book1","4.09 FLORA DAN FAUNA.xls","4.22 PERLENGKAPAN SEKOLAH.xls"}</definedName>
    <definedName name="ATK" localSheetId="7">{"Book1","4.09 FLORA DAN FAUNA.xls","4.22 PERLENGKAPAN SEKOLAH.xls"}</definedName>
    <definedName name="ATK">{"Book1","4.09 FLORA DAN FAUNA.xls","4.22 PERLENGKAPAN SEKOLAH.xls"}</definedName>
    <definedName name="atp.z" localSheetId="1">#REF!</definedName>
    <definedName name="atp.z" localSheetId="2">#REF!</definedName>
    <definedName name="atp.z">#REF!</definedName>
    <definedName name="ATPASBATU" localSheetId="5">{"'Sheet1'!$A$1"}</definedName>
    <definedName name="ATPASBATU" localSheetId="7">{"'Sheet1'!$A$1"}</definedName>
    <definedName name="ATPASBATU">{"'Sheet1'!$A$1"}</definedName>
    <definedName name="ATPASBATU_1" localSheetId="3">{"'Sheet1'!$A$1"}</definedName>
    <definedName name="ATPASBATU_1" localSheetId="4">{"'Sheet1'!$A$1"}</definedName>
    <definedName name="ATPASBATU_2" localSheetId="5">{"'Sheet1'!$A$1"}</definedName>
    <definedName name="ATPASBATU_2" localSheetId="7">{"'Sheet1'!$A$1"}</definedName>
    <definedName name="ATPASBATU_2">{"'Sheet1'!$A$1"}</definedName>
    <definedName name="ATPASBATU_3" localSheetId="5">{"'Sheet1'!$A$1"}</definedName>
    <definedName name="ATPASBATU_3" localSheetId="7">{"'Sheet1'!$A$1"}</definedName>
    <definedName name="ATPASBATU_3">{"'Sheet1'!$A$1"}</definedName>
    <definedName name="ATPASBATU_4" localSheetId="5">{"'Sheet1'!$A$1"}</definedName>
    <definedName name="ATPASBATU_4" localSheetId="7">{"'Sheet1'!$A$1"}</definedName>
    <definedName name="ATPASBATU_4">{"'Sheet1'!$A$1"}</definedName>
    <definedName name="ATPASBATU_5" localSheetId="5">{"'Sheet1'!$A$1"}</definedName>
    <definedName name="ATPASBATU_5" localSheetId="7">{"'Sheet1'!$A$1"}</definedName>
    <definedName name="ATPASBATU_5">{"'Sheet1'!$A$1"}</definedName>
    <definedName name="atpasbatu2" localSheetId="5">{"'Sheet1'!$A$1"}</definedName>
    <definedName name="atpasbatu2" localSheetId="7">{"'Sheet1'!$A$1"}</definedName>
    <definedName name="atpasbatu2">{"'Sheet1'!$A$1"}</definedName>
    <definedName name="atpasbatu2_1" localSheetId="3">{"'Sheet1'!$A$1"}</definedName>
    <definedName name="atpasbatu2_1" localSheetId="4">{"'Sheet1'!$A$1"}</definedName>
    <definedName name="atpasbatu2_2" localSheetId="5">{"'Sheet1'!$A$1"}</definedName>
    <definedName name="atpasbatu2_2" localSheetId="7">{"'Sheet1'!$A$1"}</definedName>
    <definedName name="atpasbatu2_2">{"'Sheet1'!$A$1"}</definedName>
    <definedName name="atpasbatu2_3" localSheetId="5">{"'Sheet1'!$A$1"}</definedName>
    <definedName name="atpasbatu2_3" localSheetId="7">{"'Sheet1'!$A$1"}</definedName>
    <definedName name="atpasbatu2_3">{"'Sheet1'!$A$1"}</definedName>
    <definedName name="atpasbatu2_4" localSheetId="5">{"'Sheet1'!$A$1"}</definedName>
    <definedName name="atpasbatu2_4" localSheetId="7">{"'Sheet1'!$A$1"}</definedName>
    <definedName name="atpasbatu2_4">{"'Sheet1'!$A$1"}</definedName>
    <definedName name="atpasbatu2_5" localSheetId="5">{"'Sheet1'!$A$1"}</definedName>
    <definedName name="atpasbatu2_5" localSheetId="7">{"'Sheet1'!$A$1"}</definedName>
    <definedName name="atpasbatu2_5">{"'Sheet1'!$A$1"}</definedName>
    <definedName name="auto">'[189]auto-lock'!$A$1</definedName>
    <definedName name="Autocad">[190]Standar!$E$11</definedName>
    <definedName name="AV.13">'[191]HARGA SAT'!#REF!</definedName>
    <definedName name="AV.50">'[191]HARGA SAT'!#REF!</definedName>
    <definedName name="AV.75">'[191]HARGA SAT'!#REF!</definedName>
    <definedName name="AVAOUR">'[67]hrg bhn'!#REF!</definedName>
    <definedName name="avaourkmwc">[69]Upah!$F$92</definedName>
    <definedName name="Avoor_Stenlis_Steel" localSheetId="1">#REF!</definedName>
    <definedName name="Avoor_Stenlis_Steel" localSheetId="2">#REF!</definedName>
    <definedName name="Avoor_Stenlis_Steel">#REF!</definedName>
    <definedName name="avour">'[135]HG SATUAN'!$E$172</definedName>
    <definedName name="avour.bs" localSheetId="1">#REF!</definedName>
    <definedName name="avour.bs" localSheetId="2">#REF!</definedName>
    <definedName name="avour.bs">#REF!</definedName>
    <definedName name="avour.pls" localSheetId="1">#REF!</definedName>
    <definedName name="avour.pls" localSheetId="2">#REF!</definedName>
    <definedName name="avour.pls">#REF!</definedName>
    <definedName name="avour.stn">[158]bahan!$G$179</definedName>
    <definedName name="avourmeja">[69]Upah!$F$84</definedName>
    <definedName name="awastafel">'[132]HRG BHN'!$E$171</definedName>
    <definedName name="awdd">[192]bahan!#REF!</definedName>
    <definedName name="awert" localSheetId="5">{#N/A,#N/A,FALSE,"REK";#N/A,#N/A,FALSE,"rab"}</definedName>
    <definedName name="awert" localSheetId="7">{#N/A,#N/A,FALSE,"REK";#N/A,#N/A,FALSE,"rab"}</definedName>
    <definedName name="awert">{#N/A,#N/A,FALSE,"REK";#N/A,#N/A,FALSE,"rab"}</definedName>
    <definedName name="awert_1" localSheetId="3">{#N/A,#N/A,FALSE,"REK";#N/A,#N/A,FALSE,"rab"}</definedName>
    <definedName name="awert_1" localSheetId="4">{#N/A,#N/A,FALSE,"REK";#N/A,#N/A,FALSE,"rab"}</definedName>
    <definedName name="awert_2" localSheetId="5">{#N/A,#N/A,FALSE,"REK";#N/A,#N/A,FALSE,"rab"}</definedName>
    <definedName name="awert_2" localSheetId="7">{#N/A,#N/A,FALSE,"REK";#N/A,#N/A,FALSE,"rab"}</definedName>
    <definedName name="awert_2">{#N/A,#N/A,FALSE,"REK";#N/A,#N/A,FALSE,"rab"}</definedName>
    <definedName name="awert_3" localSheetId="5">{#N/A,#N/A,FALSE,"REK";#N/A,#N/A,FALSE,"rab"}</definedName>
    <definedName name="awert_3" localSheetId="7">{#N/A,#N/A,FALSE,"REK";#N/A,#N/A,FALSE,"rab"}</definedName>
    <definedName name="awert_3">{#N/A,#N/A,FALSE,"REK";#N/A,#N/A,FALSE,"rab"}</definedName>
    <definedName name="awert_4" localSheetId="5">{#N/A,#N/A,FALSE,"REK";#N/A,#N/A,FALSE,"rab"}</definedName>
    <definedName name="awert_4" localSheetId="7">{#N/A,#N/A,FALSE,"REK";#N/A,#N/A,FALSE,"rab"}</definedName>
    <definedName name="awert_4">{#N/A,#N/A,FALSE,"REK";#N/A,#N/A,FALSE,"rab"}</definedName>
    <definedName name="awert_5" localSheetId="5">{#N/A,#N/A,FALSE,"REK";#N/A,#N/A,FALSE,"rab"}</definedName>
    <definedName name="awert_5" localSheetId="7">{#N/A,#N/A,FALSE,"REK";#N/A,#N/A,FALSE,"rab"}</definedName>
    <definedName name="awert_5">{#N/A,#N/A,FALSE,"REK";#N/A,#N/A,FALSE,"rab"}</definedName>
    <definedName name="AWERYGT" localSheetId="5">{#N/A,#N/A,FALSE,"REK";#N/A,#N/A,FALSE,"rab"}</definedName>
    <definedName name="AWERYGT" localSheetId="7">{#N/A,#N/A,FALSE,"REK";#N/A,#N/A,FALSE,"rab"}</definedName>
    <definedName name="AWERYGT">{#N/A,#N/A,FALSE,"REK";#N/A,#N/A,FALSE,"rab"}</definedName>
    <definedName name="AWERYGT_1" localSheetId="3">{#N/A,#N/A,FALSE,"REK";#N/A,#N/A,FALSE,"rab"}</definedName>
    <definedName name="AWERYGT_1" localSheetId="4">{#N/A,#N/A,FALSE,"REK";#N/A,#N/A,FALSE,"rab"}</definedName>
    <definedName name="AWERYGT_2" localSheetId="5">{#N/A,#N/A,FALSE,"REK";#N/A,#N/A,FALSE,"rab"}</definedName>
    <definedName name="AWERYGT_2" localSheetId="7">{#N/A,#N/A,FALSE,"REK";#N/A,#N/A,FALSE,"rab"}</definedName>
    <definedName name="AWERYGT_2">{#N/A,#N/A,FALSE,"REK";#N/A,#N/A,FALSE,"rab"}</definedName>
    <definedName name="AWERYGT_3" localSheetId="5">{#N/A,#N/A,FALSE,"REK";#N/A,#N/A,FALSE,"rab"}</definedName>
    <definedName name="AWERYGT_3" localSheetId="7">{#N/A,#N/A,FALSE,"REK";#N/A,#N/A,FALSE,"rab"}</definedName>
    <definedName name="AWERYGT_3">{#N/A,#N/A,FALSE,"REK";#N/A,#N/A,FALSE,"rab"}</definedName>
    <definedName name="AWERYGT_4" localSheetId="5">{#N/A,#N/A,FALSE,"REK";#N/A,#N/A,FALSE,"rab"}</definedName>
    <definedName name="AWERYGT_4" localSheetId="7">{#N/A,#N/A,FALSE,"REK";#N/A,#N/A,FALSE,"rab"}</definedName>
    <definedName name="AWERYGT_4">{#N/A,#N/A,FALSE,"REK";#N/A,#N/A,FALSE,"rab"}</definedName>
    <definedName name="AWERYGT_5" localSheetId="5">{#N/A,#N/A,FALSE,"REK";#N/A,#N/A,FALSE,"rab"}</definedName>
    <definedName name="AWERYGT_5" localSheetId="7">{#N/A,#N/A,FALSE,"REK";#N/A,#N/A,FALSE,"rab"}</definedName>
    <definedName name="AWERYGT_5">{#N/A,#N/A,FALSE,"REK";#N/A,#N/A,FALSE,"rab"}</definedName>
    <definedName name="awet" localSheetId="5">{#N/A,#N/A,FALSE,"REK-S-TPL";#N/A,#N/A,FALSE,"REK-TPML";#N/A,#N/A,FALSE,"RAB-TEMPEL"}</definedName>
    <definedName name="awet" localSheetId="7">{#N/A,#N/A,FALSE,"REK-S-TPL";#N/A,#N/A,FALSE,"REK-TPML";#N/A,#N/A,FALSE,"RAB-TEMPEL"}</definedName>
    <definedName name="awet">{#N/A,#N/A,FALSE,"REK-S-TPL";#N/A,#N/A,FALSE,"REK-TPML";#N/A,#N/A,FALSE,"RAB-TEMPEL"}</definedName>
    <definedName name="awet_1" localSheetId="3">{#N/A,#N/A,FALSE,"REK-S-TPL";#N/A,#N/A,FALSE,"REK-TPML";#N/A,#N/A,FALSE,"RAB-TEMPEL"}</definedName>
    <definedName name="awet_1" localSheetId="4">{#N/A,#N/A,FALSE,"REK-S-TPL";#N/A,#N/A,FALSE,"REK-TPML";#N/A,#N/A,FALSE,"RAB-TEMPEL"}</definedName>
    <definedName name="awet_2" localSheetId="5">{#N/A,#N/A,FALSE,"REK-S-TPL";#N/A,#N/A,FALSE,"REK-TPML";#N/A,#N/A,FALSE,"RAB-TEMPEL"}</definedName>
    <definedName name="awet_2" localSheetId="7">{#N/A,#N/A,FALSE,"REK-S-TPL";#N/A,#N/A,FALSE,"REK-TPML";#N/A,#N/A,FALSE,"RAB-TEMPEL"}</definedName>
    <definedName name="awet_2">{#N/A,#N/A,FALSE,"REK-S-TPL";#N/A,#N/A,FALSE,"REK-TPML";#N/A,#N/A,FALSE,"RAB-TEMPEL"}</definedName>
    <definedName name="awet_3" localSheetId="5">{#N/A,#N/A,FALSE,"REK-S-TPL";#N/A,#N/A,FALSE,"REK-TPML";#N/A,#N/A,FALSE,"RAB-TEMPEL"}</definedName>
    <definedName name="awet_3" localSheetId="7">{#N/A,#N/A,FALSE,"REK-S-TPL";#N/A,#N/A,FALSE,"REK-TPML";#N/A,#N/A,FALSE,"RAB-TEMPEL"}</definedName>
    <definedName name="awet_3">{#N/A,#N/A,FALSE,"REK-S-TPL";#N/A,#N/A,FALSE,"REK-TPML";#N/A,#N/A,FALSE,"RAB-TEMPEL"}</definedName>
    <definedName name="awet_4" localSheetId="5">{#N/A,#N/A,FALSE,"REK-S-TPL";#N/A,#N/A,FALSE,"REK-TPML";#N/A,#N/A,FALSE,"RAB-TEMPEL"}</definedName>
    <definedName name="awet_4" localSheetId="7">{#N/A,#N/A,FALSE,"REK-S-TPL";#N/A,#N/A,FALSE,"REK-TPML";#N/A,#N/A,FALSE,"RAB-TEMPEL"}</definedName>
    <definedName name="awet_4">{#N/A,#N/A,FALSE,"REK-S-TPL";#N/A,#N/A,FALSE,"REK-TPML";#N/A,#N/A,FALSE,"RAB-TEMPEL"}</definedName>
    <definedName name="awet_5" localSheetId="5">{#N/A,#N/A,FALSE,"REK-S-TPL";#N/A,#N/A,FALSE,"REK-TPML";#N/A,#N/A,FALSE,"RAB-TEMPEL"}</definedName>
    <definedName name="awet_5" localSheetId="7">{#N/A,#N/A,FALSE,"REK-S-TPL";#N/A,#N/A,FALSE,"REK-TPML";#N/A,#N/A,FALSE,"RAB-TEMPEL"}</definedName>
    <definedName name="awet_5">{#N/A,#N/A,FALSE,"REK-S-TPL";#N/A,#N/A,FALSE,"REK-TPML";#N/A,#N/A,FALSE,"RAB-TEMPEL"}</definedName>
    <definedName name="axsaxdasxdasxa">'[193]Uph&amp;bhn'!$E$14</definedName>
    <definedName name="ayak" localSheetId="1">#REF!</definedName>
    <definedName name="ayak" localSheetId="2">#REF!</definedName>
    <definedName name="ayak">#REF!</definedName>
    <definedName name="b" localSheetId="1">#REF!</definedName>
    <definedName name="b" localSheetId="2">#REF!</definedName>
    <definedName name="b">#REF!</definedName>
    <definedName name="B._6">"#REF!"</definedName>
    <definedName name="b._Penjualan_yang_tidak_dilaporkan">'[104]412src2'!$B$771</definedName>
    <definedName name="B.01" localSheetId="1">#REF!</definedName>
    <definedName name="B.01" localSheetId="2">#REF!</definedName>
    <definedName name="B.01">#REF!</definedName>
    <definedName name="B.02" localSheetId="1">#REF!</definedName>
    <definedName name="B.02" localSheetId="2">#REF!</definedName>
    <definedName name="B.02">#REF!</definedName>
    <definedName name="B.03" localSheetId="1">#REF!</definedName>
    <definedName name="B.03" localSheetId="2">#REF!</definedName>
    <definedName name="B.03">#REF!</definedName>
    <definedName name="B.04" localSheetId="1">#REF!</definedName>
    <definedName name="B.04" localSheetId="2">#REF!</definedName>
    <definedName name="B.04">#REF!</definedName>
    <definedName name="B.05" localSheetId="1">#REF!</definedName>
    <definedName name="B.05" localSheetId="2">#REF!</definedName>
    <definedName name="B.05">#REF!</definedName>
    <definedName name="B.06">[194]ANALIZ!#REF!</definedName>
    <definedName name="B.07">[106]ANALISA!$F$1395</definedName>
    <definedName name="B.08">'[113]Use Anls'!$E$331</definedName>
    <definedName name="B.09">[106]ANALISA!$F$1455</definedName>
    <definedName name="B.1" localSheetId="1">#REF!</definedName>
    <definedName name="B.1" localSheetId="2">#REF!</definedName>
    <definedName name="B.1">#REF!</definedName>
    <definedName name="b.1.1" localSheetId="1">#REF!</definedName>
    <definedName name="b.1.1" localSheetId="2">#REF!</definedName>
    <definedName name="b.1.1">#REF!</definedName>
    <definedName name="B.1.a">[195]Analisa!$F$825</definedName>
    <definedName name="b.1.b">[196]ANALISA!#REF!</definedName>
    <definedName name="b.1.c">[196]ANALISA!#REF!</definedName>
    <definedName name="b.1.d">[196]ANALISA!#REF!</definedName>
    <definedName name="b.1.e">[196]ANALISA!#REF!</definedName>
    <definedName name="B.10" localSheetId="1">#REF!</definedName>
    <definedName name="B.10" localSheetId="2">#REF!</definedName>
    <definedName name="B.10">#REF!</definedName>
    <definedName name="B.11" localSheetId="1">#REF!</definedName>
    <definedName name="B.11" localSheetId="2">#REF!</definedName>
    <definedName name="B.11">#REF!</definedName>
    <definedName name="B.12">[194]ANALIZ!#REF!</definedName>
    <definedName name="B.13">[194]ANALIZ!#REF!</definedName>
    <definedName name="B.14">[194]ANALIZ!#REF!</definedName>
    <definedName name="B.15" localSheetId="1">#REF!</definedName>
    <definedName name="B.15" localSheetId="2">#REF!</definedName>
    <definedName name="B.15">#REF!</definedName>
    <definedName name="B.16">[194]ANALIZ!#REF!</definedName>
    <definedName name="B.18">[106]ANALISA!$F$1637</definedName>
    <definedName name="B.19">[106]ANALISA!$F$1654</definedName>
    <definedName name="B.1A" localSheetId="1">#REF!</definedName>
    <definedName name="B.1A" localSheetId="2">#REF!</definedName>
    <definedName name="B.1A">#REF!</definedName>
    <definedName name="B.2">[66]ANALIS!$G$54</definedName>
    <definedName name="B.20">[106]ANALISA!$F$1671</definedName>
    <definedName name="B.21">[106]ANALISA!$F$1691</definedName>
    <definedName name="B.22">[106]ANALISA!$F$1708</definedName>
    <definedName name="B.23">[106]ANALISA!$F$1727</definedName>
    <definedName name="B.24">[106]ANALISA!$F$1746</definedName>
    <definedName name="B.25">[106]ANALISA!$F$1766</definedName>
    <definedName name="B.26">[106]ANALISA!$F$1783</definedName>
    <definedName name="B.27">[106]ANALISA!$F$1802</definedName>
    <definedName name="B.28" localSheetId="1">#REF!</definedName>
    <definedName name="B.28" localSheetId="2">#REF!</definedName>
    <definedName name="B.28">#REF!</definedName>
    <definedName name="B.29" localSheetId="1">#REF!</definedName>
    <definedName name="B.29" localSheetId="2">#REF!</definedName>
    <definedName name="B.29">#REF!</definedName>
    <definedName name="B.3">#N/A</definedName>
    <definedName name="B.30" localSheetId="1">#REF!</definedName>
    <definedName name="B.30" localSheetId="2">#REF!</definedName>
    <definedName name="B.30">#REF!</definedName>
    <definedName name="B.31" localSheetId="1">#REF!</definedName>
    <definedName name="B.31" localSheetId="2">#REF!</definedName>
    <definedName name="B.31">#REF!</definedName>
    <definedName name="B.32" localSheetId="1">#REF!</definedName>
    <definedName name="B.32" localSheetId="2">#REF!</definedName>
    <definedName name="B.32">#REF!</definedName>
    <definedName name="B.33" localSheetId="1">#REF!</definedName>
    <definedName name="B.33" localSheetId="2">#REF!</definedName>
    <definedName name="B.33">#REF!</definedName>
    <definedName name="B.34" localSheetId="1">#REF!</definedName>
    <definedName name="B.34" localSheetId="2">#REF!</definedName>
    <definedName name="B.34">#REF!</definedName>
    <definedName name="B.35" localSheetId="1">#REF!</definedName>
    <definedName name="B.35" localSheetId="2">#REF!</definedName>
    <definedName name="B.35">#REF!</definedName>
    <definedName name="B.36" localSheetId="1">#REF!</definedName>
    <definedName name="B.36" localSheetId="2">#REF!</definedName>
    <definedName name="B.36">#REF!</definedName>
    <definedName name="B.38" localSheetId="1">#REF!</definedName>
    <definedName name="B.38" localSheetId="2">#REF!</definedName>
    <definedName name="B.38">#REF!</definedName>
    <definedName name="B.39" localSheetId="1">#REF!</definedName>
    <definedName name="B.39" localSheetId="2">#REF!</definedName>
    <definedName name="B.39">#REF!</definedName>
    <definedName name="B.4">[66]ANALIS!$G$77</definedName>
    <definedName name="B.40" localSheetId="1">#REF!</definedName>
    <definedName name="B.40" localSheetId="2">#REF!</definedName>
    <definedName name="B.40">#REF!</definedName>
    <definedName name="B.5" localSheetId="1">#REF!</definedName>
    <definedName name="B.5" localSheetId="2">#REF!</definedName>
    <definedName name="B.5">#REF!</definedName>
    <definedName name="B.6" localSheetId="1">#REF!</definedName>
    <definedName name="B.6" localSheetId="2">#REF!</definedName>
    <definedName name="B.6">#REF!</definedName>
    <definedName name="B.6.1">[119]Analisa!$J$18</definedName>
    <definedName name="b.6.10" localSheetId="1">#REF!</definedName>
    <definedName name="b.6.10" localSheetId="2">#REF!</definedName>
    <definedName name="b.6.10">#REF!</definedName>
    <definedName name="B.6.11">[105]ANALIS!#REF!</definedName>
    <definedName name="B.6.11A">[105]ANALIS!#REF!</definedName>
    <definedName name="b.6.14" localSheetId="1">#REF!</definedName>
    <definedName name="b.6.14" localSheetId="2">#REF!</definedName>
    <definedName name="b.6.14">#REF!</definedName>
    <definedName name="B.6.2" localSheetId="1">#REF!</definedName>
    <definedName name="B.6.2" localSheetId="2">#REF!</definedName>
    <definedName name="B.6.2">#REF!</definedName>
    <definedName name="B.6.3" localSheetId="1">#REF!</definedName>
    <definedName name="B.6.3" localSheetId="2">#REF!</definedName>
    <definedName name="B.6.3">#REF!</definedName>
    <definedName name="b.6.30">[183]analisa!$I$451</definedName>
    <definedName name="b.6.30.a">[183]analisa!$I$477</definedName>
    <definedName name="B.6.4" localSheetId="1">#REF!</definedName>
    <definedName name="B.6.4" localSheetId="2">#REF!</definedName>
    <definedName name="B.6.4">#REF!</definedName>
    <definedName name="b.6.5" localSheetId="1">#REF!</definedName>
    <definedName name="b.6.5" localSheetId="2">#REF!</definedName>
    <definedName name="b.6.5">#REF!</definedName>
    <definedName name="b.6.6" localSheetId="1">#REF!</definedName>
    <definedName name="b.6.6" localSheetId="2">#REF!</definedName>
    <definedName name="b.6.6">#REF!</definedName>
    <definedName name="B.6.9">[105]ANALIS!#REF!</definedName>
    <definedName name="b.611" localSheetId="1">#REF!</definedName>
    <definedName name="b.611" localSheetId="2">#REF!</definedName>
    <definedName name="b.611">#REF!</definedName>
    <definedName name="B.7i">#N/A</definedName>
    <definedName name="b.9">[197]Analisa!#REF!</definedName>
    <definedName name="b.9.1" localSheetId="1">#REF!</definedName>
    <definedName name="b.9.1" localSheetId="2">#REF!</definedName>
    <definedName name="b.9.1">#REF!</definedName>
    <definedName name="B.Aparatur">"#REF!"</definedName>
    <definedName name="b.asbes" localSheetId="1">#REF!</definedName>
    <definedName name="b.asbes" localSheetId="2">#REF!</definedName>
    <definedName name="b.asbes">#REF!</definedName>
    <definedName name="B.Bekisting" localSheetId="1">#REF!</definedName>
    <definedName name="B.Bekisting" localSheetId="2">#REF!</definedName>
    <definedName name="B.Bekisting">#REF!</definedName>
    <definedName name="b.g.ker">[158]bahan!$G$83</definedName>
    <definedName name="b.gm">[120]bahan!$G$133</definedName>
    <definedName name="b.gpb">[120]bahan!$G$123</definedName>
    <definedName name="b.gpp">[120]bahan!$G$124</definedName>
    <definedName name="B.I">[124]Rincian!$J$23</definedName>
    <definedName name="B.II">[124]Rincian!$J$27</definedName>
    <definedName name="B.III">[124]Rincian!$J$32</definedName>
    <definedName name="B.IV">[124]Rincian!$J$40</definedName>
    <definedName name="B.jemb" localSheetId="1">#REF!</definedName>
    <definedName name="B.jemb" localSheetId="2">#REF!</definedName>
    <definedName name="B.jemb">#REF!</definedName>
    <definedName name="b.l" localSheetId="1">#REF!</definedName>
    <definedName name="b.l" localSheetId="2">#REF!</definedName>
    <definedName name="b.l">#REF!</definedName>
    <definedName name="b.plat" localSheetId="1">#REF!</definedName>
    <definedName name="b.plat" localSheetId="2">#REF!</definedName>
    <definedName name="b.plat">#REF!</definedName>
    <definedName name="B.Publik">"#REF!"</definedName>
    <definedName name="b.x">[198]HSD!$E$29</definedName>
    <definedName name="B___06">[122]B!$D$173</definedName>
    <definedName name="B___18.a">[122]B!$D$405</definedName>
    <definedName name="B_01" localSheetId="1">#REF!</definedName>
    <definedName name="B_01" localSheetId="2">#REF!</definedName>
    <definedName name="B_01">#REF!</definedName>
    <definedName name="B_02" localSheetId="1">#REF!</definedName>
    <definedName name="B_02" localSheetId="2">#REF!</definedName>
    <definedName name="B_02">#REF!</definedName>
    <definedName name="B_03" localSheetId="1">#REF!</definedName>
    <definedName name="B_03" localSheetId="2">#REF!</definedName>
    <definedName name="B_03">#REF!</definedName>
    <definedName name="B_04" localSheetId="1">#REF!</definedName>
    <definedName name="B_04" localSheetId="2">#REF!</definedName>
    <definedName name="B_04">#REF!</definedName>
    <definedName name="B_05">[127]B!$E$149</definedName>
    <definedName name="B_06">[127]B!$E$184</definedName>
    <definedName name="B_07" localSheetId="1">#REF!</definedName>
    <definedName name="B_07" localSheetId="2">#REF!</definedName>
    <definedName name="B_07">#REF!</definedName>
    <definedName name="B_08">[128]B!$D$254</definedName>
    <definedName name="B_09">[127]B!$E$289</definedName>
    <definedName name="b_1_fis">#N/A</definedName>
    <definedName name="b_1_kor">#N/A</definedName>
    <definedName name="b_1_wp">#N/A</definedName>
    <definedName name="B_10" localSheetId="1">#REF!</definedName>
    <definedName name="B_10" localSheetId="2">#REF!</definedName>
    <definedName name="B_10">#REF!</definedName>
    <definedName name="B_11">[127]B!$E$362</definedName>
    <definedName name="B_12">[127]B!$E$401</definedName>
    <definedName name="B_13">[127]B!$E$440</definedName>
    <definedName name="B_14">[127]B!$E$473</definedName>
    <definedName name="B_14a">[199]B!$I$496</definedName>
    <definedName name="B_15">[127]B!$E$504</definedName>
    <definedName name="B_15a">[127]B!$I$528</definedName>
    <definedName name="B_16">[127]B!$E$536</definedName>
    <definedName name="B_17">[199]B!$E$560</definedName>
    <definedName name="b_2_fis">#N/A</definedName>
    <definedName name="b_2_kor">#N/A</definedName>
    <definedName name="b_2_wp">#N/A</definedName>
    <definedName name="b_3_fis">#N/A</definedName>
    <definedName name="b_3_kor">#N/A</definedName>
    <definedName name="b_3_wp">#N/A</definedName>
    <definedName name="b_4_fis">#N/A</definedName>
    <definedName name="b_4_kor">#N/A</definedName>
    <definedName name="b_4_wp">#N/A</definedName>
    <definedName name="B_Asbes" localSheetId="1">#REF!</definedName>
    <definedName name="B_Asbes" localSheetId="2">#REF!</definedName>
    <definedName name="B_Asbes">#REF!</definedName>
    <definedName name="ba_pe_2_3" localSheetId="1">#REF!</definedName>
    <definedName name="ba_pe_2_3" localSheetId="2">#REF!</definedName>
    <definedName name="ba_pe_2_3">#REF!</definedName>
    <definedName name="ba_pe_3_5" localSheetId="1">#REF!</definedName>
    <definedName name="ba_pe_3_5" localSheetId="2">#REF!</definedName>
    <definedName name="ba_pe_3_5">#REF!</definedName>
    <definedName name="BABEL">'[200]HARGA SAT'!#REF!</definedName>
    <definedName name="babel12">'[201]HARGA SAT'!#REF!</definedName>
    <definedName name="BABEL57">'[201]HARGA SAT'!#REF!</definedName>
    <definedName name="BABET">'[202]HARGA SAT'!$E$53</definedName>
    <definedName name="backup" localSheetId="1">#REF!</definedName>
    <definedName name="backup" localSheetId="2">#REF!</definedName>
    <definedName name="backup">#REF!</definedName>
    <definedName name="badan_jalan" localSheetId="1">#REF!</definedName>
    <definedName name="badan_jalan" localSheetId="2">#REF!</definedName>
    <definedName name="badan_jalan">#REF!</definedName>
    <definedName name="Bag._Pro.">'[203]1'!$B$34</definedName>
    <definedName name="Bagpro" localSheetId="1">#REF!</definedName>
    <definedName name="Bagpro" localSheetId="2">#REF!</definedName>
    <definedName name="Bagpro">#REF!</definedName>
    <definedName name="bagpro1" localSheetId="1">#REF!</definedName>
    <definedName name="bagpro1" localSheetId="2">#REF!</definedName>
    <definedName name="bagpro1">#REF!</definedName>
    <definedName name="bagranit">[27]Harga!#REF!</definedName>
    <definedName name="Bahan" localSheetId="1">#REF!</definedName>
    <definedName name="Bahan" localSheetId="2">#REF!</definedName>
    <definedName name="Bahan">#REF!</definedName>
    <definedName name="Bahan.1">[204]Bahan!$A$12:$K$537</definedName>
    <definedName name="BAHAN_1_1">NA()</definedName>
    <definedName name="BAHAN_10">NA()</definedName>
    <definedName name="BAHAN_11">NA()</definedName>
    <definedName name="BAHAN_12">NA()</definedName>
    <definedName name="BAHAN_13">NA()</definedName>
    <definedName name="BAHAN_14">NA()</definedName>
    <definedName name="BAHAN_15">NA()</definedName>
    <definedName name="BAHAN_16">NA()</definedName>
    <definedName name="BAHAN_19">NA()</definedName>
    <definedName name="BAHAN_2">NA()</definedName>
    <definedName name="BAHAN_20">NA()</definedName>
    <definedName name="BAHAN_3">NA()</definedName>
    <definedName name="BAHAN_4">NA()</definedName>
    <definedName name="BAHAN_5">NA()</definedName>
    <definedName name="BAHAN_6">NA()</definedName>
    <definedName name="BAHAN_6_1">"#REF!"</definedName>
    <definedName name="BAHAN_7">NA()</definedName>
    <definedName name="BAHAN_8">NA()</definedName>
    <definedName name="BAHAN_9">NA()</definedName>
    <definedName name="bahan1">'[205]Harga Satuan (2)'!$B$40:$D$295</definedName>
    <definedName name="bahan123" localSheetId="1">#REF!</definedName>
    <definedName name="bahan123" localSheetId="2">#REF!</definedName>
    <definedName name="bahan123">#REF!</definedName>
    <definedName name="bahanataptransparan">[69]Upah!$F$49</definedName>
    <definedName name="BAHANBATU">'[206]DAFTAR HARGA SAT'!$F$55</definedName>
    <definedName name="bahanery" localSheetId="1">#REF!</definedName>
    <definedName name="bahanery" localSheetId="2">#REF!</definedName>
    <definedName name="bahanery">#REF!</definedName>
    <definedName name="BahanPokok" localSheetId="1">#REF!</definedName>
    <definedName name="BahanPokok" localSheetId="2">#REF!</definedName>
    <definedName name="BahanPokok">#REF!</definedName>
    <definedName name="BAHU" localSheetId="1">#REF!</definedName>
    <definedName name="BAHU" localSheetId="2">#REF!</definedName>
    <definedName name="BAHU">#REF!</definedName>
    <definedName name="baiq">[207]VARIABL!$A$4</definedName>
    <definedName name="baja" localSheetId="1">#REF!</definedName>
    <definedName name="baja" localSheetId="2">#REF!</definedName>
    <definedName name="baja">#REF!</definedName>
    <definedName name="baja.gelagar.300">'[208]HARGA SAT'!$G$60</definedName>
    <definedName name="baja.gelagar.400">'[208]HARGA SAT'!$G$59</definedName>
    <definedName name="baja.kanal">'[184]HARGA SAT'!#REF!</definedName>
    <definedName name="Baja_C.120.50.20.2_3" localSheetId="1">#REF!</definedName>
    <definedName name="Baja_C.120.50.20.2_3" localSheetId="2">#REF!</definedName>
    <definedName name="Baja_C.120.50.20.2_3">#REF!</definedName>
    <definedName name="Baja_Canal_U_50.38.5" localSheetId="1">#REF!</definedName>
    <definedName name="Baja_Canal_U_50.38.5" localSheetId="2">#REF!</definedName>
    <definedName name="Baja_Canal_U_50.38.5">#REF!</definedName>
    <definedName name="BAJA61">'[132]ANLIS '!$K$1293</definedName>
    <definedName name="bajaprofil">'[132]HRG BHN'!$E$76</definedName>
    <definedName name="bajasiku">[69]Upah!$F$120</definedName>
    <definedName name="BAK">'[201]HARGA SAT'!#REF!</definedName>
    <definedName name="Bak_air_fiber_glass_1m" localSheetId="1">#REF!</definedName>
    <definedName name="Bak_air_fiber_glass_1m" localSheetId="2">#REF!</definedName>
    <definedName name="Bak_air_fiber_glass_1m">#REF!</definedName>
    <definedName name="bak_cuci_stenlis" localSheetId="1">#REF!</definedName>
    <definedName name="bak_cuci_stenlis" localSheetId="2">#REF!</definedName>
    <definedName name="bak_cuci_stenlis">#REF!</definedName>
    <definedName name="Bak_mandi_fiber_glass_50x50x50_lapis_porselin" localSheetId="1">#REF!</definedName>
    <definedName name="Bak_mandi_fiber_glass_50x50x50_lapis_porselin" localSheetId="2">#REF!</definedName>
    <definedName name="Bak_mandi_fiber_glass_50x50x50_lapis_porselin">#REF!</definedName>
    <definedName name="bak_mandi_fiberglas" localSheetId="1">#REF!</definedName>
    <definedName name="bak_mandi_fiberglas" localSheetId="2">#REF!</definedName>
    <definedName name="bak_mandi_fiberglas">#REF!</definedName>
    <definedName name="bak_mandi_plastik" localSheetId="1">#REF!</definedName>
    <definedName name="bak_mandi_plastik" localSheetId="2">#REF!</definedName>
    <definedName name="bak_mandi_plastik">#REF!</definedName>
    <definedName name="bak_mandi_plastik_ember" localSheetId="1">#REF!</definedName>
    <definedName name="bak_mandi_plastik_ember" localSheetId="2">#REF!</definedName>
    <definedName name="bak_mandi_plastik_ember">#REF!</definedName>
    <definedName name="Bak_Septictank" localSheetId="1">#REF!</definedName>
    <definedName name="Bak_Septictank" localSheetId="2">#REF!</definedName>
    <definedName name="Bak_Septictank">#REF!</definedName>
    <definedName name="BAKA">'[201]HARGA SAT'!#REF!</definedName>
    <definedName name="bakar">[27]Harga!#REF!</definedName>
    <definedName name="bakbtn">[20]HS!#REF!</definedName>
    <definedName name="bakcuci">'[132]HRG BHN'!$E$172</definedName>
    <definedName name="bakfiber">[68]Upah!$H$210</definedName>
    <definedName name="BAKINDUK" localSheetId="1">#REF!</definedName>
    <definedName name="BAKINDUK" localSheetId="2">#REF!</definedName>
    <definedName name="BAKINDUK">#REF!</definedName>
    <definedName name="bakkeramik">[68]Upah!$H$211</definedName>
    <definedName name="bakkontrol" localSheetId="1">'[209]Bak Kontrol'!$C$3:$I$75</definedName>
    <definedName name="bakkontrol" localSheetId="2">'[210]Bak Kontrol'!$C$3:$I$75</definedName>
    <definedName name="bakkontrol">'[211]Bak Kontrol'!$C$3:$I$75</definedName>
    <definedName name="BAKKTR">[9]ANALIS!#REF!</definedName>
    <definedName name="BAKMANDI">'[67]hrg bhn'!#REF!</definedName>
    <definedName name="bakmandifiberglas">[109]Bahan!#REF!</definedName>
    <definedName name="BAKMANDITRASO">'[66]HRG BH'!$D$109</definedName>
    <definedName name="bakmanditrasoplastik">[109]Bahan!#REF!</definedName>
    <definedName name="bakplastik" localSheetId="1">#REF!</definedName>
    <definedName name="bakplastik" localSheetId="2">#REF!</definedName>
    <definedName name="bakplastik">#REF!</definedName>
    <definedName name="bakteraso">'[212]upah-fu'!$E$64</definedName>
    <definedName name="ball" localSheetId="1">#REF!</definedName>
    <definedName name="ball" localSheetId="2">#REF!</definedName>
    <definedName name="ball">#REF!</definedName>
    <definedName name="BALOK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6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">'[213]Daftar Harga'!$J$43</definedName>
    <definedName name="balok.1">'[149]HARGA SAT'!$F$54</definedName>
    <definedName name="balok.2">'[149]HARGA SAT'!$F$56</definedName>
    <definedName name="balok.3">[158]bahan!$G$58</definedName>
    <definedName name="Balok.B" localSheetId="1">#REF!</definedName>
    <definedName name="Balok.B" localSheetId="2">#REF!</definedName>
    <definedName name="Balok.B">#REF!</definedName>
    <definedName name="balok.ges" localSheetId="1">#REF!</definedName>
    <definedName name="balok.ges" localSheetId="2">#REF!</definedName>
    <definedName name="balok.ges">#REF!</definedName>
    <definedName name="Balok.I">[162]Bahan!$I$100</definedName>
    <definedName name="Balok.II">[162]Bahan!$I$102</definedName>
    <definedName name="Balok.III" localSheetId="1">#REF!</definedName>
    <definedName name="Balok.III" localSheetId="2">#REF!</definedName>
    <definedName name="Balok.III">#REF!</definedName>
    <definedName name="Balok.kls.I">[214]HSD!$G$42</definedName>
    <definedName name="Balok.kls.II">[214]HSD!$G$44</definedName>
    <definedName name="BALOK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b" localSheetId="1">#REF!</definedName>
    <definedName name="Balok_b" localSheetId="2">#REF!</definedName>
    <definedName name="Balok_b">#REF!</definedName>
    <definedName name="balok_dolken">'[215]HARGA SATUAN'!$F$31</definedName>
    <definedName name="Balok_I" localSheetId="1">#REF!</definedName>
    <definedName name="Balok_I" localSheetId="2">#REF!</definedName>
    <definedName name="Balok_I">#REF!</definedName>
    <definedName name="Balok_II">[216]harga!$J$37</definedName>
    <definedName name="balok_k2">[217]bahan!$G$47</definedName>
    <definedName name="Balok_Kayu_kls._II">[218]Sheet1!$E$74</definedName>
    <definedName name="BALOK1" localSheetId="1">#REF!</definedName>
    <definedName name="BALOK1" localSheetId="2">#REF!</definedName>
    <definedName name="BALOK1">#REF!</definedName>
    <definedName name="balok2">'[219]HARGA SAT'!$E$36</definedName>
    <definedName name="balok3" localSheetId="1">#REF!</definedName>
    <definedName name="balok3" localSheetId="2">#REF!</definedName>
    <definedName name="balok3">#REF!</definedName>
    <definedName name="BALOKI" localSheetId="1">#REF!</definedName>
    <definedName name="BALOKI" localSheetId="2">#REF!</definedName>
    <definedName name="BALOKI">#REF!</definedName>
    <definedName name="balokii" localSheetId="1">#REF!</definedName>
    <definedName name="balokii" localSheetId="2">#REF!</definedName>
    <definedName name="balokii">#REF!</definedName>
    <definedName name="BALOKIII" localSheetId="1">#REF!</definedName>
    <definedName name="BALOKIII" localSheetId="2">#REF!</definedName>
    <definedName name="BALOKIII">#REF!</definedName>
    <definedName name="BALOKKAYU1">'[67]hrg bhn'!#REF!</definedName>
    <definedName name="BALOKKAYU2">'[67]hrg bhn'!#REF!</definedName>
    <definedName name="BALOKKAYU3">'[67]hrg bhn'!#REF!</definedName>
    <definedName name="BALOKKAYUKLASII">'[66]HRG BH'!$D$69</definedName>
    <definedName name="BALOKKLS3">'[212]upah-rtjk'!$F$24</definedName>
    <definedName name="bambu" localSheetId="1">#REF!</definedName>
    <definedName name="bambu" localSheetId="2">#REF!</definedName>
    <definedName name="bambu">#REF!</definedName>
    <definedName name="bambu_sedang">'[215]HARGA SATUAN'!$F$39</definedName>
    <definedName name="BAN">[129]Hrg!$F$50</definedName>
    <definedName name="Banda" localSheetId="1">#REF!</definedName>
    <definedName name="Banda" localSheetId="2">#REF!</definedName>
    <definedName name="Banda">#REF!</definedName>
    <definedName name="bandung" localSheetId="1">#REF!</definedName>
    <definedName name="bandung" localSheetId="2">#REF!</definedName>
    <definedName name="bandung">#REF!</definedName>
    <definedName name="bang">'[220]RAB JALUR TEMILING '!$J$94</definedName>
    <definedName name="bangunan" localSheetId="1">#REF!</definedName>
    <definedName name="bangunan" localSheetId="2">#REF!</definedName>
    <definedName name="bangunan">#REF!</definedName>
    <definedName name="bank">[11]Input!#REF!</definedName>
    <definedName name="Bantu" localSheetId="1">#REF!</definedName>
    <definedName name="Bantu" localSheetId="2">#REF!</definedName>
    <definedName name="Bantu">#REF!</definedName>
    <definedName name="bantu_c">'[221]Harga Satuan'!#REF!</definedName>
    <definedName name="baretbesar">[27]Harga!#REF!</definedName>
    <definedName name="baretkecil">[27]Harga!#REF!</definedName>
    <definedName name="barkas" localSheetId="1">#REF!</definedName>
    <definedName name="barkas" localSheetId="2">#REF!</definedName>
    <definedName name="barkas">#REF!</definedName>
    <definedName name="base.flow">[222]Nakayasu!$D$8</definedName>
    <definedName name="baseflow" localSheetId="1">#REF!</definedName>
    <definedName name="baseflow" localSheetId="2">#REF!</definedName>
    <definedName name="baseflow">#REF!</definedName>
    <definedName name="basikat">[27]Harga!#REF!</definedName>
    <definedName name="Basong" localSheetId="1">#REF!</definedName>
    <definedName name="Basong" localSheetId="2">#REF!</definedName>
    <definedName name="Basong">#REF!</definedName>
    <definedName name="bata" localSheetId="1">#REF!</definedName>
    <definedName name="bata" localSheetId="2">#REF!</definedName>
    <definedName name="bata">#REF!</definedName>
    <definedName name="bata.1">[158]bahan!$G$36</definedName>
    <definedName name="bata.2" localSheetId="1">#REF!</definedName>
    <definedName name="bata.2" localSheetId="2">#REF!</definedName>
    <definedName name="bata.2">#REF!</definedName>
    <definedName name="bata1">'[191]HARGA SAT'!#REF!</definedName>
    <definedName name="bata2">'[191]HARGA SAT'!#REF!</definedName>
    <definedName name="bataco">'[191]HARGA SAT'!#REF!</definedName>
    <definedName name="batako" localSheetId="1">#REF!</definedName>
    <definedName name="batako" localSheetId="2">#REF!</definedName>
    <definedName name="batako">#REF!</definedName>
    <definedName name="batamerah" localSheetId="1">#REF!</definedName>
    <definedName name="batamerah" localSheetId="2">#REF!</definedName>
    <definedName name="batamerah">#REF!</definedName>
    <definedName name="batamerahklas1">[109]Bahan!$H$15</definedName>
    <definedName name="batap">[132]RAB!$K$84</definedName>
    <definedName name="batu">[103]bahan!#REF!</definedName>
    <definedName name="batu.belah">'[108]HARGA SAT'!$G$46</definedName>
    <definedName name="Batu.Kali">'[149]HARGA SAT'!$F$36</definedName>
    <definedName name="batu.pal" localSheetId="1">#REF!</definedName>
    <definedName name="batu.pal" localSheetId="2">#REF!</definedName>
    <definedName name="batu.pal">#REF!</definedName>
    <definedName name="Batu.Pecah.2" localSheetId="1">#REF!</definedName>
    <definedName name="Batu.Pecah.2" localSheetId="2">#REF!</definedName>
    <definedName name="Batu.Pecah.2">#REF!</definedName>
    <definedName name="Batu.Pecah.3" localSheetId="1">#REF!</definedName>
    <definedName name="Batu.Pecah.3" localSheetId="2">#REF!</definedName>
    <definedName name="Batu.Pecah.3">#REF!</definedName>
    <definedName name="Batu.Pecah.5">[223]Harsat!#REF!</definedName>
    <definedName name="batu.x">[158]bahan!$G$28</definedName>
    <definedName name="Batu_Bata" localSheetId="1">#REF!</definedName>
    <definedName name="Batu_Bata" localSheetId="2">#REF!</definedName>
    <definedName name="Batu_Bata">#REF!</definedName>
    <definedName name="Batu_Kali">'[224]Uph&amp;bhn'!$E$53</definedName>
    <definedName name="batu_kali_alam">'[215]HARGA SATUAN'!$F$26</definedName>
    <definedName name="batu_palimanan" localSheetId="1">#REF!</definedName>
    <definedName name="batu_palimanan" localSheetId="2">#REF!</definedName>
    <definedName name="batu_palimanan">#REF!</definedName>
    <definedName name="batu_pecah23">[122]HS!$G$95</definedName>
    <definedName name="batu12">[27]Harga!#REF!</definedName>
    <definedName name="batu23">[27]Harga!#REF!</definedName>
    <definedName name="batu23cm">[154]HaSatUp!#REF!</definedName>
    <definedName name="batu57">[27]Harga!#REF!</definedName>
    <definedName name="batu57cm">[154]HaSatUp!#REF!</definedName>
    <definedName name="batualam">[122]HS!$G$89</definedName>
    <definedName name="batubata">'[39]upah bahan'!$F$44</definedName>
    <definedName name="batubata2">[225]bahan!#REF!</definedName>
    <definedName name="BATUBATAKLASI">'[66]HRG BH'!$D$52</definedName>
    <definedName name="Batubelah">[154]HaSatUp!#REF!</definedName>
    <definedName name="batubelah10.20">'[188]K''9'!$L$26</definedName>
    <definedName name="batucandialam">'[132]HRG BHN'!$E$38</definedName>
    <definedName name="Batukali">[154]HaSatUp!#REF!</definedName>
    <definedName name="batukali_a">[217]bahan!$G$36</definedName>
    <definedName name="batukali2540">[226]BHN!$E$15</definedName>
    <definedName name="batukali4060">[226]BHN!$E$16</definedName>
    <definedName name="batukali6080">[226]BHN!$E$17</definedName>
    <definedName name="batukalialam">[226]BHN!$E$14</definedName>
    <definedName name="batukalibelah">'[132]HRG BHN'!$E$28</definedName>
    <definedName name="batukalikeping">'[67]hrg bhn'!$D$54</definedName>
    <definedName name="Batukosong">[154]HaSatUp!#REF!</definedName>
    <definedName name="BATUKRIKIL">[69]Upah!$F$33</definedName>
    <definedName name="batupecah">'[227] hrg bhn'!#REF!</definedName>
    <definedName name="Batupecah1">[154]HaSatUp!#REF!</definedName>
    <definedName name="batupecah12">'[39]upah bahan'!$F$114</definedName>
    <definedName name="Batupecah2">[154]HaSatUp!#REF!</definedName>
    <definedName name="batupecah23">'[39]upah bahan'!$F$113</definedName>
    <definedName name="batupecah3">[154]HaSatUp!#REF!</definedName>
    <definedName name="batupecah35">'[39]upah bahan'!$F$112</definedName>
    <definedName name="BATUPECAH4">'[206]DAFTAR HARGA SAT'!$F$61</definedName>
    <definedName name="Batupecah5">[154]HaSatUp!#REF!</definedName>
    <definedName name="batupecah57">[226]BHN!$E$19</definedName>
    <definedName name="batupinggir">'[39]upah bahan'!$F$43</definedName>
    <definedName name="batuquari">[69]Upah!$F$31</definedName>
    <definedName name="batusikat">[109]Bahan!#REF!</definedName>
    <definedName name="baut" localSheetId="1">#REF!</definedName>
    <definedName name="baut" localSheetId="2">#REF!</definedName>
    <definedName name="baut">#REF!</definedName>
    <definedName name="baut.p" localSheetId="1">#REF!</definedName>
    <definedName name="baut.p" localSheetId="2">#REF!</definedName>
    <definedName name="baut.p">#REF!</definedName>
    <definedName name="baut12">'[132]HRG BHN'!$E$82</definedName>
    <definedName name="baut12mm">[180]Harga!$E$94</definedName>
    <definedName name="baut16">'[132]HRG BHN'!$E$83</definedName>
    <definedName name="baut16mm">[180]Harga!$E$93</definedName>
    <definedName name="baut19mm">[180]Harga!$E$92</definedName>
    <definedName name="baut22mm">[180]Harga!$E$91</definedName>
    <definedName name="bautangker">[69]Upah!$F$207</definedName>
    <definedName name="bautangker14mm">[109]Bahan!#REF!</definedName>
    <definedName name="bautangkerdook">[109]Bahan!#REF!</definedName>
    <definedName name="BAUTDANMUR">[70]Daf.Harga!$D$106</definedName>
    <definedName name="bautdia16">'[39]upah bahan'!$F$95</definedName>
    <definedName name="BAUTKUDAKUDA" localSheetId="1">#REF!</definedName>
    <definedName name="BAUTKUDAKUDA" localSheetId="2">#REF!</definedName>
    <definedName name="BAUTKUDAKUDA">#REF!</definedName>
    <definedName name="bautmour">[109]Bahan!#REF!</definedName>
    <definedName name="bautmur">'[67]hrg bhn'!$D$155</definedName>
    <definedName name="bautmurkudakuda">'[132]HRG BHN'!$E$151</definedName>
    <definedName name="bautpiles">'[132]HRG BHN'!$E$72</definedName>
    <definedName name="BAWAH" localSheetId="1">#REF!</definedName>
    <definedName name="BAWAH" localSheetId="2">#REF!</definedName>
    <definedName name="BAWAH">#REF!</definedName>
    <definedName name="bay" localSheetId="1">#REF!</definedName>
    <definedName name="bay" localSheetId="2">#REF!</definedName>
    <definedName name="bay">#REF!</definedName>
    <definedName name="BAYU" localSheetId="1">#REF!</definedName>
    <definedName name="BAYU" localSheetId="2">#REF!</definedName>
    <definedName name="BAYU">#REF!</definedName>
    <definedName name="bb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6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">#REF!</definedName>
    <definedName name="BB" localSheetId="2">#REF!</definedName>
    <definedName name="BB">#REF!</definedName>
    <definedName name="bb.p">[158]bahan!$G$68</definedName>
    <definedName name="bb.u">[158]bahan!$G$67</definedName>
    <definedName name="bb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A" localSheetId="1">#REF!</definedName>
    <definedName name="BBA" localSheetId="2">#REF!</definedName>
    <definedName name="BBA">#REF!</definedName>
    <definedName name="bbaja">[132]RAB!$K$122</definedName>
    <definedName name="BBALOK">'[228]analis baru'!#REF!</definedName>
    <definedName name="BBB" localSheetId="5">{#N/A,#N/A,FALSE,"REK";#N/A,#N/A,FALSE,"Bq-ARS"}</definedName>
    <definedName name="BBB" localSheetId="6">{#N/A,#N/A,FALSE,"REK";#N/A,#N/A,FALSE,"Bq-ARS"}</definedName>
    <definedName name="BBB" localSheetId="7">{#N/A,#N/A,FALSE,"REK";#N/A,#N/A,FALSE,"Bq-ARS"}</definedName>
    <definedName name="bbb">[229]Bahan!$A$12:$K$395</definedName>
    <definedName name="BBB_1" localSheetId="3">{#N/A,#N/A,FALSE,"REK";#N/A,#N/A,FALSE,"Bq-ARS"}</definedName>
    <definedName name="BBB_1" localSheetId="4">{#N/A,#N/A,FALSE,"REK";#N/A,#N/A,FALSE,"Bq-ARS"}</definedName>
    <definedName name="BBB_2" localSheetId="5">{#N/A,#N/A,FALSE,"REK";#N/A,#N/A,FALSE,"Bq-ARS"}</definedName>
    <definedName name="BBB_2" localSheetId="7">{#N/A,#N/A,FALSE,"REK";#N/A,#N/A,FALSE,"Bq-ARS"}</definedName>
    <definedName name="BBB_2">{#N/A,#N/A,FALSE,"REK";#N/A,#N/A,FALSE,"Bq-ARS"}</definedName>
    <definedName name="BBB_3" localSheetId="5">{#N/A,#N/A,FALSE,"REK";#N/A,#N/A,FALSE,"Bq-ARS"}</definedName>
    <definedName name="BBB_3" localSheetId="7">{#N/A,#N/A,FALSE,"REK";#N/A,#N/A,FALSE,"Bq-ARS"}</definedName>
    <definedName name="BBB_3">{#N/A,#N/A,FALSE,"REK";#N/A,#N/A,FALSE,"Bq-ARS"}</definedName>
    <definedName name="BBB_4" localSheetId="5">{#N/A,#N/A,FALSE,"REK";#N/A,#N/A,FALSE,"Bq-ARS"}</definedName>
    <definedName name="BBB_4" localSheetId="7">{#N/A,#N/A,FALSE,"REK";#N/A,#N/A,FALSE,"Bq-ARS"}</definedName>
    <definedName name="BBB_4">{#N/A,#N/A,FALSE,"REK";#N/A,#N/A,FALSE,"Bq-ARS"}</definedName>
    <definedName name="BBB_5" localSheetId="5">{#N/A,#N/A,FALSE,"REK";#N/A,#N/A,FALSE,"Bq-ARS"}</definedName>
    <definedName name="BBB_5" localSheetId="7">{#N/A,#N/A,FALSE,"REK";#N/A,#N/A,FALSE,"Bq-ARS"}</definedName>
    <definedName name="BBB_5">{#N/A,#N/A,FALSE,"REK";#N/A,#N/A,FALSE,"Bq-ARS"}</definedName>
    <definedName name="bbbb">[162]Analisa!$I$102</definedName>
    <definedName name="bbelah">[183]bahan!$H$41</definedName>
    <definedName name="bbeton">[132]RAB!$K$77</definedName>
    <definedName name="bbetonpolos">[183]bahan!$H$91</definedName>
    <definedName name="bbm_bensin">'[215]HARGA SATUAN'!$F$44</definedName>
    <definedName name="bbm_solar">'[215]HARGA SATUAN'!$F$45</definedName>
    <definedName name="BBPOL" localSheetId="1">#REF!</definedName>
    <definedName name="BBPOL" localSheetId="2">#REF!</definedName>
    <definedName name="BBPOL">#REF!</definedName>
    <definedName name="bbusing" localSheetId="1">#REF!</definedName>
    <definedName name="bbusing" localSheetId="2">#REF!</definedName>
    <definedName name="bbusing">#REF!</definedName>
    <definedName name="bcat">[132]RAB!$K$151</definedName>
    <definedName name="bcfgs" localSheetId="5">{"'Sheet1'!$A$1"}</definedName>
    <definedName name="bcfgs" localSheetId="7">{"'Sheet1'!$A$1"}</definedName>
    <definedName name="bcfgs">{"'Sheet1'!$A$1"}</definedName>
    <definedName name="bcfgs_1" localSheetId="3">{"'Sheet1'!$A$1"}</definedName>
    <definedName name="bcfgs_1" localSheetId="4">{"'Sheet1'!$A$1"}</definedName>
    <definedName name="bcfgs_2" localSheetId="5">{"'Sheet1'!$A$1"}</definedName>
    <definedName name="bcfgs_2" localSheetId="7">{"'Sheet1'!$A$1"}</definedName>
    <definedName name="bcfgs_2">{"'Sheet1'!$A$1"}</definedName>
    <definedName name="bcfgs_3" localSheetId="5">{"'Sheet1'!$A$1"}</definedName>
    <definedName name="bcfgs_3" localSheetId="7">{"'Sheet1'!$A$1"}</definedName>
    <definedName name="bcfgs_3">{"'Sheet1'!$A$1"}</definedName>
    <definedName name="bcfgs_4" localSheetId="5">{"'Sheet1'!$A$1"}</definedName>
    <definedName name="bcfgs_4" localSheetId="7">{"'Sheet1'!$A$1"}</definedName>
    <definedName name="bcfgs_4">{"'Sheet1'!$A$1"}</definedName>
    <definedName name="bcfgs_5" localSheetId="5">{"'Sheet1'!$A$1"}</definedName>
    <definedName name="bcfgs_5" localSheetId="7">{"'Sheet1'!$A$1"}</definedName>
    <definedName name="bcfgs_5">{"'Sheet1'!$A$1"}</definedName>
    <definedName name="bdh" localSheetId="5">{"'Sheet1'!$A$1"}</definedName>
    <definedName name="bdh" localSheetId="7">{"'Sheet1'!$A$1"}</definedName>
    <definedName name="bdh">{"'Sheet1'!$A$1"}</definedName>
    <definedName name="bdh_1" localSheetId="3">{"'Sheet1'!$A$1"}</definedName>
    <definedName name="bdh_1" localSheetId="4">{"'Sheet1'!$A$1"}</definedName>
    <definedName name="bdh_2" localSheetId="5">{"'Sheet1'!$A$1"}</definedName>
    <definedName name="bdh_2" localSheetId="7">{"'Sheet1'!$A$1"}</definedName>
    <definedName name="bdh_2">{"'Sheet1'!$A$1"}</definedName>
    <definedName name="bdh_3" localSheetId="5">{"'Sheet1'!$A$1"}</definedName>
    <definedName name="bdh_3" localSheetId="7">{"'Sheet1'!$A$1"}</definedName>
    <definedName name="bdh_3">{"'Sheet1'!$A$1"}</definedName>
    <definedName name="bdh_4" localSheetId="5">{"'Sheet1'!$A$1"}</definedName>
    <definedName name="bdh_4" localSheetId="7">{"'Sheet1'!$A$1"}</definedName>
    <definedName name="bdh_4">{"'Sheet1'!$A$1"}</definedName>
    <definedName name="bdh_5" localSheetId="5">{"'Sheet1'!$A$1"}</definedName>
    <definedName name="bdh_5" localSheetId="7">{"'Sheet1'!$A$1"}</definedName>
    <definedName name="bdh_5">{"'Sheet1'!$A$1"}</definedName>
    <definedName name="bdinding">[132]RAB!$K$42</definedName>
    <definedName name="Be" localSheetId="1">#REF!</definedName>
    <definedName name="Be" localSheetId="2">#REF!</definedName>
    <definedName name="Be">#REF!</definedName>
    <definedName name="bebe" localSheetId="5">{"'Sheet1'!$A$1"}</definedName>
    <definedName name="bebe" localSheetId="7">{"'Sheet1'!$A$1"}</definedName>
    <definedName name="bebe">{"'Sheet1'!$A$1"}</definedName>
    <definedName name="bebe_1" localSheetId="3">{"'Sheet1'!$A$1"}</definedName>
    <definedName name="bebe_1" localSheetId="4">{"'Sheet1'!$A$1"}</definedName>
    <definedName name="bebe_2" localSheetId="5">{"'Sheet1'!$A$1"}</definedName>
    <definedName name="bebe_2" localSheetId="7">{"'Sheet1'!$A$1"}</definedName>
    <definedName name="bebe_2">{"'Sheet1'!$A$1"}</definedName>
    <definedName name="bebe_3" localSheetId="5">{"'Sheet1'!$A$1"}</definedName>
    <definedName name="bebe_3" localSheetId="7">{"'Sheet1'!$A$1"}</definedName>
    <definedName name="bebe_3">{"'Sheet1'!$A$1"}</definedName>
    <definedName name="bebe_4" localSheetId="5">{"'Sheet1'!$A$1"}</definedName>
    <definedName name="bebe_4" localSheetId="7">{"'Sheet1'!$A$1"}</definedName>
    <definedName name="bebe_4">{"'Sheet1'!$A$1"}</definedName>
    <definedName name="bebe_5" localSheetId="5">{"'Sheet1'!$A$1"}</definedName>
    <definedName name="bebe_5" localSheetId="7">{"'Sheet1'!$A$1"}</definedName>
    <definedName name="bebe_5">{"'Sheet1'!$A$1"}</definedName>
    <definedName name="BECHO_LOADER">'[186]HARGA ALAT'!$E$16</definedName>
    <definedName name="bedek_bambu_biasa">'[215]HARGA SATUAN'!$F$38</definedName>
    <definedName name="bedkulit">[27]Harga!#REF!</definedName>
    <definedName name="bedpagar">[27]Harga!#REF!</definedName>
    <definedName name="Beff" localSheetId="1">#REF!</definedName>
    <definedName name="Beff" localSheetId="2">#REF!</definedName>
    <definedName name="Beff">#REF!</definedName>
    <definedName name="begel.12" localSheetId="1">#REF!</definedName>
    <definedName name="begel.12" localSheetId="2">#REF!</definedName>
    <definedName name="begel.12">#REF!</definedName>
    <definedName name="Begel.Baut" localSheetId="1">#REF!</definedName>
    <definedName name="Begel.Baut" localSheetId="2">#REF!</definedName>
    <definedName name="Begel.Baut">#REF!</definedName>
    <definedName name="begel.plat4" localSheetId="1">#REF!</definedName>
    <definedName name="begel.plat4" localSheetId="2">#REF!</definedName>
    <definedName name="begel.plat4">#REF!</definedName>
    <definedName name="begelkalung">'[39]upah bahan'!$F$88</definedName>
    <definedName name="begelplat">'[39]upah bahan'!$F$89</definedName>
    <definedName name="beges">[27]Harga!#REF!</definedName>
    <definedName name="begesting">[150]Analisa!#REF!</definedName>
    <definedName name="begisting" localSheetId="1">#REF!</definedName>
    <definedName name="begisting" localSheetId="2">#REF!</definedName>
    <definedName name="begisting">#REF!</definedName>
    <definedName name="begistingbalok">[105]ANALIS!#REF!</definedName>
    <definedName name="begistingbetonperm3">'[206]Beton&amp;pembesian'!$D$97</definedName>
    <definedName name="Begistinghalus">'[230]Beton&amp;pembesian'!#REF!</definedName>
    <definedName name="BEKISTING">'[86]UPAH BAHAN'!$G$54</definedName>
    <definedName name="BEN" localSheetId="1">#REF!</definedName>
    <definedName name="BEN" localSheetId="2">#REF!</definedName>
    <definedName name="BEN">#REF!</definedName>
    <definedName name="BEN2A" localSheetId="1">#REF!</definedName>
    <definedName name="BEN2A" localSheetId="2">#REF!</definedName>
    <definedName name="BEN2A">#REF!</definedName>
    <definedName name="ben2tab" localSheetId="1">#REF!</definedName>
    <definedName name="ben2tab" localSheetId="2">#REF!</definedName>
    <definedName name="ben2tab">#REF!</definedName>
    <definedName name="BEN2TABA" localSheetId="1">#REF!</definedName>
    <definedName name="BEN2TABA" localSheetId="2">#REF!</definedName>
    <definedName name="BEN2TABA">#REF!</definedName>
    <definedName name="ben2v" localSheetId="1">#REF!</definedName>
    <definedName name="ben2v" localSheetId="2">#REF!</definedName>
    <definedName name="ben2v">#REF!</definedName>
    <definedName name="BEN2VA" localSheetId="1">#REF!</definedName>
    <definedName name="BEN2VA" localSheetId="2">#REF!</definedName>
    <definedName name="BEN2VA">#REF!</definedName>
    <definedName name="BENA" localSheetId="1">#REF!</definedName>
    <definedName name="BENA" localSheetId="2">#REF!</definedName>
    <definedName name="BENA">#REF!</definedName>
    <definedName name="benco" localSheetId="5">{#N/A,#N/A,FALSE,"REK-S-TPL";#N/A,#N/A,FALSE,"REK-TPML";#N/A,#N/A,FALSE,"RAB-TEMPEL"}</definedName>
    <definedName name="benco" localSheetId="7">{#N/A,#N/A,FALSE,"REK-S-TPL";#N/A,#N/A,FALSE,"REK-TPML";#N/A,#N/A,FALSE,"RAB-TEMPEL"}</definedName>
    <definedName name="benco">{#N/A,#N/A,FALSE,"REK-S-TPL";#N/A,#N/A,FALSE,"REK-TPML";#N/A,#N/A,FALSE,"RAB-TEMPEL"}</definedName>
    <definedName name="benco_1" localSheetId="3">{#N/A,#N/A,FALSE,"REK-S-TPL";#N/A,#N/A,FALSE,"REK-TPML";#N/A,#N/A,FALSE,"RAB-TEMPEL"}</definedName>
    <definedName name="benco_1" localSheetId="4">{#N/A,#N/A,FALSE,"REK-S-TPL";#N/A,#N/A,FALSE,"REK-TPML";#N/A,#N/A,FALSE,"RAB-TEMPEL"}</definedName>
    <definedName name="benco_2" localSheetId="5">{#N/A,#N/A,FALSE,"REK-S-TPL";#N/A,#N/A,FALSE,"REK-TPML";#N/A,#N/A,FALSE,"RAB-TEMPEL"}</definedName>
    <definedName name="benco_2" localSheetId="7">{#N/A,#N/A,FALSE,"REK-S-TPL";#N/A,#N/A,FALSE,"REK-TPML";#N/A,#N/A,FALSE,"RAB-TEMPEL"}</definedName>
    <definedName name="benco_2">{#N/A,#N/A,FALSE,"REK-S-TPL";#N/A,#N/A,FALSE,"REK-TPML";#N/A,#N/A,FALSE,"RAB-TEMPEL"}</definedName>
    <definedName name="benco_3" localSheetId="5">{#N/A,#N/A,FALSE,"REK-S-TPL";#N/A,#N/A,FALSE,"REK-TPML";#N/A,#N/A,FALSE,"RAB-TEMPEL"}</definedName>
    <definedName name="benco_3" localSheetId="7">{#N/A,#N/A,FALSE,"REK-S-TPL";#N/A,#N/A,FALSE,"REK-TPML";#N/A,#N/A,FALSE,"RAB-TEMPEL"}</definedName>
    <definedName name="benco_3">{#N/A,#N/A,FALSE,"REK-S-TPL";#N/A,#N/A,FALSE,"REK-TPML";#N/A,#N/A,FALSE,"RAB-TEMPEL"}</definedName>
    <definedName name="benco_4" localSheetId="5">{#N/A,#N/A,FALSE,"REK-S-TPL";#N/A,#N/A,FALSE,"REK-TPML";#N/A,#N/A,FALSE,"RAB-TEMPEL"}</definedName>
    <definedName name="benco_4" localSheetId="7">{#N/A,#N/A,FALSE,"REK-S-TPL";#N/A,#N/A,FALSE,"REK-TPML";#N/A,#N/A,FALSE,"RAB-TEMPEL"}</definedName>
    <definedName name="benco_4">{#N/A,#N/A,FALSE,"REK-S-TPL";#N/A,#N/A,FALSE,"REK-TPML";#N/A,#N/A,FALSE,"RAB-TEMPEL"}</definedName>
    <definedName name="benco_5" localSheetId="5">{#N/A,#N/A,FALSE,"REK-S-TPL";#N/A,#N/A,FALSE,"REK-TPML";#N/A,#N/A,FALSE,"RAB-TEMPEL"}</definedName>
    <definedName name="benco_5" localSheetId="7">{#N/A,#N/A,FALSE,"REK-S-TPL";#N/A,#N/A,FALSE,"REK-TPML";#N/A,#N/A,FALSE,"RAB-TEMPEL"}</definedName>
    <definedName name="benco_5">{#N/A,#N/A,FALSE,"REK-S-TPL";#N/A,#N/A,FALSE,"REK-TPML";#N/A,#N/A,FALSE,"RAB-TEMPEL"}</definedName>
    <definedName name="BEND.200.90">'[106]HARGA SAT'!$F$161</definedName>
    <definedName name="BEND.315.45">'[106]HARGA SAT'!$F$164</definedName>
    <definedName name="BEND.315.90">'[106]HARGA SAT'!$F$159</definedName>
    <definedName name="BEND.50.22.5">'[191]HARGA SAT'!#REF!</definedName>
    <definedName name="BEND.50.45">'[191]HARGA SAT'!#REF!</definedName>
    <definedName name="BEND.50.90">'[191]HARGA SAT'!#REF!</definedName>
    <definedName name="BEND.75.22.5">'[191]HARGA SAT'!#REF!</definedName>
    <definedName name="BEND.75.45">'[191]HARGA SAT'!#REF!</definedName>
    <definedName name="BEND.75.90">'[191]HARGA SAT'!#REF!</definedName>
    <definedName name="bend.af.3" localSheetId="1">#REF!</definedName>
    <definedName name="bend.af.3" localSheetId="2">#REF!</definedName>
    <definedName name="bend.af.3">#REF!</definedName>
    <definedName name="bend.af.4" localSheetId="1">#REF!</definedName>
    <definedName name="bend.af.4" localSheetId="2">#REF!</definedName>
    <definedName name="bend.af.4">#REF!</definedName>
    <definedName name="bend.gi.16.45">'[117]HARGA SAT'!$G$403</definedName>
    <definedName name="BEND.GI.200.45" localSheetId="1">#REF!</definedName>
    <definedName name="BEND.GI.200.45" localSheetId="2">#REF!</definedName>
    <definedName name="BEND.GI.200.45">#REF!</definedName>
    <definedName name="BEND.GI.200.90" localSheetId="1">#REF!</definedName>
    <definedName name="BEND.GI.200.90" localSheetId="2">#REF!</definedName>
    <definedName name="BEND.GI.200.90">#REF!</definedName>
    <definedName name="BEND.GI.250.45" localSheetId="1">#REF!</definedName>
    <definedName name="BEND.GI.250.45" localSheetId="2">#REF!</definedName>
    <definedName name="BEND.GI.250.45">#REF!</definedName>
    <definedName name="BEND.GI.250.90" localSheetId="1">#REF!</definedName>
    <definedName name="BEND.GI.250.90" localSheetId="2">#REF!</definedName>
    <definedName name="BEND.GI.250.90">#REF!</definedName>
    <definedName name="BEND.GI.300.45" localSheetId="1">#REF!</definedName>
    <definedName name="BEND.GI.300.45" localSheetId="2">#REF!</definedName>
    <definedName name="BEND.GI.300.45">#REF!</definedName>
    <definedName name="BEND.GI.300.90" localSheetId="1">#REF!</definedName>
    <definedName name="BEND.GI.300.90" localSheetId="2">#REF!</definedName>
    <definedName name="BEND.GI.300.90">#REF!</definedName>
    <definedName name="BEND.GI.350.45" localSheetId="1">#REF!</definedName>
    <definedName name="BEND.GI.350.45" localSheetId="2">#REF!</definedName>
    <definedName name="BEND.GI.350.45">#REF!</definedName>
    <definedName name="BEND.GI.350.90" localSheetId="1">#REF!</definedName>
    <definedName name="BEND.GI.350.90" localSheetId="2">#REF!</definedName>
    <definedName name="BEND.GI.350.90">#REF!</definedName>
    <definedName name="bend.las.3" localSheetId="1">#REF!</definedName>
    <definedName name="bend.las.3" localSheetId="2">#REF!</definedName>
    <definedName name="bend.las.3">#REF!</definedName>
    <definedName name="bend.las.4" localSheetId="1">#REF!</definedName>
    <definedName name="bend.las.4" localSheetId="2">#REF!</definedName>
    <definedName name="bend.las.4">#REF!</definedName>
    <definedName name="Bend_45_10">'[124]Upah&amp;Bahan'!$G$106</definedName>
    <definedName name="Bend_45_12">'[231]Upah&amp;Bahan'!$G$107</definedName>
    <definedName name="Bend_45_14">'[231]Upah&amp;Bahan'!$G$108</definedName>
    <definedName name="BEND_45_16">'[123]Uph+bahan'!$G$257</definedName>
    <definedName name="Bend_45_6">'[124]Upah&amp;Bahan'!$G$104</definedName>
    <definedName name="Bend_45_derajat_GIP_Ø_4">[122]HS!$G$182</definedName>
    <definedName name="Bend_45_derajat_PVC_Ø_4">[122]HS!$G$188</definedName>
    <definedName name="Bend_90_10">'[124]Upah&amp;Bahan'!$G$111</definedName>
    <definedName name="Bend_90_12">'[231]Upah&amp;Bahan'!$G$112</definedName>
    <definedName name="Bend_90_14">'[231]Upah&amp;Bahan'!$G$113</definedName>
    <definedName name="BEND_90_16">'[232]Uph+bahan'!#REF!</definedName>
    <definedName name="Bend_90_6">'[124]Upah&amp;Bahan'!$G$109</definedName>
    <definedName name="Bend_90_8">'[233]Upah&amp;Bahan'!$G$109</definedName>
    <definedName name="Bend_90_derajat_PVC_Ø_4">[122]HS!$G$187</definedName>
    <definedName name="bend_hdpe_45_14">'[234]Uph+bahan'!#REF!</definedName>
    <definedName name="bend_hdpe_45_16">'[234]Uph+bahan'!#REF!</definedName>
    <definedName name="bend_hdpe_90_14">'[234]Uph+bahan'!#REF!</definedName>
    <definedName name="bend_hdpe_90_16">'[234]Uph+bahan'!#REF!</definedName>
    <definedName name="bend50.22.5">'[95]HARGA SAT'!$F$255</definedName>
    <definedName name="bend50.45">'[95]HARGA SAT'!$F$254</definedName>
    <definedName name="bend50.90">'[95]HARGA SAT'!$F$253</definedName>
    <definedName name="bend75.22.5">'[95]HARGA SAT'!$F$259</definedName>
    <definedName name="bend75.45">'[95]HARGA SAT'!$F$258</definedName>
    <definedName name="bend75.90">'[95]HARGA SAT'!$F$257</definedName>
    <definedName name="bendahara" localSheetId="1">#REF!</definedName>
    <definedName name="bendahara" localSheetId="2">#REF!</definedName>
    <definedName name="bendahara">#REF!</definedName>
    <definedName name="bendallflensdia90x45">[109]Bahan!#REF!</definedName>
    <definedName name="bendallflensdia90x90">[109]Bahan!#REF!</definedName>
    <definedName name="bendalltreadedia63x90">[109]Bahan!#REF!</definedName>
    <definedName name="bendalltreadedia90x45">[109]Bahan!#REF!</definedName>
    <definedName name="bendgiptreadedia63x90">[109]Bahan!#REF!</definedName>
    <definedName name="bendpvcrrjdia110x225">[109]Bahan!#REF!</definedName>
    <definedName name="bendpvcrrjdia110x45">[109]Bahan!#REF!</definedName>
    <definedName name="bendpvcrrjdia110x90">[109]Bahan!#REF!</definedName>
    <definedName name="bendpvcrrjdia160x225">[109]Bahan!#REF!</definedName>
    <definedName name="bendpvcrrjdia160x45">[109]Bahan!#REF!</definedName>
    <definedName name="bendpvcrrjdia160x90">[109]Bahan!#REF!</definedName>
    <definedName name="bendpvcrrjdia63x225">[109]Bahan!#REF!</definedName>
    <definedName name="bendpvcrrjdia63x45">[109]Bahan!#REF!</definedName>
    <definedName name="bendpvcrrjdia63x90">[109]Bahan!#REF!</definedName>
    <definedName name="bendpvcrrjdia90x225">[109]Bahan!#REF!</definedName>
    <definedName name="bendpvcrrjdia90x45">[109]Bahan!#REF!</definedName>
    <definedName name="bendpvcrrjdia90x90">[109]Bahan!#REF!</definedName>
    <definedName name="bendpvcscdia40x90">[109]Bahan!#REF!</definedName>
    <definedName name="bendpvcscdia50x225">[109]Bahan!#REF!</definedName>
    <definedName name="bendpvcscdia50x45">[109]Bahan!#REF!</definedName>
    <definedName name="bendpvcscdia50x90">[109]Bahan!#REF!</definedName>
    <definedName name="bendpvcscdia63x90">[109]Bahan!#REF!</definedName>
    <definedName name="bendrat">[158]bahan!$G$74</definedName>
    <definedName name="bendung" localSheetId="1">#REF!</definedName>
    <definedName name="bendung" localSheetId="2">#REF!</definedName>
    <definedName name="bendung">#REF!</definedName>
    <definedName name="BENDUNGANUTAMA">[142]Biaya!$I$13</definedName>
    <definedName name="BENF" localSheetId="1">#REF!</definedName>
    <definedName name="BENF" localSheetId="2">#REF!</definedName>
    <definedName name="BENF">#REF!</definedName>
    <definedName name="Bensin" localSheetId="1">#REF!</definedName>
    <definedName name="Bensin" localSheetId="2">#REF!</definedName>
    <definedName name="Bensin">#REF!</definedName>
    <definedName name="BENTAB" localSheetId="1">#REF!</definedName>
    <definedName name="BENTAB" localSheetId="2">#REF!</definedName>
    <definedName name="BENTAB">#REF!</definedName>
    <definedName name="BENTABA" localSheetId="1">#REF!</definedName>
    <definedName name="BENTABA" localSheetId="2">#REF!</definedName>
    <definedName name="BENTABA">#REF!</definedName>
    <definedName name="bento" localSheetId="5">{#N/A,#N/A,FALSE,"REK";#N/A,#N/A,FALSE,"rab"}</definedName>
    <definedName name="bento" localSheetId="7">{#N/A,#N/A,FALSE,"REK";#N/A,#N/A,FALSE,"rab"}</definedName>
    <definedName name="bento">{#N/A,#N/A,FALSE,"REK";#N/A,#N/A,FALSE,"rab"}</definedName>
    <definedName name="bento_1" localSheetId="3">{#N/A,#N/A,FALSE,"REK";#N/A,#N/A,FALSE,"rab"}</definedName>
    <definedName name="bento_1" localSheetId="4">{#N/A,#N/A,FALSE,"REK";#N/A,#N/A,FALSE,"rab"}</definedName>
    <definedName name="bento_2" localSheetId="5">{#N/A,#N/A,FALSE,"REK";#N/A,#N/A,FALSE,"rab"}</definedName>
    <definedName name="bento_2" localSheetId="7">{#N/A,#N/A,FALSE,"REK";#N/A,#N/A,FALSE,"rab"}</definedName>
    <definedName name="bento_2">{#N/A,#N/A,FALSE,"REK";#N/A,#N/A,FALSE,"rab"}</definedName>
    <definedName name="bento_3" localSheetId="5">{#N/A,#N/A,FALSE,"REK";#N/A,#N/A,FALSE,"rab"}</definedName>
    <definedName name="bento_3" localSheetId="7">{#N/A,#N/A,FALSE,"REK";#N/A,#N/A,FALSE,"rab"}</definedName>
    <definedName name="bento_3">{#N/A,#N/A,FALSE,"REK";#N/A,#N/A,FALSE,"rab"}</definedName>
    <definedName name="bento_4" localSheetId="5">{#N/A,#N/A,FALSE,"REK";#N/A,#N/A,FALSE,"rab"}</definedName>
    <definedName name="bento_4" localSheetId="7">{#N/A,#N/A,FALSE,"REK";#N/A,#N/A,FALSE,"rab"}</definedName>
    <definedName name="bento_4">{#N/A,#N/A,FALSE,"REK";#N/A,#N/A,FALSE,"rab"}</definedName>
    <definedName name="bento_5" localSheetId="5">{#N/A,#N/A,FALSE,"REK";#N/A,#N/A,FALSE,"rab"}</definedName>
    <definedName name="bento_5" localSheetId="7">{#N/A,#N/A,FALSE,"REK";#N/A,#N/A,FALSE,"rab"}</definedName>
    <definedName name="bento_5">{#N/A,#N/A,FALSE,"REK";#N/A,#N/A,FALSE,"rab"}</definedName>
    <definedName name="BENV" localSheetId="1">#REF!</definedName>
    <definedName name="BENV" localSheetId="2">#REF!</definedName>
    <definedName name="BENV">#REF!</definedName>
    <definedName name="BENVA" localSheetId="1">#REF!</definedName>
    <definedName name="BENVA" localSheetId="2">#REF!</definedName>
    <definedName name="BENVA">#REF!</definedName>
    <definedName name="besi" localSheetId="1">#REF!</definedName>
    <definedName name="besi" localSheetId="2">#REF!</definedName>
    <definedName name="besi">#REF!</definedName>
    <definedName name="besi.begel">'[208]HARGA SAT'!$G$61</definedName>
    <definedName name="besi.beton">'[149]HARGA SAT'!$F$62</definedName>
    <definedName name="besi.beton.ulir">'[149]HARGA SAT'!$F$61</definedName>
    <definedName name="besi.beugel">'[184]HARGA SAT'!#REF!</definedName>
    <definedName name="besi.canal">'[235]HARGA SAT'!$G$146</definedName>
    <definedName name="besi.II" localSheetId="1">#REF!</definedName>
    <definedName name="besi.II" localSheetId="2">#REF!</definedName>
    <definedName name="besi.II">#REF!</definedName>
    <definedName name="besi.plat">'[106]HARGA SAT'!$F$69</definedName>
    <definedName name="besi.polos" localSheetId="1">#REF!</definedName>
    <definedName name="besi.polos" localSheetId="2">#REF!</definedName>
    <definedName name="besi.polos">#REF!</definedName>
    <definedName name="besi.profil">'[152]Daftar Harga'!$H$70</definedName>
    <definedName name="besi.siku" localSheetId="1">#REF!</definedName>
    <definedName name="besi.siku" localSheetId="2">#REF!</definedName>
    <definedName name="besi.siku">#REF!</definedName>
    <definedName name="besi.siku.5" localSheetId="1">#REF!</definedName>
    <definedName name="besi.siku.5" localSheetId="2">#REF!</definedName>
    <definedName name="besi.siku.5">#REF!</definedName>
    <definedName name="besi.siku.6">'[184]HARGA SAT'!#REF!</definedName>
    <definedName name="besi.siku.7">'[184]HARGA SAT'!#REF!</definedName>
    <definedName name="besi.siku5">'[149]HARGA SAT'!$F$64</definedName>
    <definedName name="besi.siku6">'[208]HARGA SAT'!$G$53</definedName>
    <definedName name="besi.strip">'[152]Daftar Harga'!$H$73</definedName>
    <definedName name="besi.ulir" localSheetId="1">#REF!</definedName>
    <definedName name="besi.ulir" localSheetId="2">#REF!</definedName>
    <definedName name="besi.ulir">#REF!</definedName>
    <definedName name="besi_beton">'[221]Harga Satuan'!$E$90</definedName>
    <definedName name="Besi_kanal">'[124]Upah&amp;Bahan'!$G$79</definedName>
    <definedName name="Besi_Kanal_120.60.5.2">[122]HS!$G$206</definedName>
    <definedName name="Besi_pelat" localSheetId="1">#REF!</definedName>
    <definedName name="Besi_pelat" localSheetId="2">#REF!</definedName>
    <definedName name="Besi_pelat">#REF!</definedName>
    <definedName name="Besi_plat">'[144]Upah&amp;Bahan'!$G$84</definedName>
    <definedName name="Besi_Plat_Ø_1_mm">[122]HS!$G$208</definedName>
    <definedName name="Besi_plat_untuk_pintu_besi" localSheetId="1">#REF!</definedName>
    <definedName name="Besi_plat_untuk_pintu_besi" localSheetId="2">#REF!</definedName>
    <definedName name="Besi_plat_untuk_pintu_besi">#REF!</definedName>
    <definedName name="Besi_Pls">'[144]Upah&amp;Bahan'!$G$76</definedName>
    <definedName name="Besi_Polos" localSheetId="1">#REF!</definedName>
    <definedName name="Besi_Polos" localSheetId="2">#REF!</definedName>
    <definedName name="Besi_Polos">#REF!</definedName>
    <definedName name="besi_profil">'[236]01.HS'!#REF!</definedName>
    <definedName name="Besi_profile___besi_Canal" localSheetId="1">#REF!</definedName>
    <definedName name="Besi_profile___besi_Canal" localSheetId="2">#REF!</definedName>
    <definedName name="Besi_profile___besi_Canal">#REF!</definedName>
    <definedName name="Besi_profile_WF" localSheetId="1">#REF!</definedName>
    <definedName name="Besi_profile_WF" localSheetId="2">#REF!</definedName>
    <definedName name="Besi_profile_WF">#REF!</definedName>
    <definedName name="Besi_siku">'[124]Upah&amp;Bahan'!$G$76</definedName>
    <definedName name="Besi_siku_50">'[144]Upah&amp;Bahan'!$G$78</definedName>
    <definedName name="Besi_siku_50x50x5__P_6M" localSheetId="1">#REF!</definedName>
    <definedName name="Besi_siku_50x50x5__P_6M" localSheetId="2">#REF!</definedName>
    <definedName name="Besi_siku_50x50x5__P_6M">#REF!</definedName>
    <definedName name="Besi_Strip">[122]HS!$G$238</definedName>
    <definedName name="Besi_U" localSheetId="1">#REF!</definedName>
    <definedName name="Besi_U" localSheetId="2">#REF!</definedName>
    <definedName name="Besi_U">#REF!</definedName>
    <definedName name="besiangker">[69]Upah!$F$204</definedName>
    <definedName name="besibeton">'[118]Daftar Harga'!$H$38</definedName>
    <definedName name="besibeton_p">[217]bahan!$G$50</definedName>
    <definedName name="besibeton_polos">[122]HS!$G$112</definedName>
    <definedName name="besibeton_u">[217]bahan!$G$49</definedName>
    <definedName name="BESIBETONI" localSheetId="1">#REF!</definedName>
    <definedName name="BESIBETONI" localSheetId="2">#REF!</definedName>
    <definedName name="BESIBETONI">#REF!</definedName>
    <definedName name="BESIBETONII" localSheetId="1">#REF!</definedName>
    <definedName name="BESIBETONII" localSheetId="2">#REF!</definedName>
    <definedName name="BESIBETONII">#REF!</definedName>
    <definedName name="BESIBETONIII" localSheetId="1">#REF!</definedName>
    <definedName name="BESIBETONIII" localSheetId="2">#REF!</definedName>
    <definedName name="BESIBETONIII">#REF!</definedName>
    <definedName name="besibetonpolos" localSheetId="1">#REF!</definedName>
    <definedName name="besibetonpolos" localSheetId="2">#REF!</definedName>
    <definedName name="besibetonpolos">#REF!</definedName>
    <definedName name="BESIBTON" localSheetId="1">#REF!</definedName>
    <definedName name="BESIBTON" localSheetId="2">#REF!</definedName>
    <definedName name="BESIBTON">#REF!</definedName>
    <definedName name="besidanaluminium" localSheetId="1">'[209]Besi dan Aluminium'!$C$3:$I$123</definedName>
    <definedName name="besidanaluminium" localSheetId="2">'[210]Besi dan Aluminium'!$C$3:$I$123</definedName>
    <definedName name="besidanaluminium">'[211]Besi dan Aluminium'!$C$3:$I$123</definedName>
    <definedName name="BESIPENGUNCI" localSheetId="1">#REF!</definedName>
    <definedName name="BESIPENGUNCI" localSheetId="2">#REF!</definedName>
    <definedName name="BESIPENGUNCI">#REF!</definedName>
    <definedName name="besiplat">'[39]upah bahan'!$F$126</definedName>
    <definedName name="besipolos" localSheetId="1">#REF!</definedName>
    <definedName name="besipolos" localSheetId="2">#REF!</definedName>
    <definedName name="besipolos">#REF!</definedName>
    <definedName name="besipolos12" localSheetId="1">#REF!</definedName>
    <definedName name="besipolos12" localSheetId="2">#REF!</definedName>
    <definedName name="besipolos12">#REF!</definedName>
    <definedName name="besisiku_30">[217]bahan!$G$51</definedName>
    <definedName name="BESISIKU3">'[206]DAFTAR HARGA SAT'!$F$139</definedName>
    <definedName name="besisiku30303">'[188]K''9'!$L$60</definedName>
    <definedName name="BESISIKU4">'[206]DAFTAR HARGA SAT'!$F$140</definedName>
    <definedName name="besisiku40404">'[237]K''9'!#REF!</definedName>
    <definedName name="BESISIKU5">'[206]DAFTAR HARGA SAT'!$F$141</definedName>
    <definedName name="besisiku50505">'[188]K''9'!$L$59</definedName>
    <definedName name="BESISIKU7">'[206]DAFTAR HARGA SAT'!$F$142</definedName>
    <definedName name="besisiku70707">'[188]K''9'!$L$58</definedName>
    <definedName name="besisiku90909">'[188]K''9'!$L$57</definedName>
    <definedName name="BESISTRIP" localSheetId="1">#REF!</definedName>
    <definedName name="BESISTRIP" localSheetId="2">#REF!</definedName>
    <definedName name="BESISTRIP">#REF!</definedName>
    <definedName name="besiton">[129]Hrg!$F$32</definedName>
    <definedName name="besiulir">[238]analis!#REF!</definedName>
    <definedName name="beton" localSheetId="1">[209]Beton!$C$3:$I$1047</definedName>
    <definedName name="beton" localSheetId="2">[210]Beton!$C$3:$I$1047</definedName>
    <definedName name="beton">[211]Beton!$C$3:$I$1047</definedName>
    <definedName name="Beton.pls">'[141]Daftar Harga'!#REF!</definedName>
    <definedName name="beton_bertulang_tapak_150_x_150_K275">"bertulang"</definedName>
    <definedName name="beton_k175">[133]aNaLiSa!$I$1245</definedName>
    <definedName name="beton_k225" localSheetId="1">#REF!</definedName>
    <definedName name="beton_k225" localSheetId="2">#REF!</definedName>
    <definedName name="beton_k225">#REF!</definedName>
    <definedName name="beton_k250">[133]aNaLiSa!$I$1190</definedName>
    <definedName name="Beton_k300">[133]aNaLiSa!$I$1079</definedName>
    <definedName name="beton123" localSheetId="1">#REF!</definedName>
    <definedName name="beton123" localSheetId="2">#REF!</definedName>
    <definedName name="beton123">#REF!</definedName>
    <definedName name="beton2" localSheetId="1">#REF!</definedName>
    <definedName name="beton2" localSheetId="2">#REF!</definedName>
    <definedName name="beton2">#REF!</definedName>
    <definedName name="BETON225_1_6">"#REF!"</definedName>
    <definedName name="BETON225_2_6">"#REF!"</definedName>
    <definedName name="BETON225_6">"#REF!"</definedName>
    <definedName name="beton61">'[132]ANLIS '!$K$549</definedName>
    <definedName name="beton613">'[132]ANLIS '!$K$564</definedName>
    <definedName name="beton625">'[132]ANLIS '!$K$578</definedName>
    <definedName name="beton635">'[132]ANLIS '!$K$659</definedName>
    <definedName name="beton637">'[132]ANLIS '!$K$674</definedName>
    <definedName name="beton638">'[132]ANLIS '!$K$696</definedName>
    <definedName name="beton639">'[132]ANLIS '!$K$718</definedName>
    <definedName name="beton640">'[132]ANLIS '!$K$765</definedName>
    <definedName name="beton640b">'[132]ANLIS '!$K$840</definedName>
    <definedName name="beton640c">'[132]ANLIS '!$K$865</definedName>
    <definedName name="beton641">'[132]ANLIS '!$K$890</definedName>
    <definedName name="beton641a">'[132]ANLIS '!$K$915</definedName>
    <definedName name="beton641b">'[132]ANLIS '!$K$940</definedName>
    <definedName name="beton641c">'[132]ANLIS '!$K$965</definedName>
    <definedName name="beton644">'[132]ANLIS '!$K$990</definedName>
    <definedName name="beton645">'[132]ANLIS '!$K$1011</definedName>
    <definedName name="betoncor" localSheetId="1">#REF!</definedName>
    <definedName name="betoncor" localSheetId="2">#REF!</definedName>
    <definedName name="betoncor">#REF!</definedName>
    <definedName name="betoncor123" localSheetId="1">#REF!</definedName>
    <definedName name="betoncor123" localSheetId="2">#REF!</definedName>
    <definedName name="betoncor123">#REF!</definedName>
    <definedName name="betoncor135" localSheetId="1">#REF!</definedName>
    <definedName name="betoncor135" localSheetId="2">#REF!</definedName>
    <definedName name="betoncor135">#REF!</definedName>
    <definedName name="betoncorII">[180]Analisa!$J$632</definedName>
    <definedName name="betoncoriii">[180]Analisa!$M$632</definedName>
    <definedName name="Betonk225">'[221]Grading Tahap 1'!$H$194</definedName>
    <definedName name="betonk225perm3">'[206]Beton&amp;pembesian'!$D$7</definedName>
    <definedName name="Betonk300">'[221]Grading Tahap 1'!$H$189</definedName>
    <definedName name="betonpolos" localSheetId="1">#REF!</definedName>
    <definedName name="betonpolos" localSheetId="2">#REF!</definedName>
    <definedName name="betonpolos">#REF!</definedName>
    <definedName name="BEUGEL">[70]Daf.Harga!$D$105</definedName>
    <definedName name="Beugel_kalung" localSheetId="1">#REF!</definedName>
    <definedName name="Beugel_kalung" localSheetId="2">#REF!</definedName>
    <definedName name="Beugel_kalung">#REF!</definedName>
    <definedName name="Beugel_plat" localSheetId="1">#REF!</definedName>
    <definedName name="Beugel_plat" localSheetId="2">#REF!</definedName>
    <definedName name="Beugel_plat">#REF!</definedName>
    <definedName name="beugel440">[69]Upah!$F$197</definedName>
    <definedName name="beugel450">[69]Upah!$F$198</definedName>
    <definedName name="BEUGELBESI" localSheetId="1">#REF!</definedName>
    <definedName name="BEUGELBESI" localSheetId="2">#REF!</definedName>
    <definedName name="BEUGELBESI">#REF!</definedName>
    <definedName name="BEUGELKOMPLIT">'[67]hrg bhn'!#REF!</definedName>
    <definedName name="BEUGELKUDAKUDA" localSheetId="1">#REF!</definedName>
    <definedName name="BEUGELKUDAKUDA" localSheetId="2">#REF!</definedName>
    <definedName name="BEUGELKUDAKUDA">#REF!</definedName>
    <definedName name="beugelplat">'[67]hrg bhn'!$D$157</definedName>
    <definedName name="beugelplatcanal">'[66]HRG BH'!$D$127</definedName>
    <definedName name="beugelplatu">[68]Upah!$H$201</definedName>
    <definedName name="bf" localSheetId="1">#REF!</definedName>
    <definedName name="bf" localSheetId="2">#REF!</definedName>
    <definedName name="bf">#REF!</definedName>
    <definedName name="BFGDH" localSheetId="5">{"'Sheet1'!$A$1"}</definedName>
    <definedName name="BFGDH" localSheetId="7">{"'Sheet1'!$A$1"}</definedName>
    <definedName name="BFGDH">{"'Sheet1'!$A$1"}</definedName>
    <definedName name="BFGDH_1" localSheetId="3">{"'Sheet1'!$A$1"}</definedName>
    <definedName name="BFGDH_1" localSheetId="4">{"'Sheet1'!$A$1"}</definedName>
    <definedName name="BFGDH_2" localSheetId="5">{"'Sheet1'!$A$1"}</definedName>
    <definedName name="BFGDH_2" localSheetId="7">{"'Sheet1'!$A$1"}</definedName>
    <definedName name="BFGDH_2">{"'Sheet1'!$A$1"}</definedName>
    <definedName name="BFGDH_3" localSheetId="5">{"'Sheet1'!$A$1"}</definedName>
    <definedName name="BFGDH_3" localSheetId="7">{"'Sheet1'!$A$1"}</definedName>
    <definedName name="BFGDH_3">{"'Sheet1'!$A$1"}</definedName>
    <definedName name="BFGDH_4" localSheetId="5">{"'Sheet1'!$A$1"}</definedName>
    <definedName name="BFGDH_4" localSheetId="7">{"'Sheet1'!$A$1"}</definedName>
    <definedName name="BFGDH_4">{"'Sheet1'!$A$1"}</definedName>
    <definedName name="BFGDH_5" localSheetId="5">{"'Sheet1'!$A$1"}</definedName>
    <definedName name="BFGDH_5" localSheetId="7">{"'Sheet1'!$A$1"}</definedName>
    <definedName name="BFGDH_5">{"'Sheet1'!$A$1"}</definedName>
    <definedName name="bg.beton" localSheetId="1">#REF!</definedName>
    <definedName name="bg.beton" localSheetId="2">#REF!</definedName>
    <definedName name="bg.beton">#REF!</definedName>
    <definedName name="bg.pejaten" localSheetId="1">#REF!</definedName>
    <definedName name="bg.pejaten" localSheetId="2">#REF!</definedName>
    <definedName name="bg.pejaten">#REF!</definedName>
    <definedName name="bgbeton">'[67]hrg bhn'!$D$84</definedName>
    <definedName name="BGF" localSheetId="5">{"'Sheet1'!$A$1"}</definedName>
    <definedName name="BGF" localSheetId="7">{"'Sheet1'!$A$1"}</definedName>
    <definedName name="BGF">{"'Sheet1'!$A$1"}</definedName>
    <definedName name="BGF_1" localSheetId="3">{"'Sheet1'!$A$1"}</definedName>
    <definedName name="BGF_1" localSheetId="4">{"'Sheet1'!$A$1"}</definedName>
    <definedName name="BGF_2" localSheetId="5">{"'Sheet1'!$A$1"}</definedName>
    <definedName name="BGF_2" localSheetId="7">{"'Sheet1'!$A$1"}</definedName>
    <definedName name="BGF_2">{"'Sheet1'!$A$1"}</definedName>
    <definedName name="BGF_3" localSheetId="5">{"'Sheet1'!$A$1"}</definedName>
    <definedName name="BGF_3" localSheetId="7">{"'Sheet1'!$A$1"}</definedName>
    <definedName name="BGF_3">{"'Sheet1'!$A$1"}</definedName>
    <definedName name="BGF_4" localSheetId="5">{"'Sheet1'!$A$1"}</definedName>
    <definedName name="BGF_4" localSheetId="7">{"'Sheet1'!$A$1"}</definedName>
    <definedName name="BGF_4">{"'Sheet1'!$A$1"}</definedName>
    <definedName name="BGF_5" localSheetId="5">{"'Sheet1'!$A$1"}</definedName>
    <definedName name="BGF_5" localSheetId="7">{"'Sheet1'!$A$1"}</definedName>
    <definedName name="BGF_5">{"'Sheet1'!$A$1"}</definedName>
    <definedName name="Bh" localSheetId="1">#REF!</definedName>
    <definedName name="Bh" localSheetId="2">#REF!</definedName>
    <definedName name="Bh">#REF!</definedName>
    <definedName name="BHFKD" localSheetId="5">{"'Sheet1'!$A$1"}</definedName>
    <definedName name="BHFKD" localSheetId="7">{"'Sheet1'!$A$1"}</definedName>
    <definedName name="BHFKD">{"'Sheet1'!$A$1"}</definedName>
    <definedName name="BHFKD_1" localSheetId="3">{"'Sheet1'!$A$1"}</definedName>
    <definedName name="BHFKD_1" localSheetId="4">{"'Sheet1'!$A$1"}</definedName>
    <definedName name="BHFKD_2" localSheetId="5">{"'Sheet1'!$A$1"}</definedName>
    <definedName name="BHFKD_2" localSheetId="7">{"'Sheet1'!$A$1"}</definedName>
    <definedName name="BHFKD_2">{"'Sheet1'!$A$1"}</definedName>
    <definedName name="BHFKD_3" localSheetId="5">{"'Sheet1'!$A$1"}</definedName>
    <definedName name="BHFKD_3" localSheetId="7">{"'Sheet1'!$A$1"}</definedName>
    <definedName name="BHFKD_3">{"'Sheet1'!$A$1"}</definedName>
    <definedName name="BHFKD_4" localSheetId="5">{"'Sheet1'!$A$1"}</definedName>
    <definedName name="BHFKD_4" localSheetId="7">{"'Sheet1'!$A$1"}</definedName>
    <definedName name="BHFKD_4">{"'Sheet1'!$A$1"}</definedName>
    <definedName name="BHFKD_5" localSheetId="5">{"'Sheet1'!$A$1"}</definedName>
    <definedName name="BHFKD_5" localSheetId="7">{"'Sheet1'!$A$1"}</definedName>
    <definedName name="BHFKD_5">{"'Sheet1'!$A$1"}</definedName>
    <definedName name="BHH">'[239]Rekap BQ-Pompong'!#REF!</definedName>
    <definedName name="BHN" localSheetId="1">#REF!</definedName>
    <definedName name="BHN" localSheetId="2">#REF!</definedName>
    <definedName name="BHN">#REF!</definedName>
    <definedName name="biading">'[39]upah bahan'!$F$142</definedName>
    <definedName name="biasa">[240]Analisa!$F$33</definedName>
    <definedName name="biaya" localSheetId="5">#N/A</definedName>
    <definedName name="biaya" localSheetId="6">#N/A</definedName>
    <definedName name="biaya" localSheetId="7">#N/A</definedName>
    <definedName name="biaya" localSheetId="1">#REF!</definedName>
    <definedName name="biaya" localSheetId="2">#REF!</definedName>
    <definedName name="biaya">#REF!</definedName>
    <definedName name="Biaya_Langsir">[122]HS!$G$224</definedName>
    <definedName name="Biayagilas">[94]HaSatUp!#REF!</definedName>
    <definedName name="BIAYAKONSTRUKSI">[142]Biaya!$I$77</definedName>
    <definedName name="biayatakterduga" localSheetId="1">#REF!</definedName>
    <definedName name="biayatakterduga" localSheetId="2">#REF!</definedName>
    <definedName name="biayatakterduga">#REF!</definedName>
    <definedName name="BISU" localSheetId="1">#REF!</definedName>
    <definedName name="BISU" localSheetId="2">#REF!</definedName>
    <definedName name="BISU">#REF!</definedName>
    <definedName name="bj.2">[241]ANALISA!$F$421</definedName>
    <definedName name="bj.3">[241]ANALISA!$F$443</definedName>
    <definedName name="BJ.baja" localSheetId="1">#REF!</definedName>
    <definedName name="BJ.baja" localSheetId="2">#REF!</definedName>
    <definedName name="BJ.baja">#REF!</definedName>
    <definedName name="bkaca">[132]RAB!$K$133</definedName>
    <definedName name="bkayu">[132]RAB!$K$65</definedName>
    <definedName name="BKB" localSheetId="1">#REF!</definedName>
    <definedName name="BKB" localSheetId="2">#REF!</definedName>
    <definedName name="BKB">#REF!</definedName>
    <definedName name="BKBELAH" localSheetId="1">#REF!</definedName>
    <definedName name="BKBELAH" localSheetId="2">#REF!</definedName>
    <definedName name="BKBELAH">#REF!</definedName>
    <definedName name="BKBELEH" localSheetId="1">#REF!</definedName>
    <definedName name="BKBELEH" localSheetId="2">#REF!</definedName>
    <definedName name="BKBELEH">#REF!</definedName>
    <definedName name="BKKDUA">'[121]UPAH+BAHAN'!$H$68</definedName>
    <definedName name="BKL">'[242]Analisa K'!$M$639</definedName>
    <definedName name="BKOSONG">[9]ANALIS!#REF!</definedName>
    <definedName name="BKP" localSheetId="1">#REF!</definedName>
    <definedName name="BKP" localSheetId="2">#REF!</definedName>
    <definedName name="BKP">#REF!</definedName>
    <definedName name="BL.10" localSheetId="1">#REF!</definedName>
    <definedName name="BL.10" localSheetId="2">#REF!</definedName>
    <definedName name="BL.10">#REF!</definedName>
    <definedName name="BL.13" localSheetId="1">#REF!</definedName>
    <definedName name="BL.13" localSheetId="2">#REF!</definedName>
    <definedName name="BL.13">#REF!</definedName>
    <definedName name="BL.2" localSheetId="1">#REF!</definedName>
    <definedName name="BL.2" localSheetId="2">#REF!</definedName>
    <definedName name="BL.2">#REF!</definedName>
    <definedName name="BL.3" localSheetId="1">#REF!</definedName>
    <definedName name="BL.3" localSheetId="2">#REF!</definedName>
    <definedName name="BL.3">#REF!</definedName>
    <definedName name="blangit">[132]RAB!$K$89</definedName>
    <definedName name="blangsung">'[155]OP. PERJAM'!$G$208</definedName>
    <definedName name="blank">#N/A</definedName>
    <definedName name="blantai">[132]RAB!$K$143</definedName>
    <definedName name="blender">[69]Upah!$F$254</definedName>
    <definedName name="blistrik">[132]RAB!$K$161</definedName>
    <definedName name="BLK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OK" localSheetId="1">#REF!</definedName>
    <definedName name="BLOK" localSheetId="2">#REF!</definedName>
    <definedName name="BLOK">#REF!</definedName>
    <definedName name="bm.12" localSheetId="1">#REF!</definedName>
    <definedName name="bm.12" localSheetId="2">#REF!</definedName>
    <definedName name="bm.12">#REF!</definedName>
    <definedName name="bm.16" localSheetId="1">#REF!</definedName>
    <definedName name="bm.16" localSheetId="2">#REF!</definedName>
    <definedName name="bm.16">#REF!</definedName>
    <definedName name="bm.f">[158]bahan!$G$185</definedName>
    <definedName name="BM.P" localSheetId="1">#REF!</definedName>
    <definedName name="BM.P" localSheetId="2">#REF!</definedName>
    <definedName name="BM.P">#REF!</definedName>
    <definedName name="bola" localSheetId="1">#REF!</definedName>
    <definedName name="bola" localSheetId="2">#REF!</definedName>
    <definedName name="bola">#REF!</definedName>
    <definedName name="bolalampu">'[66]HRG BH'!$D$114</definedName>
    <definedName name="BOLDOSER_KECIL">'[186]HARGA ALAT'!$E$11</definedName>
    <definedName name="bongkar">[39]ana!$J$180</definedName>
    <definedName name="bongkaran">[240]Analisa!$F$95</definedName>
    <definedName name="bongkarbegisting" localSheetId="1">#REF!</definedName>
    <definedName name="bongkarbegisting" localSheetId="2">#REF!</definedName>
    <definedName name="bongkarbegisting">#REF!</definedName>
    <definedName name="BONGKARCORBETON">'[230]Tanah&amp;Bongkaran'!#REF!</definedName>
    <definedName name="bongkarpaving" localSheetId="1">#REF!</definedName>
    <definedName name="bongkarpaving" localSheetId="2">#REF!</definedName>
    <definedName name="bongkarpaving">#REF!</definedName>
    <definedName name="bongkbegesting">[243]Upah!$F$114</definedName>
    <definedName name="book">#N/A</definedName>
    <definedName name="book2">#N/A</definedName>
    <definedName name="book3">#N/A</definedName>
    <definedName name="bor" localSheetId="1">#REF!</definedName>
    <definedName name="bor" localSheetId="2">#REF!</definedName>
    <definedName name="bor">#REF!</definedName>
    <definedName name="bor.lstrk">'[117]HARGA SAT'!$G$522</definedName>
    <definedName name="BOR_A" localSheetId="1">#REF!</definedName>
    <definedName name="BOR_A" localSheetId="2">#REF!</definedName>
    <definedName name="BOR_A">#REF!</definedName>
    <definedName name="BOR_E" localSheetId="1">#REF!</definedName>
    <definedName name="BOR_E" localSheetId="2">#REF!</definedName>
    <definedName name="BOR_E">#REF!</definedName>
    <definedName name="Bor_Master">'[224]Uph&amp;bhn'!$E$34</definedName>
    <definedName name="borpistol">[69]Upah!$F$259</definedName>
    <definedName name="bort">[120]bahan!$G$337</definedName>
    <definedName name="BOW.W4">[244]Analisa!#REF!</definedName>
    <definedName name="BOWPLANK">[219]ANALISA!$F$62</definedName>
    <definedName name="box">[27]Harga!#REF!</definedName>
    <definedName name="BOX.40.50" localSheetId="1">#REF!</definedName>
    <definedName name="BOX.40.50" localSheetId="2">#REF!</definedName>
    <definedName name="BOX.40.50">#REF!</definedName>
    <definedName name="BOX.80.120" localSheetId="1">#REF!</definedName>
    <definedName name="BOX.80.120" localSheetId="2">#REF!</definedName>
    <definedName name="BOX.80.120">#REF!</definedName>
    <definedName name="box.airV">'[141]Break Down Bahan LS'!$L$289</definedName>
    <definedName name="Box_zekering__1_group" localSheetId="1">#REF!</definedName>
    <definedName name="Box_zekering__1_group" localSheetId="2">#REF!</definedName>
    <definedName name="Box_zekering__1_group">#REF!</definedName>
    <definedName name="Box_zekering__2_group" localSheetId="1">#REF!</definedName>
    <definedName name="Box_zekering__2_group" localSheetId="2">#REF!</definedName>
    <definedName name="Box_zekering__2_group">#REF!</definedName>
    <definedName name="Box_zekering__3_group" localSheetId="1">#REF!</definedName>
    <definedName name="Box_zekering__3_group" localSheetId="2">#REF!</definedName>
    <definedName name="Box_zekering__3_group">#REF!</definedName>
    <definedName name="boxpln">[150]Harga!#REF!</definedName>
    <definedName name="boxsekring">'[132]HRG BHN'!$E$177</definedName>
    <definedName name="boxvalev">'[141]Break Down Bahan LS'!$L$155</definedName>
    <definedName name="boxzekring">'[66]HRG BH'!$D$119</definedName>
    <definedName name="BP" localSheetId="1">#REF!</definedName>
    <definedName name="BP" localSheetId="2">#REF!</definedName>
    <definedName name="BP">#REF!</definedName>
    <definedName name="BP.5" localSheetId="1">#REF!</definedName>
    <definedName name="BP.5" localSheetId="2">#REF!</definedName>
    <definedName name="BP.5">#REF!</definedName>
    <definedName name="bpersiapan">[132]RAB!$K$24</definedName>
    <definedName name="Bplat" localSheetId="1">#REF!</definedName>
    <definedName name="Bplat" localSheetId="2">#REF!</definedName>
    <definedName name="Bplat">#REF!</definedName>
    <definedName name="bplesteran">[132]RAB!$K$52</definedName>
    <definedName name="bpondasi">[132]RAB!$K$37</definedName>
    <definedName name="BQ">[245]RAB!$B$1:$L$209</definedName>
    <definedName name="BQ.Per">[246]RAB!$A$1:$N$24</definedName>
    <definedName name="BQ.Pom" localSheetId="1">#REF!</definedName>
    <definedName name="BQ.Pom" localSheetId="2">#REF!</definedName>
    <definedName name="BQ.Pom">#REF!</definedName>
    <definedName name="BQ.TOT">[247]BQ!$A$1:$M$76</definedName>
    <definedName name="BQ_1_10">NA()</definedName>
    <definedName name="BQ_1_11">NA()</definedName>
    <definedName name="BQ_1_12">NA()</definedName>
    <definedName name="BQ_1_13">NA()</definedName>
    <definedName name="BQ_1_14">NA()</definedName>
    <definedName name="BQ_1_15">NA()</definedName>
    <definedName name="BQ_1_16">NA()</definedName>
    <definedName name="BQ_1_19">NA()</definedName>
    <definedName name="BQ_1_20">NA()</definedName>
    <definedName name="BQ_1_4">NA()</definedName>
    <definedName name="BQ_1_5">NA()</definedName>
    <definedName name="BQ_1_6">NA()</definedName>
    <definedName name="BQ_1_7">NA()</definedName>
    <definedName name="BQ_1_8">NA()</definedName>
    <definedName name="BQ_1_9">NA()</definedName>
    <definedName name="BRC">'[231]Upah&amp;Bahan'!$G$84</definedName>
    <definedName name="Brigdoun" localSheetId="5">{"Book1","RAB PASAR 30 AUG SCRAB.xls"}</definedName>
    <definedName name="Brigdoun" localSheetId="7">{"Book1","RAB PASAR 30 AUG SCRAB.xls"}</definedName>
    <definedName name="Brigdoun">{"Book1","RAB PASAR 30 AUG SCRAB.xls"}</definedName>
    <definedName name="Brigdoun_1" localSheetId="3">{"Book1","RAB PASAR 30 AUG SCRAB.xls"}</definedName>
    <definedName name="Brigdoun_1" localSheetId="4">{"Book1","RAB PASAR 30 AUG SCRAB.xls"}</definedName>
    <definedName name="Brigdoun_2" localSheetId="5">{"Book1","RAB PASAR 30 AUG SCRAB.xls"}</definedName>
    <definedName name="Brigdoun_2" localSheetId="7">{"Book1","RAB PASAR 30 AUG SCRAB.xls"}</definedName>
    <definedName name="Brigdoun_2">{"Book1","RAB PASAR 30 AUG SCRAB.xls"}</definedName>
    <definedName name="Brigdoun_3" localSheetId="5">{"Book1","RAB PASAR 30 AUG SCRAB.xls"}</definedName>
    <definedName name="Brigdoun_3" localSheetId="7">{"Book1","RAB PASAR 30 AUG SCRAB.xls"}</definedName>
    <definedName name="Brigdoun_3">{"Book1","RAB PASAR 30 AUG SCRAB.xls"}</definedName>
    <definedName name="Brigdoun_4" localSheetId="5">{"Book1","RAB PASAR 30 AUG SCRAB.xls"}</definedName>
    <definedName name="Brigdoun_4" localSheetId="7">{"Book1","RAB PASAR 30 AUG SCRAB.xls"}</definedName>
    <definedName name="Brigdoun_4">{"Book1","RAB PASAR 30 AUG SCRAB.xls"}</definedName>
    <definedName name="Brigdoun_5" localSheetId="5">{"Book1","RAB PASAR 30 AUG SCRAB.xls"}</definedName>
    <definedName name="Brigdoun_5" localSheetId="7">{"Book1","RAB PASAR 30 AUG SCRAB.xls"}</definedName>
    <definedName name="Brigdoun_5">{"Book1","RAB PASAR 30 AUG SCRAB.xls"}</definedName>
    <definedName name="bronjong">'[248]2'!#REF!</definedName>
    <definedName name="BS">[249]ANALISA!$F$1888</definedName>
    <definedName name="bs.p">[158]bahan!$G$69</definedName>
    <definedName name="bs.palt">'[241]Daftar Harga'!$I$95</definedName>
    <definedName name="bs.pc">[120]bahan!$G$87</definedName>
    <definedName name="bs.pks">[120]bahan!$G$88</definedName>
    <definedName name="bs.plat.strip">[198]HSD!$E$222</definedName>
    <definedName name="bs.polos">'[241]Daftar Harga'!$I$94</definedName>
    <definedName name="bs.pt" localSheetId="1">#REF!</definedName>
    <definedName name="bs.pt" localSheetId="2">#REF!</definedName>
    <definedName name="bs.pt">#REF!</definedName>
    <definedName name="bs.s" localSheetId="1">#REF!</definedName>
    <definedName name="bs.s" localSheetId="2">#REF!</definedName>
    <definedName name="bs.s">#REF!</definedName>
    <definedName name="bs.str">[120]bahan!$G$89</definedName>
    <definedName name="bs_kanal">'[250]Uph+bahan'!$G$97</definedName>
    <definedName name="bs_plat">'[123]Uph+bahan'!$G$198</definedName>
    <definedName name="bsanitasi">[132]RAB!$K$102</definedName>
    <definedName name="bsi.siku30">'[141]Daftar Harga'!#REF!</definedName>
    <definedName name="bsi.sku.50">'[141]Daftar Harga'!#REF!</definedName>
    <definedName name="bsiku" localSheetId="1">#REF!</definedName>
    <definedName name="bsiku" localSheetId="2">#REF!</definedName>
    <definedName name="bsiku">#REF!</definedName>
    <definedName name="bsterlatih">'[67]hrg bhn'!$D$10</definedName>
    <definedName name="bstrip5">[183]bahan!$H$92</definedName>
    <definedName name="BT" localSheetId="1">#REF!</definedName>
    <definedName name="BT" localSheetId="2">#REF!</definedName>
    <definedName name="BT">#REF!</definedName>
    <definedName name="bt.alam">'[241]Daftar Harga'!$I$56</definedName>
    <definedName name="Bt.Bata">[214]HSD!$G$34</definedName>
    <definedName name="bt.belah">'[241]Daftar Harga'!$I$57</definedName>
    <definedName name="bt.belah1520">'[251]Daftar harga'!$E$66</definedName>
    <definedName name="Bt.kali">[214]HSD!$G$36</definedName>
    <definedName name="bt.lemp" localSheetId="1">#REF!</definedName>
    <definedName name="bt.lemp" localSheetId="2">#REF!</definedName>
    <definedName name="bt.lemp">#REF!</definedName>
    <definedName name="bt.marmohijau">[161]bahan!#REF!</definedName>
    <definedName name="bt.palimanan">[161]bahan!#REF!</definedName>
    <definedName name="bt.pecah23">'[152]Daftar Harga'!$H$29</definedName>
    <definedName name="bt.pecah35">'[152]Daftar Harga'!$H$28</definedName>
    <definedName name="bt.pecah57">'[152]Daftar Harga'!$H$27</definedName>
    <definedName name="Bt.tempel">[214]HSD!$G$40</definedName>
    <definedName name="bt_3_5">'[252]Uph+bahan'!$G$39</definedName>
    <definedName name="bt_5_7">'[123]Uph+bahan'!$G$135</definedName>
    <definedName name="bt_gn" localSheetId="1">#REF!</definedName>
    <definedName name="bt_gn" localSheetId="2">#REF!</definedName>
    <definedName name="bt_gn">#REF!</definedName>
    <definedName name="Bt_Kali">'[144]Upah&amp;Bahan'!$G$36</definedName>
    <definedName name="btanah">[132]RAB!$K$32</definedName>
    <definedName name="btempelhitam">[183]bahan!$H$43</definedName>
    <definedName name="bterlatih">'[67]hrg bhn'!$D$9</definedName>
    <definedName name="BTGN">'[253]UPH. BHN'!$I$8</definedName>
    <definedName name="btkali" localSheetId="1">#REF!</definedName>
    <definedName name="btkali" localSheetId="2">#REF!</definedName>
    <definedName name="btkali">#REF!</definedName>
    <definedName name="btkalibelah">'[118]Daftar Harga'!$H$37</definedName>
    <definedName name="btkalibelas">'[118]Daftar Harga'!$H$37</definedName>
    <definedName name="btkl_alam">'[123]Uph+bahan'!$G$134</definedName>
    <definedName name="btpch23">'[121]UPAH+BAHAN'!$H$55</definedName>
    <definedName name="btu.alam" localSheetId="1">#REF!</definedName>
    <definedName name="btu.alam" localSheetId="2">#REF!</definedName>
    <definedName name="btu.alam">#REF!</definedName>
    <definedName name="Btu.belah">'[141]Daftar Harga'!$J$31</definedName>
    <definedName name="btu.blh" localSheetId="1">#REF!</definedName>
    <definedName name="btu.blh" localSheetId="2">#REF!</definedName>
    <definedName name="btu.blh">#REF!</definedName>
    <definedName name="bu">'[254]#REF'!$G$46</definedName>
    <definedName name="bualang">[27]Harga!#REF!</definedName>
    <definedName name="BUANG">[9]ANALIS!#REF!</definedName>
    <definedName name="Bub.Asbes">'[108]HARGA SAT'!$G$85</definedName>
    <definedName name="Bub.pejaten">'[191]HARGA SAT'!#REF!</definedName>
    <definedName name="BUBET20">'[200]HARGA SAT'!#REF!</definedName>
    <definedName name="bubet30">'[255]HARGA SAT'!$F$55</definedName>
    <definedName name="BUBET40">[20]HS!#REF!</definedName>
    <definedName name="bubung" localSheetId="1">#REF!</definedName>
    <definedName name="bubung" localSheetId="2">#REF!</definedName>
    <definedName name="bubung">#REF!</definedName>
    <definedName name="BUBUNGAN">'[86]UPAH BAHAN'!$G$130</definedName>
    <definedName name="bubungan.beton">'[108]HARGA SAT'!$G$73</definedName>
    <definedName name="bubungan.lokal">'[108]HARGA SAT'!$G$71</definedName>
    <definedName name="Bubungan_GB" localSheetId="1">#REF!</definedName>
    <definedName name="Bubungan_GB" localSheetId="2">#REF!</definedName>
    <definedName name="Bubungan_GB">#REF!</definedName>
    <definedName name="Bubungan_GT" localSheetId="1">#REF!</definedName>
    <definedName name="Bubungan_GT" localSheetId="2">#REF!</definedName>
    <definedName name="Bubungan_GT">#REF!</definedName>
    <definedName name="Bubungan_lokal" localSheetId="1">#REF!</definedName>
    <definedName name="Bubungan_lokal" localSheetId="2">#REF!</definedName>
    <definedName name="Bubungan_lokal">#REF!</definedName>
    <definedName name="Bubungan_press_pejaten" localSheetId="1">#REF!</definedName>
    <definedName name="Bubungan_press_pejaten" localSheetId="2">#REF!</definedName>
    <definedName name="Bubungan_press_pejaten">#REF!</definedName>
    <definedName name="Bubungan_seng_gelombang" localSheetId="1">#REF!</definedName>
    <definedName name="Bubungan_seng_gelombang" localSheetId="2">#REF!</definedName>
    <definedName name="Bubungan_seng_gelombang">#REF!</definedName>
    <definedName name="bubunganasbes">'[39]upah bahan'!#REF!</definedName>
    <definedName name="bubunganbeton" localSheetId="1">#REF!</definedName>
    <definedName name="bubunganbeton" localSheetId="2">#REF!</definedName>
    <definedName name="bubunganbeton">#REF!</definedName>
    <definedName name="bubungangalvalum">[69]Upah!$F$48</definedName>
    <definedName name="bubungangentengbeton">'[39]upah bahan'!$F$58</definedName>
    <definedName name="BUBUNGANGENTENGPEJATRN">'[66]HRG BH'!$D$62</definedName>
    <definedName name="BUBUNGANGP">'[66]HRG BH'!$D$62</definedName>
    <definedName name="bubungankarang">[68]Upah!$H$85</definedName>
    <definedName name="bubungankodok">'[132]HRG BHN'!$E$44</definedName>
    <definedName name="bubunganmantili">[161]bahan!#REF!</definedName>
    <definedName name="bubunganpejaten">'[39]upah bahan'!$F$60</definedName>
    <definedName name="bubunganprimaroof">[161]bahan!#REF!</definedName>
    <definedName name="BUILDINGS">[142]Biaya!$I$53</definedName>
    <definedName name="buis.10">'[191]HARGA SAT'!#REF!</definedName>
    <definedName name="buis.20">'[191]HARGA SAT'!#REF!</definedName>
    <definedName name="buis.40">'[191]HARGA SAT'!#REF!</definedName>
    <definedName name="buis.60">'[191]HARGA SAT'!#REF!</definedName>
    <definedName name="buis.80" localSheetId="1">#REF!</definedName>
    <definedName name="buis.80" localSheetId="2">#REF!</definedName>
    <definedName name="buis.80">#REF!</definedName>
    <definedName name="buis.gorong" localSheetId="1">#REF!</definedName>
    <definedName name="buis.gorong" localSheetId="2">#REF!</definedName>
    <definedName name="buis.gorong">#REF!</definedName>
    <definedName name="buis.tl" localSheetId="1">#REF!</definedName>
    <definedName name="buis.tl" localSheetId="2">#REF!</definedName>
    <definedName name="buis.tl">#REF!</definedName>
    <definedName name="Buis_beton__ø_1_m" localSheetId="1">#REF!</definedName>
    <definedName name="Buis_beton__ø_1_m" localSheetId="2">#REF!</definedName>
    <definedName name="Buis_beton__ø_1_m">#REF!</definedName>
    <definedName name="Buis_beton__ø_20" localSheetId="1">#REF!</definedName>
    <definedName name="Buis_beton__ø_20" localSheetId="2">#REF!</definedName>
    <definedName name="Buis_beton__ø_20">#REF!</definedName>
    <definedName name="Buis_beton__ø_30" localSheetId="1">#REF!</definedName>
    <definedName name="Buis_beton__ø_30" localSheetId="2">#REF!</definedName>
    <definedName name="Buis_beton__ø_30">#REF!</definedName>
    <definedName name="Buis_beton_1_2_ø_20" localSheetId="1">#REF!</definedName>
    <definedName name="Buis_beton_1_2_ø_20" localSheetId="2">#REF!</definedName>
    <definedName name="Buis_beton_1_2_ø_20">#REF!</definedName>
    <definedName name="Buis_beton_1_2_ø_30" localSheetId="1">#REF!</definedName>
    <definedName name="Buis_beton_1_2_ø_30" localSheetId="2">#REF!</definedName>
    <definedName name="Buis_beton_1_2_ø_30">#REF!</definedName>
    <definedName name="Buis20">[154]HaSatUp!#REF!</definedName>
    <definedName name="Buis40">[154]HaSatUp!#REF!</definedName>
    <definedName name="Buis80">[154]HaSatUp!#REF!</definedName>
    <definedName name="buisbeton">'[39]upah bahan'!$F$125</definedName>
    <definedName name="bul" localSheetId="5">{#N/A,#N/A,FALSE,"Chi tiÆt"}</definedName>
    <definedName name="bul" localSheetId="7">{#N/A,#N/A,FALSE,"Chi tiÆt"}</definedName>
    <definedName name="bul">{#N/A,#N/A,FALSE,"Chi tiÆt"}</definedName>
    <definedName name="bul_1" localSheetId="3">{#N/A,#N/A,FALSE,"Chi tiÆt"}</definedName>
    <definedName name="bul_1" localSheetId="4">{#N/A,#N/A,FALSE,"Chi tiÆt"}</definedName>
    <definedName name="bul_2" localSheetId="5">{#N/A,#N/A,FALSE,"Chi tiÆt"}</definedName>
    <definedName name="bul_2" localSheetId="7">{#N/A,#N/A,FALSE,"Chi tiÆt"}</definedName>
    <definedName name="bul_2">{#N/A,#N/A,FALSE,"Chi tiÆt"}</definedName>
    <definedName name="bul_3" localSheetId="5">{#N/A,#N/A,FALSE,"Chi tiÆt"}</definedName>
    <definedName name="bul_3" localSheetId="7">{#N/A,#N/A,FALSE,"Chi tiÆt"}</definedName>
    <definedName name="bul_3">{#N/A,#N/A,FALSE,"Chi tiÆt"}</definedName>
    <definedName name="bul_4" localSheetId="5">{#N/A,#N/A,FALSE,"Chi tiÆt"}</definedName>
    <definedName name="bul_4" localSheetId="7">{#N/A,#N/A,FALSE,"Chi tiÆt"}</definedName>
    <definedName name="bul_4">{#N/A,#N/A,FALSE,"Chi tiÆt"}</definedName>
    <definedName name="bul_5" localSheetId="5">{#N/A,#N/A,FALSE,"Chi tiÆt"}</definedName>
    <definedName name="bul_5" localSheetId="7">{#N/A,#N/A,FALSE,"Chi tiÆt"}</definedName>
    <definedName name="bul_5">{#N/A,#N/A,FALSE,"Chi tiÆt"}</definedName>
    <definedName name="bulan" localSheetId="1">#REF!</definedName>
    <definedName name="bulan" localSheetId="2">#REF!</definedName>
    <definedName name="bulan">#REF!</definedName>
    <definedName name="BULDOSER">'[186]HARGA ALAT'!$E$10</definedName>
    <definedName name="Buldozer" localSheetId="1">#REF!</definedName>
    <definedName name="Buldozer" localSheetId="2">#REF!</definedName>
    <definedName name="Buldozer">#REF!</definedName>
    <definedName name="bulir" localSheetId="1">#REF!</definedName>
    <definedName name="bulir" localSheetId="2">#REF!</definedName>
    <definedName name="bulir">#REF!</definedName>
    <definedName name="Bull" localSheetId="1">#REF!</definedName>
    <definedName name="Bull" localSheetId="2">#REF!</definedName>
    <definedName name="Bull">#REF!</definedName>
    <definedName name="Bulldozer" localSheetId="1">#REF!</definedName>
    <definedName name="Bulldozer" localSheetId="2">#REF!</definedName>
    <definedName name="Bulldozer">#REF!</definedName>
    <definedName name="BULLDOZER_1">"#REF!"</definedName>
    <definedName name="Bunga" localSheetId="1">#REF!</definedName>
    <definedName name="Bunga" localSheetId="2">#REF!</definedName>
    <definedName name="Bunga">#REF!</definedName>
    <definedName name="bungakredit" localSheetId="1">#REF!</definedName>
    <definedName name="bungakredit" localSheetId="2">#REF!</definedName>
    <definedName name="bungakredit">#REF!</definedName>
    <definedName name="bungasbes">'[200]HARGA SAT'!#REF!</definedName>
    <definedName name="bungatahunan" localSheetId="1">#REF!</definedName>
    <definedName name="bungatahunan" localSheetId="2">#REF!</definedName>
    <definedName name="bungatahunan">#REF!</definedName>
    <definedName name="bungavariasi" localSheetId="1">#REF!</definedName>
    <definedName name="bungavariasi" localSheetId="2">#REF!</definedName>
    <definedName name="bungavariasi">#REF!</definedName>
    <definedName name="bupejaten">[27]Harga!#REF!</definedName>
    <definedName name="Buruh">'[202]HARGA SAT'!$E$12</definedName>
    <definedName name="Bust">#N/A</definedName>
    <definedName name="BUTATRAM">'[253]UPH. BHN'!$I$97</definedName>
    <definedName name="BUTRAM">'[253]UPH. BHN'!$I$99</definedName>
    <definedName name="Bw" localSheetId="1">#REF!</definedName>
    <definedName name="Bw" localSheetId="2">#REF!</definedName>
    <definedName name="Bw">#REF!</definedName>
    <definedName name="C..._6">"#REF!"</definedName>
    <definedName name="C.._6">"#REF!"</definedName>
    <definedName name="C._6">"#REF!"</definedName>
    <definedName name="C.01" localSheetId="1">#REF!</definedName>
    <definedName name="C.01" localSheetId="2">#REF!</definedName>
    <definedName name="C.01">#REF!</definedName>
    <definedName name="C.010">[106]ANALISA!$F$367</definedName>
    <definedName name="C.02">[106]ANALISA!$F$246</definedName>
    <definedName name="C.04" localSheetId="1">#REF!</definedName>
    <definedName name="C.04" localSheetId="2">#REF!</definedName>
    <definedName name="C.04">#REF!</definedName>
    <definedName name="C.06" localSheetId="1">#REF!</definedName>
    <definedName name="C.06" localSheetId="2">#REF!</definedName>
    <definedName name="C.06">#REF!</definedName>
    <definedName name="c.08">[106]ANALISA!$F$394</definedName>
    <definedName name="C.1">[124]Rincian!$J$50</definedName>
    <definedName name="C.10">'[113]Use Anls'!$E$175</definedName>
    <definedName name="C.13">[106]ANALISA!$F$193</definedName>
    <definedName name="c.14">[197]Analisa!#REF!</definedName>
    <definedName name="C.15" localSheetId="1">#REF!</definedName>
    <definedName name="C.15" localSheetId="2">#REF!</definedName>
    <definedName name="C.15">#REF!</definedName>
    <definedName name="C.24">'[113]Use Anls'!$E$495</definedName>
    <definedName name="C.25">'[113]Use Anls'!$E$524</definedName>
    <definedName name="C.26">'[113]Use Anls'!$E$554</definedName>
    <definedName name="C.32.E">[119]Analisa!$J$47</definedName>
    <definedName name="C.33.F">[119]Analisa!$J$57</definedName>
    <definedName name="C.33.G">[119]Analisa!$J$67</definedName>
    <definedName name="C.33.H">[119]Analisa!$J$77</definedName>
    <definedName name="C.4" localSheetId="1">#REF!</definedName>
    <definedName name="C.4" localSheetId="2">#REF!</definedName>
    <definedName name="C.4">#REF!</definedName>
    <definedName name="C.5.4">[105]ANALIS!#REF!</definedName>
    <definedName name="c.6">[197]Analisa!#REF!</definedName>
    <definedName name="C.6.1" localSheetId="1">#REF!</definedName>
    <definedName name="C.6.1" localSheetId="2">#REF!</definedName>
    <definedName name="C.6.1">#REF!</definedName>
    <definedName name="c.6.10">[119]Analisa!#REF!</definedName>
    <definedName name="c.6.13" localSheetId="1">#REF!</definedName>
    <definedName name="c.6.13" localSheetId="2">#REF!</definedName>
    <definedName name="c.6.13">#REF!</definedName>
    <definedName name="C.6.14">[105]ANALIS!#REF!</definedName>
    <definedName name="C.6.2" localSheetId="1">#REF!</definedName>
    <definedName name="C.6.2" localSheetId="2">#REF!</definedName>
    <definedName name="C.6.2">#REF!</definedName>
    <definedName name="c.6.25">[119]Analisa!#REF!</definedName>
    <definedName name="c.6.26">[119]Analisa!#REF!</definedName>
    <definedName name="C.6.3" localSheetId="1">#REF!</definedName>
    <definedName name="C.6.3" localSheetId="2">#REF!</definedName>
    <definedName name="C.6.3">#REF!</definedName>
    <definedName name="C.6.30" localSheetId="1">#REF!</definedName>
    <definedName name="C.6.30" localSheetId="2">#REF!</definedName>
    <definedName name="C.6.30">#REF!</definedName>
    <definedName name="C.6.34" localSheetId="1">#REF!</definedName>
    <definedName name="C.6.34" localSheetId="2">#REF!</definedName>
    <definedName name="C.6.34">#REF!</definedName>
    <definedName name="C.6.36" localSheetId="1">#REF!</definedName>
    <definedName name="C.6.36" localSheetId="2">#REF!</definedName>
    <definedName name="C.6.36">#REF!</definedName>
    <definedName name="C.6.39a" localSheetId="1">#REF!</definedName>
    <definedName name="C.6.39a" localSheetId="2">#REF!</definedName>
    <definedName name="C.6.39a">#REF!</definedName>
    <definedName name="C.6.3a" localSheetId="1">#REF!</definedName>
    <definedName name="C.6.3a" localSheetId="2">#REF!</definedName>
    <definedName name="C.6.3a">#REF!</definedName>
    <definedName name="C.6.4">[105]ANALIS!#REF!</definedName>
    <definedName name="C.6.40" localSheetId="1">#REF!</definedName>
    <definedName name="C.6.40" localSheetId="2">#REF!</definedName>
    <definedName name="C.6.40">#REF!</definedName>
    <definedName name="C.6.41" localSheetId="1">#REF!</definedName>
    <definedName name="C.6.41" localSheetId="2">#REF!</definedName>
    <definedName name="C.6.41">#REF!</definedName>
    <definedName name="C.6.42" localSheetId="1">#REF!</definedName>
    <definedName name="C.6.42" localSheetId="2">#REF!</definedName>
    <definedName name="C.6.42">#REF!</definedName>
    <definedName name="C.6.43" localSheetId="1">#REF!</definedName>
    <definedName name="C.6.43" localSheetId="2">#REF!</definedName>
    <definedName name="C.6.43">#REF!</definedName>
    <definedName name="C.6.5" localSheetId="1">#REF!</definedName>
    <definedName name="C.6.5" localSheetId="2">#REF!</definedName>
    <definedName name="C.6.5">#REF!</definedName>
    <definedName name="C.6.5a" localSheetId="1">#REF!</definedName>
    <definedName name="C.6.5a" localSheetId="2">#REF!</definedName>
    <definedName name="C.6.5a">#REF!</definedName>
    <definedName name="C.6.6" localSheetId="1">#REF!</definedName>
    <definedName name="C.6.6" localSheetId="2">#REF!</definedName>
    <definedName name="C.6.6">#REF!</definedName>
    <definedName name="c.6.8">[119]Analisa!#REF!</definedName>
    <definedName name="C.I" localSheetId="1">#REF!</definedName>
    <definedName name="C.I" localSheetId="2">#REF!</definedName>
    <definedName name="C.I">#REF!</definedName>
    <definedName name="C.II">[124]Rincian!$J$68</definedName>
    <definedName name="C.III">[124]Rincian!$J$112</definedName>
    <definedName name="C.IV">[124]Rincian!$J$119</definedName>
    <definedName name="c.kayu">'[244]Daftar Harga'!$G$83</definedName>
    <definedName name="C.V">[256]Rincian!$J$146</definedName>
    <definedName name="C_" localSheetId="1">#REF!</definedName>
    <definedName name="C_" localSheetId="2">#REF!</definedName>
    <definedName name="C_">#REF!</definedName>
    <definedName name="C___01">'[122]C'!$D$6</definedName>
    <definedName name="C___05">'[122]C'!$D$35</definedName>
    <definedName name="C___10">'[122]C'!$D$64</definedName>
    <definedName name="C_01">[234]H.Satuan!#REF!</definedName>
    <definedName name="C_02">[231]Analisa!$D$329</definedName>
    <definedName name="C_02a">'[257]C'!$E$73</definedName>
    <definedName name="C_03">#N/A</definedName>
    <definedName name="C_04">#N/A</definedName>
    <definedName name="C_05">#N/A</definedName>
    <definedName name="C_06">#N/A</definedName>
    <definedName name="C_07">[231]Analisa!$D$361</definedName>
    <definedName name="C_08">#N/A</definedName>
    <definedName name="C_09">[231]Analisa!$D$392</definedName>
    <definedName name="C_10">[258]Analisa!$D$423</definedName>
    <definedName name="C_11">#N/A</definedName>
    <definedName name="C_12">#N/A</definedName>
    <definedName name="C_12a">'[257]C'!$E$418</definedName>
    <definedName name="C_12b">'[257]C'!$E$454</definedName>
    <definedName name="C_13">#N/A</definedName>
    <definedName name="C_14">#N/A</definedName>
    <definedName name="C_15">#N/A</definedName>
    <definedName name="C_16">#N/A</definedName>
    <definedName name="C_17">#N/A</definedName>
    <definedName name="C_18">#N/A</definedName>
    <definedName name="C_19">#N/A</definedName>
    <definedName name="C_20">#N/A</definedName>
    <definedName name="C_21">#N/A</definedName>
    <definedName name="ca">[259]Harga!#REF!</definedName>
    <definedName name="CAINSAW" localSheetId="1">#REF!</definedName>
    <definedName name="CAINSAW" localSheetId="2">#REF!</definedName>
    <definedName name="CAINSAW">#REF!</definedName>
    <definedName name="cal" localSheetId="1">#REF!</definedName>
    <definedName name="cal" localSheetId="2">#REF!</definedName>
    <definedName name="cal">#REF!</definedName>
    <definedName name="calsiboard6">[161]bahan!$H$110</definedName>
    <definedName name="cam" localSheetId="5">{"Book1","4.09 FLORA DAN FAUNA.xls","4.22 PERLENGKAPAN SEKOLAH.xls"}</definedName>
    <definedName name="cam" localSheetId="7">{"Book1","4.09 FLORA DAN FAUNA.xls","4.22 PERLENGKAPAN SEKOLAH.xls"}</definedName>
    <definedName name="cam">{"Book1","4.09 FLORA DAN FAUNA.xls","4.22 PERLENGKAPAN SEKOLAH.xls"}</definedName>
    <definedName name="Canal">[137]HARGA!#REF!</definedName>
    <definedName name="canstein" localSheetId="1">#REF!</definedName>
    <definedName name="canstein" localSheetId="2">#REF!</definedName>
    <definedName name="canstein">#REF!</definedName>
    <definedName name="cap." localSheetId="1">#REF!</definedName>
    <definedName name="cap." localSheetId="2">#REF!</definedName>
    <definedName name="cap.">#REF!</definedName>
    <definedName name="Cap._Pipa_PVC">[122]HS!$G$228</definedName>
    <definedName name="Cat" localSheetId="1">#REF!</definedName>
    <definedName name="Cat" localSheetId="2">#REF!</definedName>
    <definedName name="Cat">#REF!</definedName>
    <definedName name="cat.">'[213]Daftar Harga'!$J$56</definedName>
    <definedName name="cat.b">[158]bahan!$G$135</definedName>
    <definedName name="cat.besi" localSheetId="1">#REF!</definedName>
    <definedName name="cat.besi" localSheetId="2">#REF!</definedName>
    <definedName name="cat.besi">#REF!</definedName>
    <definedName name="Cat.k">[158]bahan!$G$131</definedName>
    <definedName name="cat.k.m">'[241]Daftar Harga'!$I$136</definedName>
    <definedName name="cat.kayu">'[149]HARGA SAT'!$F$77</definedName>
    <definedName name="Cat.Kayu.1">[223]Harsat!#REF!</definedName>
    <definedName name="cat.kayu.m" localSheetId="1">#REF!</definedName>
    <definedName name="cat.kayu.m" localSheetId="2">#REF!</definedName>
    <definedName name="cat.kayu.m">#REF!</definedName>
    <definedName name="cat.kayu.t" localSheetId="1">#REF!</definedName>
    <definedName name="cat.kayu.t" localSheetId="2">#REF!</definedName>
    <definedName name="cat.kayu.t">#REF!</definedName>
    <definedName name="cat.kayu2">'[149]HARGA SAT'!$F$76</definedName>
    <definedName name="cat.kayu3">'[152]Daftar Harga'!$H$143</definedName>
    <definedName name="cat.t" localSheetId="1">#REF!</definedName>
    <definedName name="cat.t" localSheetId="2">#REF!</definedName>
    <definedName name="cat.t">#REF!</definedName>
    <definedName name="cat.tembok">'[149]HARGA SAT'!$F$79</definedName>
    <definedName name="Cat.Tembok.1">[223]Harsat!#REF!</definedName>
    <definedName name="cat.tembok.m" localSheetId="1">#REF!</definedName>
    <definedName name="cat.tembok.m" localSheetId="2">#REF!</definedName>
    <definedName name="cat.tembok.m">#REF!</definedName>
    <definedName name="cat.tembok.t" localSheetId="1">#REF!</definedName>
    <definedName name="cat.tembok.t" localSheetId="2">#REF!</definedName>
    <definedName name="cat.tembok.t">#REF!</definedName>
    <definedName name="cat.tembok1" localSheetId="1">#REF!</definedName>
    <definedName name="cat.tembok1" localSheetId="2">#REF!</definedName>
    <definedName name="cat.tembok1">#REF!</definedName>
    <definedName name="cat.tembok2" localSheetId="1">#REF!</definedName>
    <definedName name="cat.tembok2" localSheetId="2">#REF!</definedName>
    <definedName name="cat.tembok2">#REF!</definedName>
    <definedName name="cat.tt">[158]bahan!$G$134</definedName>
    <definedName name="Cat_Besi">'[144]Upah&amp;Bahan'!$G$155</definedName>
    <definedName name="cat_genteng" localSheetId="1">#REF!</definedName>
    <definedName name="cat_genteng" localSheetId="2">#REF!</definedName>
    <definedName name="cat_genteng">#REF!</definedName>
    <definedName name="Cat_Kayu" localSheetId="1">#REF!</definedName>
    <definedName name="Cat_Kayu" localSheetId="2">#REF!</definedName>
    <definedName name="Cat_Kayu">#REF!</definedName>
    <definedName name="cat_kayu_glotex" localSheetId="1">#REF!</definedName>
    <definedName name="cat_kayu_glotex" localSheetId="2">#REF!</definedName>
    <definedName name="cat_kayu_glotex">#REF!</definedName>
    <definedName name="cat_kayu_glotext" localSheetId="1">#REF!</definedName>
    <definedName name="cat_kayu_glotext" localSheetId="2">#REF!</definedName>
    <definedName name="cat_kayu_glotext">#REF!</definedName>
    <definedName name="Cat_tembok" localSheetId="1">#REF!</definedName>
    <definedName name="Cat_tembok" localSheetId="2">#REF!</definedName>
    <definedName name="Cat_tembok">#REF!</definedName>
    <definedName name="cat_tembok_avitex" localSheetId="1">#REF!</definedName>
    <definedName name="cat_tembok_avitex" localSheetId="2">#REF!</definedName>
    <definedName name="cat_tembok_avitex">#REF!</definedName>
    <definedName name="catap">[132]RAB!$K$214</definedName>
    <definedName name="catb" localSheetId="1">#REF!</definedName>
    <definedName name="catb" localSheetId="2">#REF!</definedName>
    <definedName name="catb">#REF!</definedName>
    <definedName name="catbesi">'[39]upah bahan'!$F$70</definedName>
    <definedName name="catbesidasar">'[132]HRG BHN'!$E$109</definedName>
    <definedName name="catbesipenutup">'[132]HRG BHN'!$E$110</definedName>
    <definedName name="cateksterior">'[132]HRG BHN'!$E$107</definedName>
    <definedName name="CATEMCO">'[67]hrg bhn'!#REF!</definedName>
    <definedName name="catex">'[39]upah bahan'!$F$72</definedName>
    <definedName name="cathalus">[109]Bahan!#REF!</definedName>
    <definedName name="CATKANSTIN">'[253]UPH. BHN'!$I$64</definedName>
    <definedName name="catkayu">[260]Harga!$H$85</definedName>
    <definedName name="catkayudasar">'[132]HRG BHN'!$E$112</definedName>
    <definedName name="CATKAYUMJM">'[67]hrg bhn'!$D$207</definedName>
    <definedName name="CATKAYUMM">'[67]hrg bhn'!#REF!</definedName>
    <definedName name="CATKAYUMT">'[67]hrg bhn'!$D$208</definedName>
    <definedName name="catkayumutumenengah">[109]Bahan!$H$32</definedName>
    <definedName name="catkayupenutup">'[132]HRG BHN'!$E$113</definedName>
    <definedName name="CATMARKA">'[253]UPH. BHN'!#REF!</definedName>
    <definedName name="catmeni" localSheetId="1">#REF!</definedName>
    <definedName name="catmeni" localSheetId="2">#REF!</definedName>
    <definedName name="catmeni">#REF!</definedName>
    <definedName name="catmenikayu">[122]HS!$G$117</definedName>
    <definedName name="CATMENY">'[66]HRG BH'!$D$90</definedName>
    <definedName name="cattembok">'[39]upah bahan'!$F$71</definedName>
    <definedName name="cattembokdasar">'[132]HRG BHN'!$E$105</definedName>
    <definedName name="cattembokmm" localSheetId="1">#REF!</definedName>
    <definedName name="cattembokmm" localSheetId="2">#REF!</definedName>
    <definedName name="cattembokmm">#REF!</definedName>
    <definedName name="CATTEMBOKMT">'[67]hrg bhn'!$D$209</definedName>
    <definedName name="cattembokpenutup">'[132]HRG BHN'!$E$106</definedName>
    <definedName name="cbeton">[132]RAB!$K$210</definedName>
    <definedName name="CC" localSheetId="1">#REF!</definedName>
    <definedName name="CC" localSheetId="2">#REF!</definedName>
    <definedName name="CC">#REF!</definedName>
    <definedName name="ccat">[132]RAB!$K$252</definedName>
    <definedName name="CCCCCC" localSheetId="5">{"'Sheet1'!$A$1"}</definedName>
    <definedName name="CCCCCC" localSheetId="7">{"'Sheet1'!$A$1"}</definedName>
    <definedName name="CCCCCC">{"'Sheet1'!$A$1"}</definedName>
    <definedName name="CCCCCC_1" localSheetId="3">{"'Sheet1'!$A$1"}</definedName>
    <definedName name="CCCCCC_1" localSheetId="4">{"'Sheet1'!$A$1"}</definedName>
    <definedName name="CCCCCC_2" localSheetId="5">{"'Sheet1'!$A$1"}</definedName>
    <definedName name="CCCCCC_2" localSheetId="7">{"'Sheet1'!$A$1"}</definedName>
    <definedName name="CCCCCC_2">{"'Sheet1'!$A$1"}</definedName>
    <definedName name="CCCCCC_3" localSheetId="5">{"'Sheet1'!$A$1"}</definedName>
    <definedName name="CCCCCC_3" localSheetId="7">{"'Sheet1'!$A$1"}</definedName>
    <definedName name="CCCCCC_3">{"'Sheet1'!$A$1"}</definedName>
    <definedName name="CCCCCC_4" localSheetId="5">{"'Sheet1'!$A$1"}</definedName>
    <definedName name="CCCCCC_4" localSheetId="7">{"'Sheet1'!$A$1"}</definedName>
    <definedName name="CCCCCC_4">{"'Sheet1'!$A$1"}</definedName>
    <definedName name="CCCCCC_5" localSheetId="5">{"'Sheet1'!$A$1"}</definedName>
    <definedName name="CCCCCC_5" localSheetId="7">{"'Sheet1'!$A$1"}</definedName>
    <definedName name="CCCCCC_5">{"'Sheet1'!$A$1"}</definedName>
    <definedName name="CCCCCCC" localSheetId="5">{"'Sheet1'!$A$1"}</definedName>
    <definedName name="CCCCCCC" localSheetId="7">{"'Sheet1'!$A$1"}</definedName>
    <definedName name="CCCCCCC">{"'Sheet1'!$A$1"}</definedName>
    <definedName name="CCCCCCC_1" localSheetId="3">{"'Sheet1'!$A$1"}</definedName>
    <definedName name="CCCCCCC_1" localSheetId="4">{"'Sheet1'!$A$1"}</definedName>
    <definedName name="CCCCCCC_2" localSheetId="5">{"'Sheet1'!$A$1"}</definedName>
    <definedName name="CCCCCCC_2" localSheetId="7">{"'Sheet1'!$A$1"}</definedName>
    <definedName name="CCCCCCC_2">{"'Sheet1'!$A$1"}</definedName>
    <definedName name="CCCCCCC_3" localSheetId="5">{"'Sheet1'!$A$1"}</definedName>
    <definedName name="CCCCCCC_3" localSheetId="7">{"'Sheet1'!$A$1"}</definedName>
    <definedName name="CCCCCCC_3">{"'Sheet1'!$A$1"}</definedName>
    <definedName name="CCCCCCC_4" localSheetId="5">{"'Sheet1'!$A$1"}</definedName>
    <definedName name="CCCCCCC_4" localSheetId="7">{"'Sheet1'!$A$1"}</definedName>
    <definedName name="CCCCCCC_4">{"'Sheet1'!$A$1"}</definedName>
    <definedName name="CCCCCCC_5" localSheetId="5">{"'Sheet1'!$A$1"}</definedName>
    <definedName name="CCCCCCC_5" localSheetId="7">{"'Sheet1'!$A$1"}</definedName>
    <definedName name="CCCCCCC_5">{"'Sheet1'!$A$1"}</definedName>
    <definedName name="cccccccccc" localSheetId="5">{"'Sheet1'!$A$1"}</definedName>
    <definedName name="cccccccccc" localSheetId="7">{"'Sheet1'!$A$1"}</definedName>
    <definedName name="cccccccccc">{"'Sheet1'!$A$1"}</definedName>
    <definedName name="cccccccccc_1" localSheetId="3">{"'Sheet1'!$A$1"}</definedName>
    <definedName name="cccccccccc_1" localSheetId="4">{"'Sheet1'!$A$1"}</definedName>
    <definedName name="cccccccccc_2" localSheetId="5">{"'Sheet1'!$A$1"}</definedName>
    <definedName name="cccccccccc_2" localSheetId="7">{"'Sheet1'!$A$1"}</definedName>
    <definedName name="cccccccccc_2">{"'Sheet1'!$A$1"}</definedName>
    <definedName name="cccccccccc_3" localSheetId="5">{"'Sheet1'!$A$1"}</definedName>
    <definedName name="cccccccccc_3" localSheetId="7">{"'Sheet1'!$A$1"}</definedName>
    <definedName name="cccccccccc_3">{"'Sheet1'!$A$1"}</definedName>
    <definedName name="cccccccccc_4" localSheetId="5">{"'Sheet1'!$A$1"}</definedName>
    <definedName name="cccccccccc_4" localSheetId="7">{"'Sheet1'!$A$1"}</definedName>
    <definedName name="cccccccccc_4">{"'Sheet1'!$A$1"}</definedName>
    <definedName name="cccccccccc_5" localSheetId="5">{"'Sheet1'!$A$1"}</definedName>
    <definedName name="cccccccccc_5" localSheetId="7">{"'Sheet1'!$A$1"}</definedName>
    <definedName name="cccccccccc_5">{"'Sheet1'!$A$1"}</definedName>
    <definedName name="cdasar">[183]bahan!$H$158</definedName>
    <definedName name="CDFSSA" localSheetId="5">{"'Sheet1'!$A$1"}</definedName>
    <definedName name="CDFSSA" localSheetId="7">{"'Sheet1'!$A$1"}</definedName>
    <definedName name="CDFSSA">{"'Sheet1'!$A$1"}</definedName>
    <definedName name="CDFSSA_1" localSheetId="3">{"'Sheet1'!$A$1"}</definedName>
    <definedName name="CDFSSA_1" localSheetId="4">{"'Sheet1'!$A$1"}</definedName>
    <definedName name="CDFSSA_2" localSheetId="5">{"'Sheet1'!$A$1"}</definedName>
    <definedName name="CDFSSA_2" localSheetId="7">{"'Sheet1'!$A$1"}</definedName>
    <definedName name="CDFSSA_2">{"'Sheet1'!$A$1"}</definedName>
    <definedName name="CDFSSA_3" localSheetId="5">{"'Sheet1'!$A$1"}</definedName>
    <definedName name="CDFSSA_3" localSheetId="7">{"'Sheet1'!$A$1"}</definedName>
    <definedName name="CDFSSA_3">{"'Sheet1'!$A$1"}</definedName>
    <definedName name="CDFSSA_4" localSheetId="5">{"'Sheet1'!$A$1"}</definedName>
    <definedName name="CDFSSA_4" localSheetId="7">{"'Sheet1'!$A$1"}</definedName>
    <definedName name="CDFSSA_4">{"'Sheet1'!$A$1"}</definedName>
    <definedName name="CDFSSA_5" localSheetId="5">{"'Sheet1'!$A$1"}</definedName>
    <definedName name="CDFSSA_5" localSheetId="7">{"'Sheet1'!$A$1"}</definedName>
    <definedName name="CDFSSA_5">{"'Sheet1'!$A$1"}</definedName>
    <definedName name="cdinding">[132]RAB!$K$186</definedName>
    <definedName name="ce" localSheetId="1">#REF!</definedName>
    <definedName name="ce" localSheetId="2">#REF!</definedName>
    <definedName name="ce">#REF!</definedName>
    <definedName name="cek">[90]Rekap!$H$28</definedName>
    <definedName name="CekVertikal">IF(MAX([261]Analisa!$U:$U)&lt;&gt;0,1,0)</definedName>
    <definedName name="Cement">'[202]HARGA SAT'!$E$49</definedName>
    <definedName name="cetak">[39]ana!$J$216</definedName>
    <definedName name="cetak1">'[262]di2'!$B$1:$L$61</definedName>
    <definedName name="cetak10">'[262]div71'!$B$1:$L$61</definedName>
    <definedName name="cetak11">'[262]div71'!$B$64:$L$124</definedName>
    <definedName name="cetak12">'[262]div71'!$B$126:$L$197</definedName>
    <definedName name="cetak13">'[262]div7'!$B$444:$M$505</definedName>
    <definedName name="cetak14">'[262]div7'!$B$376:$L$436</definedName>
    <definedName name="cetak2">'[262]di2'!$B$67:$L$126</definedName>
    <definedName name="cetak3">'[262]di2'!#REF!</definedName>
    <definedName name="cetak5">'[262]div7'!$B$126:$L$127</definedName>
    <definedName name="cetak6">'[262]div3'!$B$62:$L$119</definedName>
    <definedName name="cetak7">'[262]div3'!$B$120:$L$179</definedName>
    <definedName name="cetak8">'[262]div3'!$B$242:$L$303</definedName>
    <definedName name="cetak9">'[262]div7'!$B$254:$L$314</definedName>
    <definedName name="cetakan" localSheetId="1">#REF!</definedName>
    <definedName name="cetakan" localSheetId="2">#REF!</definedName>
    <definedName name="cetakan">#REF!</definedName>
    <definedName name="cetakan.II" localSheetId="1">#REF!</definedName>
    <definedName name="cetakan.II" localSheetId="2">#REF!</definedName>
    <definedName name="cetakan.II">#REF!</definedName>
    <definedName name="cetakan9">[105]ANALIS!#REF!</definedName>
    <definedName name="Cetakanbeton" localSheetId="1">#REF!</definedName>
    <definedName name="Cetakanbeton" localSheetId="2">#REF!</definedName>
    <definedName name="Cetakanbeton">#REF!</definedName>
    <definedName name="cetakanII">[180]Analisa!$I$618</definedName>
    <definedName name="cetakaniii">[180]Analisa!$L$618</definedName>
    <definedName name="cetakbeton" localSheetId="1">#REF!</definedName>
    <definedName name="cetakbeton" localSheetId="2">#REF!</definedName>
    <definedName name="cetakbeton">#REF!</definedName>
    <definedName name="cf">[263]Analisa!#REF!</definedName>
    <definedName name="CHAIN_SAW">'[264]ANALISA ALAT'!$R$33</definedName>
    <definedName name="chainsaw">'[149]HARGA SAT'!$F$203</definedName>
    <definedName name="CHIP_SPREADER">'[186]HARGA ALAT'!$E$24</definedName>
    <definedName name="CHUSER_30">'[186]HARGA ALAT'!$E$13</definedName>
    <definedName name="ckaca">[132]RAB!$K$238</definedName>
    <definedName name="ckayu">[132]RAB!$K$204</definedName>
    <definedName name="ckayumututinggi">[183]bahan!$H$149</definedName>
    <definedName name="clam.pp.300">'[184]HARGA SAT'!#REF!</definedName>
    <definedName name="clamsadledia50.25">[109]Bahan!#REF!</definedName>
    <definedName name="clamsadledia63.25">[109]Bahan!#REF!</definedName>
    <definedName name="clamsadledia90.25">[109]Bahan!#REF!</definedName>
    <definedName name="clangit">[132]RAB!$K$218</definedName>
    <definedName name="clantai">[132]RAB!$K$244</definedName>
    <definedName name="clistrik">[132]RAB!$K$262</definedName>
    <definedName name="CLOSED">'[200]HARGA SAT'!#REF!</definedName>
    <definedName name="closet_duduk_klas_tinggi" localSheetId="1">#REF!</definedName>
    <definedName name="closet_duduk_klas_tinggi" localSheetId="2">#REF!</definedName>
    <definedName name="closet_duduk_klas_tinggi">#REF!</definedName>
    <definedName name="CLVC3">0.1</definedName>
    <definedName name="cm" localSheetId="1">#REF!</definedName>
    <definedName name="cm" localSheetId="2">#REF!</definedName>
    <definedName name="cm">#REF!</definedName>
    <definedName name="Cold_milling">'[144]Upah&amp;Bahan'!$G$168</definedName>
    <definedName name="Column_Pipe_Ass_y_ø_8__x_3.05_m">'[122]HARGA SAT Pompa'!$G$14</definedName>
    <definedName name="comp" localSheetId="1">#REF!</definedName>
    <definedName name="comp" localSheetId="2">#REF!</definedName>
    <definedName name="comp">#REF!</definedName>
    <definedName name="COMPACTO" localSheetId="1">#REF!</definedName>
    <definedName name="COMPACTO" localSheetId="2">#REF!</definedName>
    <definedName name="COMPACTO">#REF!</definedName>
    <definedName name="compactor" localSheetId="1">#REF!</definedName>
    <definedName name="compactor" localSheetId="2">#REF!</definedName>
    <definedName name="compactor">#REF!</definedName>
    <definedName name="COMPRESOR">'[186]HARGA ALAT'!$E$36</definedName>
    <definedName name="COMPRESSOR">'[35]Break Down Alat'!#REF!</definedName>
    <definedName name="COMPRESSOR_1">"#REF!"</definedName>
    <definedName name="concret.vibrator">'[184]HARGA SAT'!#REF!</definedName>
    <definedName name="concrete_m">[217]bahan!$G$59</definedName>
    <definedName name="Concrete_Mixer" localSheetId="1">#REF!</definedName>
    <definedName name="Concrete_Mixer" localSheetId="2">#REF!</definedName>
    <definedName name="Concrete_Mixer">#REF!</definedName>
    <definedName name="Concrete_mixer_250">'[144]Upah&amp;Bahan'!$G$171</definedName>
    <definedName name="concrete_mixer_500">'[144]Upah&amp;Bahan'!$G$175</definedName>
    <definedName name="CONCRETE_MIXER125">'[186]HARGA ALAT'!$E$33</definedName>
    <definedName name="CONCRETE_MIXER25">'[186]HARGA ALAT'!$E$34</definedName>
    <definedName name="CONCRETE_MIXER5">'[186]HARGA ALAT'!$E$35</definedName>
    <definedName name="Concrete_Vibrator" localSheetId="1">#REF!</definedName>
    <definedName name="Concrete_Vibrator" localSheetId="2">#REF!</definedName>
    <definedName name="Concrete_Vibrator">#REF!</definedName>
    <definedName name="CONCRETEMIXER">'[35]Break Down Alat'!#REF!</definedName>
    <definedName name="CONCRETEMIXER_1">"#REF!"</definedName>
    <definedName name="CONCRETEVIBRO">'[35]Break Down Alat'!#REF!</definedName>
    <definedName name="CONCRETEVIBRO_1">"#REF!"</definedName>
    <definedName name="CONMIX" localSheetId="1">#REF!</definedName>
    <definedName name="CONMIX" localSheetId="2">#REF!</definedName>
    <definedName name="CONMIX">#REF!</definedName>
    <definedName name="ConMixer" localSheetId="1">#REF!</definedName>
    <definedName name="ConMixer" localSheetId="2">#REF!</definedName>
    <definedName name="ConMixer">#REF!</definedName>
    <definedName name="Construction_of_Nangakara_Dompu_Complex_Irrigation_Canal_System__Dompu_Regency___NTB__Stage___1" localSheetId="1">#REF!</definedName>
    <definedName name="Construction_of_Nangakara_Dompu_Complex_Irrigation_Canal_System__Dompu_Regency___NTB__Stage___1" localSheetId="2">#REF!</definedName>
    <definedName name="Construction_of_Nangakara_Dompu_Complex_Irrigation_Canal_System__Dompu_Regency___NTB__Stage___1">#REF!</definedName>
    <definedName name="Continue">#N/A</definedName>
    <definedName name="CONVIB" localSheetId="1">#REF!</definedName>
    <definedName name="CONVIB" localSheetId="2">#REF!</definedName>
    <definedName name="CONVIB">#REF!</definedName>
    <definedName name="ConVibr" localSheetId="1">#REF!</definedName>
    <definedName name="ConVibr" localSheetId="2">#REF!</definedName>
    <definedName name="ConVibr">#REF!</definedName>
    <definedName name="COR">[33]ANALISA!#REF!</definedName>
    <definedName name="corII">[180]Analisa!$I$598</definedName>
    <definedName name="coriii">[180]Analisa!$L$598</definedName>
    <definedName name="COS" localSheetId="1">#REF!</definedName>
    <definedName name="COS" localSheetId="2">#REF!</definedName>
    <definedName name="COS">#REF!</definedName>
    <definedName name="COST" localSheetId="1">#REF!</definedName>
    <definedName name="COST" localSheetId="2">#REF!</definedName>
    <definedName name="COST">#REF!</definedName>
    <definedName name="COSTAB" localSheetId="1">#REF!</definedName>
    <definedName name="COSTAB" localSheetId="2">#REF!</definedName>
    <definedName name="COSTAB">#REF!</definedName>
    <definedName name="COSTV" localSheetId="1">#REF!</definedName>
    <definedName name="COSTV" localSheetId="2">#REF!</definedName>
    <definedName name="COSTV">#REF!</definedName>
    <definedName name="coting">[20]HS!#REF!</definedName>
    <definedName name="cpersiapan">[132]RAB!$K$171</definedName>
    <definedName name="cplesteran">[132]RAB!$K$191</definedName>
    <definedName name="cpondasi">[132]RAB!$K$182</definedName>
    <definedName name="cr.06">[265]ANALISA!$F$3198</definedName>
    <definedName name="CRANE">'[103]jad-bahan'!#REF!</definedName>
    <definedName name="CRANE_1">"#REF!"</definedName>
    <definedName name="CRF">'[103]jad-bahan'!#REF!</definedName>
    <definedName name="_xlnm.Criteria" localSheetId="1">#REF!</definedName>
    <definedName name="_xlnm.Criteria" localSheetId="2">#REF!</definedName>
    <definedName name="_xlnm.Criteria">#REF!</definedName>
    <definedName name="cros">'[141]Break Down Bahan LS'!$L$215</definedName>
    <definedName name="crosing">[140]lansam!#REF!</definedName>
    <definedName name="crossing" localSheetId="1">#REF!</definedName>
    <definedName name="crossing" localSheetId="2">#REF!</definedName>
    <definedName name="crossing">#REF!</definedName>
    <definedName name="CS.200.50" localSheetId="1">#REF!</definedName>
    <definedName name="CS.200.50" localSheetId="2">#REF!</definedName>
    <definedName name="CS.200.50">#REF!</definedName>
    <definedName name="CS.250.75" localSheetId="1">#REF!</definedName>
    <definedName name="CS.250.75" localSheetId="2">#REF!</definedName>
    <definedName name="CS.250.75">#REF!</definedName>
    <definedName name="CS.300.75" localSheetId="1">#REF!</definedName>
    <definedName name="CS.300.75" localSheetId="2">#REF!</definedName>
    <definedName name="CS.300.75">#REF!</definedName>
    <definedName name="CS.350.75" localSheetId="1">#REF!</definedName>
    <definedName name="CS.350.75" localSheetId="2">#REF!</definedName>
    <definedName name="CS.350.75">#REF!</definedName>
    <definedName name="csanitasi">[132]RAB!$K$227</definedName>
    <definedName name="ctanah">[132]RAB!$K$178</definedName>
    <definedName name="ctembokmutumenengah">[183]bahan!$H$150</definedName>
    <definedName name="CUACA">'[266]Input Harian'!#REF!</definedName>
    <definedName name="cum" localSheetId="5">{"'Sheet1'!$A$1"}</definedName>
    <definedName name="cum" localSheetId="7">{"'Sheet1'!$A$1"}</definedName>
    <definedName name="cum">{"'Sheet1'!$A$1"}</definedName>
    <definedName name="cum_1" localSheetId="3">{"'Sheet1'!$A$1"}</definedName>
    <definedName name="cum_1" localSheetId="4">{"'Sheet1'!$A$1"}</definedName>
    <definedName name="cum_2" localSheetId="5">{"'Sheet1'!$A$1"}</definedName>
    <definedName name="cum_2" localSheetId="7">{"'Sheet1'!$A$1"}</definedName>
    <definedName name="cum_2">{"'Sheet1'!$A$1"}</definedName>
    <definedName name="cum_3" localSheetId="5">{"'Sheet1'!$A$1"}</definedName>
    <definedName name="cum_3" localSheetId="7">{"'Sheet1'!$A$1"}</definedName>
    <definedName name="cum_3">{"'Sheet1'!$A$1"}</definedName>
    <definedName name="cum_4" localSheetId="5">{"'Sheet1'!$A$1"}</definedName>
    <definedName name="cum_4" localSheetId="7">{"'Sheet1'!$A$1"}</definedName>
    <definedName name="cum_4">{"'Sheet1'!$A$1"}</definedName>
    <definedName name="cum_5" localSheetId="5">{"'Sheet1'!$A$1"}</definedName>
    <definedName name="cum_5" localSheetId="7">{"'Sheet1'!$A$1"}</definedName>
    <definedName name="cum_5">{"'Sheet1'!$A$1"}</definedName>
    <definedName name="cuma" localSheetId="5">{"'Sheet1'!$A$1"}</definedName>
    <definedName name="cuma" localSheetId="7">{"'Sheet1'!$A$1"}</definedName>
    <definedName name="cuma">{"'Sheet1'!$A$1"}</definedName>
    <definedName name="cuma_1" localSheetId="3">{"'Sheet1'!$A$1"}</definedName>
    <definedName name="cuma_1" localSheetId="4">{"'Sheet1'!$A$1"}</definedName>
    <definedName name="cuma_2" localSheetId="5">{"'Sheet1'!$A$1"}</definedName>
    <definedName name="cuma_2" localSheetId="7">{"'Sheet1'!$A$1"}</definedName>
    <definedName name="cuma_2">{"'Sheet1'!$A$1"}</definedName>
    <definedName name="cuma_3" localSheetId="5">{"'Sheet1'!$A$1"}</definedName>
    <definedName name="cuma_3" localSheetId="7">{"'Sheet1'!$A$1"}</definedName>
    <definedName name="cuma_3">{"'Sheet1'!$A$1"}</definedName>
    <definedName name="cuma_4" localSheetId="5">{"'Sheet1'!$A$1"}</definedName>
    <definedName name="cuma_4" localSheetId="7">{"'Sheet1'!$A$1"}</definedName>
    <definedName name="cuma_4">{"'Sheet1'!$A$1"}</definedName>
    <definedName name="cuma_5" localSheetId="5">{"'Sheet1'!$A$1"}</definedName>
    <definedName name="cuma_5" localSheetId="7">{"'Sheet1'!$A$1"}</definedName>
    <definedName name="cuma_5">{"'Sheet1'!$A$1"}</definedName>
    <definedName name="curve1" localSheetId="5">{"'Sheet1'!$A$1"}</definedName>
    <definedName name="curve1" localSheetId="7">{"'Sheet1'!$A$1"}</definedName>
    <definedName name="curve1">{"'Sheet1'!$A$1"}</definedName>
    <definedName name="curve1_1" localSheetId="3">{"'Sheet1'!$A$1"}</definedName>
    <definedName name="curve1_1" localSheetId="4">{"'Sheet1'!$A$1"}</definedName>
    <definedName name="curve1_2" localSheetId="5">{"'Sheet1'!$A$1"}</definedName>
    <definedName name="curve1_2" localSheetId="7">{"'Sheet1'!$A$1"}</definedName>
    <definedName name="curve1_2">{"'Sheet1'!$A$1"}</definedName>
    <definedName name="curve1_3" localSheetId="5">{"'Sheet1'!$A$1"}</definedName>
    <definedName name="curve1_3" localSheetId="7">{"'Sheet1'!$A$1"}</definedName>
    <definedName name="curve1_3">{"'Sheet1'!$A$1"}</definedName>
    <definedName name="curve1_4" localSheetId="5">{"'Sheet1'!$A$1"}</definedName>
    <definedName name="curve1_4" localSheetId="7">{"'Sheet1'!$A$1"}</definedName>
    <definedName name="curve1_4">{"'Sheet1'!$A$1"}</definedName>
    <definedName name="curve1_5" localSheetId="5">{"'Sheet1'!$A$1"}</definedName>
    <definedName name="curve1_5" localSheetId="7">{"'Sheet1'!$A$1"}</definedName>
    <definedName name="curve1_5">{"'Sheet1'!$A$1"}</definedName>
    <definedName name="CUT_OFF_1_6">"#REF!"</definedName>
    <definedName name="CUT_OFF_2_6">"#REF!"</definedName>
    <definedName name="CUT_OFF_6">"#REF!"</definedName>
    <definedName name="CV">[267]harga!$F$221</definedName>
    <definedName name="cxzc" localSheetId="5">{"Book1","4.09 FLORA DAN FAUNA.xls","4.22 PERLENGKAPAN SEKOLAH.xls"}</definedName>
    <definedName name="cxzc" localSheetId="7">{"Book1","4.09 FLORA DAN FAUNA.xls","4.22 PERLENGKAPAN SEKOLAH.xls"}</definedName>
    <definedName name="cxzc">{"Book1","4.09 FLORA DAN FAUNA.xls","4.22 PERLENGKAPAN SEKOLAH.xls"}</definedName>
    <definedName name="D" localSheetId="1">#REF!</definedName>
    <definedName name="D" localSheetId="2">#REF!</definedName>
    <definedName name="D">#REF!</definedName>
    <definedName name="D.04">'[113]Use Anls'!$E$440</definedName>
    <definedName name="D.1" localSheetId="1">#REF!</definedName>
    <definedName name="D.1" localSheetId="2">#REF!</definedName>
    <definedName name="D.1">#REF!</definedName>
    <definedName name="D.1.I">[124]Rincian!$J$131</definedName>
    <definedName name="D.1.II">[124]Rincian!$J$135</definedName>
    <definedName name="D.1.III">[124]Rincian!$J$140</definedName>
    <definedName name="D.1.IV">[124]Rincian!$J$147</definedName>
    <definedName name="D.10" localSheetId="1">#REF!</definedName>
    <definedName name="D.10" localSheetId="2">#REF!</definedName>
    <definedName name="D.10">#REF!</definedName>
    <definedName name="D.10a" localSheetId="1">#REF!</definedName>
    <definedName name="D.10a" localSheetId="2">#REF!</definedName>
    <definedName name="D.10a">#REF!</definedName>
    <definedName name="D.11" localSheetId="1">#REF!</definedName>
    <definedName name="D.11" localSheetId="2">#REF!</definedName>
    <definedName name="D.11">#REF!</definedName>
    <definedName name="D.12">[197]Analisa!#REF!</definedName>
    <definedName name="D.2" localSheetId="1">#REF!</definedName>
    <definedName name="D.2" localSheetId="2">#REF!</definedName>
    <definedName name="D.2">#REF!</definedName>
    <definedName name="D.2.I">[124]Rincian!$J$166</definedName>
    <definedName name="D.2.II">[124]Rincian!$J$170</definedName>
    <definedName name="D.2.III">[124]Rincian!$J$175</definedName>
    <definedName name="D.2.IV">[124]Rincian!$J$182</definedName>
    <definedName name="D.3" localSheetId="1">#REF!</definedName>
    <definedName name="D.3" localSheetId="2">#REF!</definedName>
    <definedName name="D.3">#REF!</definedName>
    <definedName name="D.3.I">[124]Rincian!$J$204</definedName>
    <definedName name="D.3.II">[124]Rincian!$J$208</definedName>
    <definedName name="D.3.III">[124]Rincian!$J$213</definedName>
    <definedName name="D.3.IV">[124]Rincian!$J$220</definedName>
    <definedName name="D.4" localSheetId="1">#REF!</definedName>
    <definedName name="D.4" localSheetId="2">#REF!</definedName>
    <definedName name="D.4">#REF!</definedName>
    <definedName name="D.4.I">[124]Rincian!$J$240</definedName>
    <definedName name="D.4.II">[124]Rincian!$J$244</definedName>
    <definedName name="D.4.III">[124]Rincian!$J$249</definedName>
    <definedName name="D.4.IV">[124]Rincian!$J$256</definedName>
    <definedName name="D.5" localSheetId="1">#REF!</definedName>
    <definedName name="D.5" localSheetId="2">#REF!</definedName>
    <definedName name="D.5">#REF!</definedName>
    <definedName name="D.6" localSheetId="1">#REF!</definedName>
    <definedName name="D.6" localSheetId="2">#REF!</definedName>
    <definedName name="D.6">#REF!</definedName>
    <definedName name="D.6.1" localSheetId="1">#REF!</definedName>
    <definedName name="D.6.1" localSheetId="2">#REF!</definedName>
    <definedName name="D.6.1">#REF!</definedName>
    <definedName name="D.6.10" localSheetId="1">#REF!</definedName>
    <definedName name="D.6.10" localSheetId="2">#REF!</definedName>
    <definedName name="D.6.10">#REF!</definedName>
    <definedName name="D.6.11">[105]ANALIS!#REF!</definedName>
    <definedName name="D.6.12" localSheetId="1">#REF!</definedName>
    <definedName name="D.6.12" localSheetId="2">#REF!</definedName>
    <definedName name="D.6.12">#REF!</definedName>
    <definedName name="D.6.14" localSheetId="1">#REF!</definedName>
    <definedName name="D.6.14" localSheetId="2">#REF!</definedName>
    <definedName name="D.6.14">#REF!</definedName>
    <definedName name="D.6.2" localSheetId="1">#REF!</definedName>
    <definedName name="D.6.2" localSheetId="2">#REF!</definedName>
    <definedName name="D.6.2">#REF!</definedName>
    <definedName name="d.6.27">[119]Analisa!#REF!</definedName>
    <definedName name="D.6.3" localSheetId="1">#REF!</definedName>
    <definedName name="D.6.3" localSheetId="2">#REF!</definedName>
    <definedName name="D.6.3">#REF!</definedName>
    <definedName name="d.6.33" localSheetId="1">#REF!</definedName>
    <definedName name="d.6.33" localSheetId="2">#REF!</definedName>
    <definedName name="d.6.33">#REF!</definedName>
    <definedName name="d.6.34" localSheetId="1">#REF!</definedName>
    <definedName name="d.6.34" localSheetId="2">#REF!</definedName>
    <definedName name="d.6.34">#REF!</definedName>
    <definedName name="D.6.35" localSheetId="1">#REF!</definedName>
    <definedName name="D.6.35" localSheetId="2">#REF!</definedName>
    <definedName name="D.6.35">#REF!</definedName>
    <definedName name="D.6.4" localSheetId="1">#REF!</definedName>
    <definedName name="D.6.4" localSheetId="2">#REF!</definedName>
    <definedName name="D.6.4">#REF!</definedName>
    <definedName name="D.6.5" localSheetId="1">#REF!</definedName>
    <definedName name="D.6.5" localSheetId="2">#REF!</definedName>
    <definedName name="D.6.5">#REF!</definedName>
    <definedName name="D.6.6" localSheetId="1">#REF!</definedName>
    <definedName name="D.6.6" localSheetId="2">#REF!</definedName>
    <definedName name="D.6.6">#REF!</definedName>
    <definedName name="D.6.7" localSheetId="1">#REF!</definedName>
    <definedName name="D.6.7" localSheetId="2">#REF!</definedName>
    <definedName name="D.6.7">#REF!</definedName>
    <definedName name="D.6.8" localSheetId="1">#REF!</definedName>
    <definedName name="D.6.8" localSheetId="2">#REF!</definedName>
    <definedName name="D.6.8">#REF!</definedName>
    <definedName name="D.7" localSheetId="1">#REF!</definedName>
    <definedName name="D.7" localSheetId="2">#REF!</definedName>
    <definedName name="D.7">#REF!</definedName>
    <definedName name="D.7a" localSheetId="1">#REF!</definedName>
    <definedName name="D.7a" localSheetId="2">#REF!</definedName>
    <definedName name="D.7a">#REF!</definedName>
    <definedName name="D.8" localSheetId="1">#REF!</definedName>
    <definedName name="D.8" localSheetId="2">#REF!</definedName>
    <definedName name="D.8">#REF!</definedName>
    <definedName name="D.9" localSheetId="1">#REF!</definedName>
    <definedName name="D.9" localSheetId="2">#REF!</definedName>
    <definedName name="D.9">#REF!</definedName>
    <definedName name="D___04">'[122]A-D'!$D$138</definedName>
    <definedName name="D___06">'[122]A-D'!$D$219</definedName>
    <definedName name="D_01" localSheetId="1">#REF!</definedName>
    <definedName name="D_01" localSheetId="2">#REF!</definedName>
    <definedName name="D_01">#REF!</definedName>
    <definedName name="D_02" localSheetId="1">#REF!</definedName>
    <definedName name="D_02" localSheetId="2">#REF!</definedName>
    <definedName name="D_02">#REF!</definedName>
    <definedName name="D_03" localSheetId="1">#REF!</definedName>
    <definedName name="D_03" localSheetId="2">#REF!</definedName>
    <definedName name="D_03">#REF!</definedName>
    <definedName name="D_04" localSheetId="1">#REF!</definedName>
    <definedName name="D_04" localSheetId="2">#REF!</definedName>
    <definedName name="D_04">#REF!</definedName>
    <definedName name="Daerah" localSheetId="1">#REF!</definedName>
    <definedName name="Daerah" localSheetId="2">#REF!</definedName>
    <definedName name="Daerah">#REF!</definedName>
    <definedName name="DAFALAT">[268]Harga!#REF!</definedName>
    <definedName name="DAFTAR__ISI_1_6">"#REF!"</definedName>
    <definedName name="DAFTAR__ISI_2_6">"#REF!"</definedName>
    <definedName name="DAFTAR__ISI_6">"#REF!"</definedName>
    <definedName name="DAFTARMENU">"WordArt 21"</definedName>
    <definedName name="DAFTARSEWA">'[35]Break Down Alat'!#REF!</definedName>
    <definedName name="DAFTARSEWA_1">"#REF!"</definedName>
    <definedName name="DALAM" localSheetId="1">#REF!</definedName>
    <definedName name="DALAM" localSheetId="2">#REF!</definedName>
    <definedName name="DALAM">#REF!</definedName>
    <definedName name="DALL" localSheetId="1">#REF!</definedName>
    <definedName name="DALL" localSheetId="2">#REF!</definedName>
    <definedName name="DALL">#REF!</definedName>
    <definedName name="DALLA">#N/A</definedName>
    <definedName name="DALLN">#N/A</definedName>
    <definedName name="das">'[269]Analis Upah'!#REF!</definedName>
    <definedName name="dasaralat">[270]dasar!$C$192:$G$221</definedName>
    <definedName name="dasarlab">[270]dasar!$C$162:$G$183</definedName>
    <definedName name="dasarmat">[270]dasar!$C$28:$G$155</definedName>
    <definedName name="dasdas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DAsdASd">'[271]An-Alat'!#REF!</definedName>
    <definedName name="DATA" localSheetId="1">#REF!</definedName>
    <definedName name="DATA" localSheetId="2">#REF!</definedName>
    <definedName name="DATA">#REF!</definedName>
    <definedName name="Data2">[272]Data!#REF!</definedName>
    <definedName name="Database">[273]Rkp!#REF!</definedName>
    <definedName name="DataKeuangan" localSheetId="1">#REF!</definedName>
    <definedName name="DataKeuangan" localSheetId="2">#REF!</definedName>
    <definedName name="DataKeuangan">#REF!</definedName>
    <definedName name="datap">[132]RAB!$K$318</definedName>
    <definedName name="DataProyek">[178]CekList!$B$23:$C$31</definedName>
    <definedName name="datar" localSheetId="1">#REF!</definedName>
    <definedName name="datar" localSheetId="2">#REF!</definedName>
    <definedName name="datar">#REF!</definedName>
    <definedName name="datar1">'[274]Perencanaan Teknis PSDA'!$A$27:$P$119</definedName>
    <definedName name="DataRAB">[261]RAB!$A$9:$H$191</definedName>
    <definedName name="datarab1">[275]RAB!$A$1:$J$35</definedName>
    <definedName name="DataRABKontrak">[276]RAB!$A$2:$L$202</definedName>
    <definedName name="DataTeknik" localSheetId="1">#REF!</definedName>
    <definedName name="DataTeknik" localSheetId="2">#REF!</definedName>
    <definedName name="DataTeknik">#REF!</definedName>
    <definedName name="DATAUPAH">'[90]4-Basic Price'!$D$8:$F$38</definedName>
    <definedName name="date" localSheetId="1">#REF!</definedName>
    <definedName name="date" localSheetId="2">#REF!</definedName>
    <definedName name="date">#REF!</definedName>
    <definedName name="Dati1" localSheetId="1">#REF!</definedName>
    <definedName name="Dati1" localSheetId="2">#REF!</definedName>
    <definedName name="Dati1">#REF!</definedName>
    <definedName name="Dati2" localSheetId="1">#REF!</definedName>
    <definedName name="Dati2" localSheetId="2">#REF!</definedName>
    <definedName name="Dati2">#REF!</definedName>
    <definedName name="daunpintupiber">'[67]hrg bhn'!#REF!</definedName>
    <definedName name="daunprame">[69]Upah!$F$57</definedName>
    <definedName name="dav.50">'[277]HARGA SAT'!$F$192</definedName>
    <definedName name="dav.75" localSheetId="1">#REF!</definedName>
    <definedName name="dav.75" localSheetId="2">#REF!</definedName>
    <definedName name="dav.75">#REF!</definedName>
    <definedName name="dawnlight20watt">[150]Harga!#REF!</definedName>
    <definedName name="dawnlight40watt">[150]Harga!#REF!</definedName>
    <definedName name="DAYWORKS" localSheetId="1">#REF!</definedName>
    <definedName name="DAYWORKS" localSheetId="2">#REF!</definedName>
    <definedName name="DAYWORKS">#REF!</definedName>
    <definedName name="db" localSheetId="1">#REF!</definedName>
    <definedName name="db" localSheetId="2">#REF!</definedName>
    <definedName name="db">#REF!</definedName>
    <definedName name="dbeton">[132]RAB!$K$314</definedName>
    <definedName name="dcat">[132]RAB!$K$356</definedName>
    <definedName name="DD" localSheetId="1">#REF!</definedName>
    <definedName name="DD" localSheetId="2">#REF!</definedName>
    <definedName name="DD">#REF!</definedName>
    <definedName name="ddinding">[132]RAB!$K$290</definedName>
    <definedName name="De.uro">[120]bahan!$G$216</definedName>
    <definedName name="dea" localSheetId="5">{"'Sheet1'!$A$1"}</definedName>
    <definedName name="dea" localSheetId="7">{"'Sheet1'!$A$1"}</definedName>
    <definedName name="dea">{"'Sheet1'!$A$1"}</definedName>
    <definedName name="dea_1" localSheetId="3">{"'Sheet1'!$A$1"}</definedName>
    <definedName name="dea_1" localSheetId="4">{"'Sheet1'!$A$1"}</definedName>
    <definedName name="dea_2" localSheetId="5">{"'Sheet1'!$A$1"}</definedName>
    <definedName name="dea_2" localSheetId="7">{"'Sheet1'!$A$1"}</definedName>
    <definedName name="dea_2">{"'Sheet1'!$A$1"}</definedName>
    <definedName name="dea_3" localSheetId="5">{"'Sheet1'!$A$1"}</definedName>
    <definedName name="dea_3" localSheetId="7">{"'Sheet1'!$A$1"}</definedName>
    <definedName name="dea_3">{"'Sheet1'!$A$1"}</definedName>
    <definedName name="dea_4" localSheetId="5">{"'Sheet1'!$A$1"}</definedName>
    <definedName name="dea_4" localSheetId="7">{"'Sheet1'!$A$1"}</definedName>
    <definedName name="dea_4">{"'Sheet1'!$A$1"}</definedName>
    <definedName name="dea_5" localSheetId="5">{"'Sheet1'!$A$1"}</definedName>
    <definedName name="dea_5" localSheetId="7">{"'Sheet1'!$A$1"}</definedName>
    <definedName name="dea_5">{"'Sheet1'!$A$1"}</definedName>
    <definedName name="Debet">'[104]412'!$J$525</definedName>
    <definedName name="Debit" localSheetId="1">#REF!</definedName>
    <definedName name="Debit" localSheetId="2">#REF!</definedName>
    <definedName name="Debit">#REF!</definedName>
    <definedName name="deg" localSheetId="5">{"'Sheet1'!$A$1"}</definedName>
    <definedName name="deg" localSheetId="7">{"'Sheet1'!$A$1"}</definedName>
    <definedName name="deg">{"'Sheet1'!$A$1"}</definedName>
    <definedName name="deg_1" localSheetId="3">{"'Sheet1'!$A$1"}</definedName>
    <definedName name="deg_1" localSheetId="4">{"'Sheet1'!$A$1"}</definedName>
    <definedName name="deg_2" localSheetId="5">{"'Sheet1'!$A$1"}</definedName>
    <definedName name="deg_2" localSheetId="7">{"'Sheet1'!$A$1"}</definedName>
    <definedName name="deg_2">{"'Sheet1'!$A$1"}</definedName>
    <definedName name="deg_3" localSheetId="5">{"'Sheet1'!$A$1"}</definedName>
    <definedName name="deg_3" localSheetId="7">{"'Sheet1'!$A$1"}</definedName>
    <definedName name="deg_3">{"'Sheet1'!$A$1"}</definedName>
    <definedName name="deg_4" localSheetId="5">{"'Sheet1'!$A$1"}</definedName>
    <definedName name="deg_4" localSheetId="7">{"'Sheet1'!$A$1"}</definedName>
    <definedName name="deg_4">{"'Sheet1'!$A$1"}</definedName>
    <definedName name="deg_5" localSheetId="5">{"'Sheet1'!$A$1"}</definedName>
    <definedName name="deg_5" localSheetId="7">{"'Sheet1'!$A$1"}</definedName>
    <definedName name="deg_5">{"'Sheet1'!$A$1"}</definedName>
    <definedName name="Delivery" localSheetId="1">#REF!</definedName>
    <definedName name="Delivery" localSheetId="2">#REF!</definedName>
    <definedName name="Delivery">#REF!</definedName>
    <definedName name="DeliveryCost" localSheetId="1">#REF!</definedName>
    <definedName name="DeliveryCost" localSheetId="2">#REF!</definedName>
    <definedName name="DeliveryCost">#REF!</definedName>
    <definedName name="dempul" localSheetId="1">#REF!</definedName>
    <definedName name="dempul" localSheetId="2">#REF!</definedName>
    <definedName name="dempul">#REF!</definedName>
    <definedName name="dempulkayu">'[39]upah bahan'!$F$73</definedName>
    <definedName name="departemen" localSheetId="1">#REF!</definedName>
    <definedName name="departemen" localSheetId="2">#REF!</definedName>
    <definedName name="departemen">#REF!</definedName>
    <definedName name="DER" localSheetId="5">{"'Sheet1'!$A$1"}</definedName>
    <definedName name="DER" localSheetId="6">{"'Sheet1'!$A$1"}</definedName>
    <definedName name="DER" localSheetId="7">{"'Sheet1'!$A$1"}</definedName>
    <definedName name="der">'[269]Analis Upah'!$I$1677</definedName>
    <definedName name="DER_1" localSheetId="3">{"'Sheet1'!$A$1"}</definedName>
    <definedName name="DER_1" localSheetId="4">{"'Sheet1'!$A$1"}</definedName>
    <definedName name="DER_2" localSheetId="5">{"'Sheet1'!$A$1"}</definedName>
    <definedName name="DER_2" localSheetId="7">{"'Sheet1'!$A$1"}</definedName>
    <definedName name="DER_2">{"'Sheet1'!$A$1"}</definedName>
    <definedName name="DER_3" localSheetId="5">{"'Sheet1'!$A$1"}</definedName>
    <definedName name="DER_3" localSheetId="7">{"'Sheet1'!$A$1"}</definedName>
    <definedName name="DER_3">{"'Sheet1'!$A$1"}</definedName>
    <definedName name="DER_4" localSheetId="5">{"'Sheet1'!$A$1"}</definedName>
    <definedName name="DER_4" localSheetId="7">{"'Sheet1'!$A$1"}</definedName>
    <definedName name="DER_4">{"'Sheet1'!$A$1"}</definedName>
    <definedName name="DER_5" localSheetId="5">{"'Sheet1'!$A$1"}</definedName>
    <definedName name="DER_5" localSheetId="7">{"'Sheet1'!$A$1"}</definedName>
    <definedName name="DER_5">{"'Sheet1'!$A$1"}</definedName>
    <definedName name="DeretSamping">'[178]Sch Tender'!XFD1+1</definedName>
    <definedName name="DERMAGA" localSheetId="1">#REF!</definedName>
    <definedName name="DERMAGA" localSheetId="2">#REF!</definedName>
    <definedName name="DERMAGA">#REF!</definedName>
    <definedName name="deryt" localSheetId="5">{"'Sheet1'!$A$1"}</definedName>
    <definedName name="deryt" localSheetId="7">{"'Sheet1'!$A$1"}</definedName>
    <definedName name="deryt">{"'Sheet1'!$A$1"}</definedName>
    <definedName name="deryt_1" localSheetId="3">{"'Sheet1'!$A$1"}</definedName>
    <definedName name="deryt_1" localSheetId="4">{"'Sheet1'!$A$1"}</definedName>
    <definedName name="deryt_2" localSheetId="5">{"'Sheet1'!$A$1"}</definedName>
    <definedName name="deryt_2" localSheetId="7">{"'Sheet1'!$A$1"}</definedName>
    <definedName name="deryt_2">{"'Sheet1'!$A$1"}</definedName>
    <definedName name="deryt_3" localSheetId="5">{"'Sheet1'!$A$1"}</definedName>
    <definedName name="deryt_3" localSheetId="7">{"'Sheet1'!$A$1"}</definedName>
    <definedName name="deryt_3">{"'Sheet1'!$A$1"}</definedName>
    <definedName name="deryt_4" localSheetId="5">{"'Sheet1'!$A$1"}</definedName>
    <definedName name="deryt_4" localSheetId="7">{"'Sheet1'!$A$1"}</definedName>
    <definedName name="deryt_4">{"'Sheet1'!$A$1"}</definedName>
    <definedName name="deryt_5" localSheetId="5">{"'Sheet1'!$A$1"}</definedName>
    <definedName name="deryt_5" localSheetId="7">{"'Sheet1'!$A$1"}</definedName>
    <definedName name="deryt_5">{"'Sheet1'!$A$1"}</definedName>
    <definedName name="Devisi10">[170]RAB!#REF!</definedName>
    <definedName name="Devisi11">[170]RAB!#REF!</definedName>
    <definedName name="Devisi7">[170]RAB!#REF!</definedName>
    <definedName name="Devisi8">[170]RAB!#REF!</definedName>
    <definedName name="Devisi9">[170]RAB!#REF!</definedName>
    <definedName name="dfdfS" localSheetId="1">#REF!</definedName>
    <definedName name="dfdfS" localSheetId="2">#REF!</definedName>
    <definedName name="dfdfS">#REF!</definedName>
    <definedName name="dfff" localSheetId="5">{"'Sheet1'!$A$1"}</definedName>
    <definedName name="dfff" localSheetId="7">{"'Sheet1'!$A$1"}</definedName>
    <definedName name="dfff">{"'Sheet1'!$A$1"}</definedName>
    <definedName name="dfff_1" localSheetId="3">{"'Sheet1'!$A$1"}</definedName>
    <definedName name="dfff_1" localSheetId="4">{"'Sheet1'!$A$1"}</definedName>
    <definedName name="dfff_2" localSheetId="5">{"'Sheet1'!$A$1"}</definedName>
    <definedName name="dfff_2" localSheetId="7">{"'Sheet1'!$A$1"}</definedName>
    <definedName name="dfff_2">{"'Sheet1'!$A$1"}</definedName>
    <definedName name="dfff_3" localSheetId="5">{"'Sheet1'!$A$1"}</definedName>
    <definedName name="dfff_3" localSheetId="7">{"'Sheet1'!$A$1"}</definedName>
    <definedName name="dfff_3">{"'Sheet1'!$A$1"}</definedName>
    <definedName name="dfff_4" localSheetId="5">{"'Sheet1'!$A$1"}</definedName>
    <definedName name="dfff_4" localSheetId="7">{"'Sheet1'!$A$1"}</definedName>
    <definedName name="dfff_4">{"'Sheet1'!$A$1"}</definedName>
    <definedName name="dfff_5" localSheetId="5">{"'Sheet1'!$A$1"}</definedName>
    <definedName name="dfff_5" localSheetId="7">{"'Sheet1'!$A$1"}</definedName>
    <definedName name="dfff_5">{"'Sheet1'!$A$1"}</definedName>
    <definedName name="dffhh" localSheetId="5">{"'Sheet1'!$A$1"}</definedName>
    <definedName name="dffhh" localSheetId="7">{"'Sheet1'!$A$1"}</definedName>
    <definedName name="dffhh">{"'Sheet1'!$A$1"}</definedName>
    <definedName name="dffhh_1" localSheetId="3">{"'Sheet1'!$A$1"}</definedName>
    <definedName name="dffhh_1" localSheetId="4">{"'Sheet1'!$A$1"}</definedName>
    <definedName name="dffhh_2" localSheetId="5">{"'Sheet1'!$A$1"}</definedName>
    <definedName name="dffhh_2" localSheetId="7">{"'Sheet1'!$A$1"}</definedName>
    <definedName name="dffhh_2">{"'Sheet1'!$A$1"}</definedName>
    <definedName name="dffhh_3" localSheetId="5">{"'Sheet1'!$A$1"}</definedName>
    <definedName name="dffhh_3" localSheetId="7">{"'Sheet1'!$A$1"}</definedName>
    <definedName name="dffhh_3">{"'Sheet1'!$A$1"}</definedName>
    <definedName name="dffhh_4" localSheetId="5">{"'Sheet1'!$A$1"}</definedName>
    <definedName name="dffhh_4" localSheetId="7">{"'Sheet1'!$A$1"}</definedName>
    <definedName name="dffhh_4">{"'Sheet1'!$A$1"}</definedName>
    <definedName name="dffhh_5" localSheetId="5">{"'Sheet1'!$A$1"}</definedName>
    <definedName name="dffhh_5" localSheetId="7">{"'Sheet1'!$A$1"}</definedName>
    <definedName name="dffhh_5">{"'Sheet1'!$A$1"}</definedName>
    <definedName name="DFGDF" localSheetId="1">#REF!</definedName>
    <definedName name="DFGDF" localSheetId="2">#REF!</definedName>
    <definedName name="DFGDF">#REF!</definedName>
    <definedName name="dfghh" localSheetId="5">{"'Sheet1'!$A$1"}</definedName>
    <definedName name="dfghh" localSheetId="7">{"'Sheet1'!$A$1"}</definedName>
    <definedName name="dfghh">{"'Sheet1'!$A$1"}</definedName>
    <definedName name="dfghh_1" localSheetId="3">{"'Sheet1'!$A$1"}</definedName>
    <definedName name="dfghh_1" localSheetId="4">{"'Sheet1'!$A$1"}</definedName>
    <definedName name="dfghh_2" localSheetId="5">{"'Sheet1'!$A$1"}</definedName>
    <definedName name="dfghh_2" localSheetId="7">{"'Sheet1'!$A$1"}</definedName>
    <definedName name="dfghh_2">{"'Sheet1'!$A$1"}</definedName>
    <definedName name="dfghh_3" localSheetId="5">{"'Sheet1'!$A$1"}</definedName>
    <definedName name="dfghh_3" localSheetId="7">{"'Sheet1'!$A$1"}</definedName>
    <definedName name="dfghh_3">{"'Sheet1'!$A$1"}</definedName>
    <definedName name="dfghh_4" localSheetId="5">{"'Sheet1'!$A$1"}</definedName>
    <definedName name="dfghh_4" localSheetId="7">{"'Sheet1'!$A$1"}</definedName>
    <definedName name="dfghh_4">{"'Sheet1'!$A$1"}</definedName>
    <definedName name="dfghh_5" localSheetId="5">{"'Sheet1'!$A$1"}</definedName>
    <definedName name="dfghh_5" localSheetId="7">{"'Sheet1'!$A$1"}</definedName>
    <definedName name="dfghh_5">{"'Sheet1'!$A$1"}</definedName>
    <definedName name="dfgrg" localSheetId="5">{"'Sheet1'!$A$1"}</definedName>
    <definedName name="dfgrg" localSheetId="7">{"'Sheet1'!$A$1"}</definedName>
    <definedName name="dfgrg">{"'Sheet1'!$A$1"}</definedName>
    <definedName name="dfgrg_1" localSheetId="3">{"'Sheet1'!$A$1"}</definedName>
    <definedName name="dfgrg_1" localSheetId="4">{"'Sheet1'!$A$1"}</definedName>
    <definedName name="dfgrg_2" localSheetId="5">{"'Sheet1'!$A$1"}</definedName>
    <definedName name="dfgrg_2" localSheetId="7">{"'Sheet1'!$A$1"}</definedName>
    <definedName name="dfgrg_2">{"'Sheet1'!$A$1"}</definedName>
    <definedName name="dfgrg_3" localSheetId="5">{"'Sheet1'!$A$1"}</definedName>
    <definedName name="dfgrg_3" localSheetId="7">{"'Sheet1'!$A$1"}</definedName>
    <definedName name="dfgrg_3">{"'Sheet1'!$A$1"}</definedName>
    <definedName name="dfgrg_4" localSheetId="5">{"'Sheet1'!$A$1"}</definedName>
    <definedName name="dfgrg_4" localSheetId="7">{"'Sheet1'!$A$1"}</definedName>
    <definedName name="dfgrg_4">{"'Sheet1'!$A$1"}</definedName>
    <definedName name="dfgrg_5" localSheetId="5">{"'Sheet1'!$A$1"}</definedName>
    <definedName name="dfgrg_5" localSheetId="7">{"'Sheet1'!$A$1"}</definedName>
    <definedName name="dfgrg_5">{"'Sheet1'!$A$1"}</definedName>
    <definedName name="dfhh" localSheetId="5">{"'Sheet1'!$A$1"}</definedName>
    <definedName name="dfhh" localSheetId="7">{"'Sheet1'!$A$1"}</definedName>
    <definedName name="dfhh">{"'Sheet1'!$A$1"}</definedName>
    <definedName name="dfhh_1" localSheetId="3">{"'Sheet1'!$A$1"}</definedName>
    <definedName name="dfhh_1" localSheetId="4">{"'Sheet1'!$A$1"}</definedName>
    <definedName name="dfhh_2" localSheetId="5">{"'Sheet1'!$A$1"}</definedName>
    <definedName name="dfhh_2" localSheetId="7">{"'Sheet1'!$A$1"}</definedName>
    <definedName name="dfhh_2">{"'Sheet1'!$A$1"}</definedName>
    <definedName name="dfhh_3" localSheetId="5">{"'Sheet1'!$A$1"}</definedName>
    <definedName name="dfhh_3" localSheetId="7">{"'Sheet1'!$A$1"}</definedName>
    <definedName name="dfhh_3">{"'Sheet1'!$A$1"}</definedName>
    <definedName name="dfhh_4" localSheetId="5">{"'Sheet1'!$A$1"}</definedName>
    <definedName name="dfhh_4" localSheetId="7">{"'Sheet1'!$A$1"}</definedName>
    <definedName name="dfhh_4">{"'Sheet1'!$A$1"}</definedName>
    <definedName name="dfhh_5" localSheetId="5">{"'Sheet1'!$A$1"}</definedName>
    <definedName name="dfhh_5" localSheetId="7">{"'Sheet1'!$A$1"}</definedName>
    <definedName name="dfhh_5">{"'Sheet1'!$A$1"}</definedName>
    <definedName name="dfsefdfsd" localSheetId="5">{#N/A,#N/A,FALSE,"REK";#N/A,#N/A,FALSE,"Bq-ARS"}</definedName>
    <definedName name="dfsefdfsd" localSheetId="7">{#N/A,#N/A,FALSE,"REK";#N/A,#N/A,FALSE,"Bq-ARS"}</definedName>
    <definedName name="dfsefdfsd">{#N/A,#N/A,FALSE,"REK";#N/A,#N/A,FALSE,"Bq-ARS"}</definedName>
    <definedName name="dfsefdfsd_1" localSheetId="3">{#N/A,#N/A,FALSE,"REK";#N/A,#N/A,FALSE,"Bq-ARS"}</definedName>
    <definedName name="dfsefdfsd_1" localSheetId="4">{#N/A,#N/A,FALSE,"REK";#N/A,#N/A,FALSE,"Bq-ARS"}</definedName>
    <definedName name="dfsefdfsd_2" localSheetId="5">{#N/A,#N/A,FALSE,"REK";#N/A,#N/A,FALSE,"Bq-ARS"}</definedName>
    <definedName name="dfsefdfsd_2" localSheetId="7">{#N/A,#N/A,FALSE,"REK";#N/A,#N/A,FALSE,"Bq-ARS"}</definedName>
    <definedName name="dfsefdfsd_2">{#N/A,#N/A,FALSE,"REK";#N/A,#N/A,FALSE,"Bq-ARS"}</definedName>
    <definedName name="dfsefdfsd_3" localSheetId="5">{#N/A,#N/A,FALSE,"REK";#N/A,#N/A,FALSE,"Bq-ARS"}</definedName>
    <definedName name="dfsefdfsd_3" localSheetId="7">{#N/A,#N/A,FALSE,"REK";#N/A,#N/A,FALSE,"Bq-ARS"}</definedName>
    <definedName name="dfsefdfsd_3">{#N/A,#N/A,FALSE,"REK";#N/A,#N/A,FALSE,"Bq-ARS"}</definedName>
    <definedName name="dfsefdfsd_4" localSheetId="5">{#N/A,#N/A,FALSE,"REK";#N/A,#N/A,FALSE,"Bq-ARS"}</definedName>
    <definedName name="dfsefdfsd_4" localSheetId="7">{#N/A,#N/A,FALSE,"REK";#N/A,#N/A,FALSE,"Bq-ARS"}</definedName>
    <definedName name="dfsefdfsd_4">{#N/A,#N/A,FALSE,"REK";#N/A,#N/A,FALSE,"Bq-ARS"}</definedName>
    <definedName name="dfsefdfsd_5" localSheetId="5">{#N/A,#N/A,FALSE,"REK";#N/A,#N/A,FALSE,"Bq-ARS"}</definedName>
    <definedName name="dfsefdfsd_5" localSheetId="7">{#N/A,#N/A,FALSE,"REK";#N/A,#N/A,FALSE,"Bq-ARS"}</definedName>
    <definedName name="dfsefdfsd_5">{#N/A,#N/A,FALSE,"REK";#N/A,#N/A,FALSE,"Bq-ARS"}</definedName>
    <definedName name="DFSGD">'[278]HARGA SAT'!$F$90</definedName>
    <definedName name="dfyhj" localSheetId="5">{"'Sheet1'!$A$1"}</definedName>
    <definedName name="dfyhj" localSheetId="7">{"'Sheet1'!$A$1"}</definedName>
    <definedName name="dfyhj">{"'Sheet1'!$A$1"}</definedName>
    <definedName name="dfyhj_1" localSheetId="3">{"'Sheet1'!$A$1"}</definedName>
    <definedName name="dfyhj_1" localSheetId="4">{"'Sheet1'!$A$1"}</definedName>
    <definedName name="dfyhj_2" localSheetId="5">{"'Sheet1'!$A$1"}</definedName>
    <definedName name="dfyhj_2" localSheetId="7">{"'Sheet1'!$A$1"}</definedName>
    <definedName name="dfyhj_2">{"'Sheet1'!$A$1"}</definedName>
    <definedName name="dfyhj_3" localSheetId="5">{"'Sheet1'!$A$1"}</definedName>
    <definedName name="dfyhj_3" localSheetId="7">{"'Sheet1'!$A$1"}</definedName>
    <definedName name="dfyhj_3">{"'Sheet1'!$A$1"}</definedName>
    <definedName name="dfyhj_4" localSheetId="5">{"'Sheet1'!$A$1"}</definedName>
    <definedName name="dfyhj_4" localSheetId="7">{"'Sheet1'!$A$1"}</definedName>
    <definedName name="dfyhj_4">{"'Sheet1'!$A$1"}</definedName>
    <definedName name="dfyhj_5" localSheetId="5">{"'Sheet1'!$A$1"}</definedName>
    <definedName name="dfyhj_5" localSheetId="7">{"'Sheet1'!$A$1"}</definedName>
    <definedName name="dfyhj_5">{"'Sheet1'!$A$1"}</definedName>
    <definedName name="DGD" localSheetId="1">#REF!</definedName>
    <definedName name="DGD" localSheetId="2">#REF!</definedName>
    <definedName name="DGD">#REF!</definedName>
    <definedName name="DGDF" localSheetId="1">#REF!</definedName>
    <definedName name="DGDF" localSheetId="2">#REF!</definedName>
    <definedName name="DGDF">#REF!</definedName>
    <definedName name="dge4g" localSheetId="5">{"'Sheet1'!$A$1"}</definedName>
    <definedName name="dge4g" localSheetId="7">{"'Sheet1'!$A$1"}</definedName>
    <definedName name="dge4g">{"'Sheet1'!$A$1"}</definedName>
    <definedName name="dge4g_1" localSheetId="3">{"'Sheet1'!$A$1"}</definedName>
    <definedName name="dge4g_1" localSheetId="4">{"'Sheet1'!$A$1"}</definedName>
    <definedName name="dge4g_2" localSheetId="5">{"'Sheet1'!$A$1"}</definedName>
    <definedName name="dge4g_2" localSheetId="7">{"'Sheet1'!$A$1"}</definedName>
    <definedName name="dge4g_2">{"'Sheet1'!$A$1"}</definedName>
    <definedName name="dge4g_3" localSheetId="5">{"'Sheet1'!$A$1"}</definedName>
    <definedName name="dge4g_3" localSheetId="7">{"'Sheet1'!$A$1"}</definedName>
    <definedName name="dge4g_3">{"'Sheet1'!$A$1"}</definedName>
    <definedName name="dge4g_4" localSheetId="5">{"'Sheet1'!$A$1"}</definedName>
    <definedName name="dge4g_4" localSheetId="7">{"'Sheet1'!$A$1"}</definedName>
    <definedName name="dge4g_4">{"'Sheet1'!$A$1"}</definedName>
    <definedName name="dge4g_5" localSheetId="5">{"'Sheet1'!$A$1"}</definedName>
    <definedName name="dge4g_5" localSheetId="7">{"'Sheet1'!$A$1"}</definedName>
    <definedName name="dge4g_5">{"'Sheet1'!$A$1"}</definedName>
    <definedName name="dgn_dip" localSheetId="1">#REF!</definedName>
    <definedName name="dgn_dip" localSheetId="2">#REF!</definedName>
    <definedName name="dgn_dip">#REF!</definedName>
    <definedName name="dh">[279]Harga!#REF!</definedName>
    <definedName name="dhdh" localSheetId="5">{"'Sheet1'!$A$1"}</definedName>
    <definedName name="dhdh" localSheetId="7">{"'Sheet1'!$A$1"}</definedName>
    <definedName name="dhdh">{"'Sheet1'!$A$1"}</definedName>
    <definedName name="dhdh_1" localSheetId="3">{"'Sheet1'!$A$1"}</definedName>
    <definedName name="dhdh_1" localSheetId="4">{"'Sheet1'!$A$1"}</definedName>
    <definedName name="dhdh_2" localSheetId="5">{"'Sheet1'!$A$1"}</definedName>
    <definedName name="dhdh_2" localSheetId="7">{"'Sheet1'!$A$1"}</definedName>
    <definedName name="dhdh_2">{"'Sheet1'!$A$1"}</definedName>
    <definedName name="dhdh_3" localSheetId="5">{"'Sheet1'!$A$1"}</definedName>
    <definedName name="dhdh_3" localSheetId="7">{"'Sheet1'!$A$1"}</definedName>
    <definedName name="dhdh_3">{"'Sheet1'!$A$1"}</definedName>
    <definedName name="dhdh_4" localSheetId="5">{"'Sheet1'!$A$1"}</definedName>
    <definedName name="dhdh_4" localSheetId="7">{"'Sheet1'!$A$1"}</definedName>
    <definedName name="dhdh_4">{"'Sheet1'!$A$1"}</definedName>
    <definedName name="dhdh_5" localSheetId="5">{"'Sheet1'!$A$1"}</definedName>
    <definedName name="dhdh_5" localSheetId="7">{"'Sheet1'!$A$1"}</definedName>
    <definedName name="dhdh_5">{"'Sheet1'!$A$1"}</definedName>
    <definedName name="dhj" localSheetId="5">{"'Sheet1'!$A$1"}</definedName>
    <definedName name="dhj" localSheetId="7">{"'Sheet1'!$A$1"}</definedName>
    <definedName name="dhj">{"'Sheet1'!$A$1"}</definedName>
    <definedName name="dhj_1" localSheetId="3">{"'Sheet1'!$A$1"}</definedName>
    <definedName name="dhj_1" localSheetId="4">{"'Sheet1'!$A$1"}</definedName>
    <definedName name="dhj_2" localSheetId="5">{"'Sheet1'!$A$1"}</definedName>
    <definedName name="dhj_2" localSheetId="7">{"'Sheet1'!$A$1"}</definedName>
    <definedName name="dhj_2">{"'Sheet1'!$A$1"}</definedName>
    <definedName name="dhj_3" localSheetId="5">{"'Sheet1'!$A$1"}</definedName>
    <definedName name="dhj_3" localSheetId="7">{"'Sheet1'!$A$1"}</definedName>
    <definedName name="dhj_3">{"'Sheet1'!$A$1"}</definedName>
    <definedName name="dhj_4" localSheetId="5">{"'Sheet1'!$A$1"}</definedName>
    <definedName name="dhj_4" localSheetId="7">{"'Sheet1'!$A$1"}</definedName>
    <definedName name="dhj_4">{"'Sheet1'!$A$1"}</definedName>
    <definedName name="dhj_5" localSheetId="5">{"'Sheet1'!$A$1"}</definedName>
    <definedName name="dhj_5" localSheetId="7">{"'Sheet1'!$A$1"}</definedName>
    <definedName name="dhj_5">{"'Sheet1'!$A$1"}</definedName>
    <definedName name="dhjrt" localSheetId="5">{"'Sheet1'!$A$1"}</definedName>
    <definedName name="dhjrt" localSheetId="7">{"'Sheet1'!$A$1"}</definedName>
    <definedName name="dhjrt">{"'Sheet1'!$A$1"}</definedName>
    <definedName name="dhjrt_1" localSheetId="3">{"'Sheet1'!$A$1"}</definedName>
    <definedName name="dhjrt_1" localSheetId="4">{"'Sheet1'!$A$1"}</definedName>
    <definedName name="dhjrt_2" localSheetId="5">{"'Sheet1'!$A$1"}</definedName>
    <definedName name="dhjrt_2" localSheetId="7">{"'Sheet1'!$A$1"}</definedName>
    <definedName name="dhjrt_2">{"'Sheet1'!$A$1"}</definedName>
    <definedName name="dhjrt_3" localSheetId="5">{"'Sheet1'!$A$1"}</definedName>
    <definedName name="dhjrt_3" localSheetId="7">{"'Sheet1'!$A$1"}</definedName>
    <definedName name="dhjrt_3">{"'Sheet1'!$A$1"}</definedName>
    <definedName name="dhjrt_4" localSheetId="5">{"'Sheet1'!$A$1"}</definedName>
    <definedName name="dhjrt_4" localSheetId="7">{"'Sheet1'!$A$1"}</definedName>
    <definedName name="dhjrt_4">{"'Sheet1'!$A$1"}</definedName>
    <definedName name="dhjrt_5" localSheetId="5">{"'Sheet1'!$A$1"}</definedName>
    <definedName name="dhjrt_5" localSheetId="7">{"'Sheet1'!$A$1"}</definedName>
    <definedName name="dhjrt_5">{"'Sheet1'!$A$1"}</definedName>
    <definedName name="di">'[269]Analis Upah'!$I$1677</definedName>
    <definedName name="diesel">'[117]HARGA SAT'!$G$523</definedName>
    <definedName name="dinabolt">'[117]HARGA SAT'!$G$145</definedName>
    <definedName name="dinding610">'[132]ANLIS '!$K$218</definedName>
    <definedName name="dinding612">'[132]ANLIS '!$K$233</definedName>
    <definedName name="dinding63">'[132]ANLIS '!$K$203</definedName>
    <definedName name="DIP">[11]Input!#REF!</definedName>
    <definedName name="dipa">[34]input!#REF!</definedName>
    <definedName name="dir">[143]RAB!$O$7</definedName>
    <definedName name="direktur">[179]INPUT!$C$23</definedName>
    <definedName name="div.1">[116]RAB!$H$15</definedName>
    <definedName name="div.10">[116]RAB!$H$386</definedName>
    <definedName name="div.2">[116]RAB!$H$52</definedName>
    <definedName name="div.3">[116]RAB!$H$85</definedName>
    <definedName name="div.4">[116]RAB!$H$109</definedName>
    <definedName name="div.5">[116]RAB!$H$126</definedName>
    <definedName name="div.6">[116]RAB!$H$172</definedName>
    <definedName name="div.7">[116]RAB!$H$306</definedName>
    <definedName name="div.8">[116]RAB!$H$354</definedName>
    <definedName name="div.9">[116]RAB!$H$377</definedName>
    <definedName name="DIVISI" localSheetId="1">#REF!</definedName>
    <definedName name="DIVISI" localSheetId="2">#REF!</definedName>
    <definedName name="DIVISI">#REF!</definedName>
    <definedName name="dkaca">[132]RAB!$K$342</definedName>
    <definedName name="dkayu">[132]RAB!$K$307</definedName>
    <definedName name="DKH">[280]RAB!$A$11:$J$43</definedName>
    <definedName name="DKHSP" localSheetId="1">#REF!</definedName>
    <definedName name="DKHSP" localSheetId="2">#REF!</definedName>
    <definedName name="DKHSP">#REF!</definedName>
    <definedName name="dlangit">[132]RAB!$K$322</definedName>
    <definedName name="dlantai">[132]RAB!$K$348</definedName>
    <definedName name="dlistrik">[132]RAB!$K$365</definedName>
    <definedName name="dm">1416.98</definedName>
    <definedName name="dn.gi.05" localSheetId="1">#REF!</definedName>
    <definedName name="dn.gi.05" localSheetId="2">#REF!</definedName>
    <definedName name="dn.gi.05">#REF!</definedName>
    <definedName name="dn.gi.2" localSheetId="1">#REF!</definedName>
    <definedName name="dn.gi.2" localSheetId="2">#REF!</definedName>
    <definedName name="dn.gi.2">#REF!</definedName>
    <definedName name="dn.gi.3" localSheetId="1">#REF!</definedName>
    <definedName name="dn.gi.3" localSheetId="2">#REF!</definedName>
    <definedName name="dn.gi.3">#REF!</definedName>
    <definedName name="dng" localSheetId="5">{"'Sheet1'!$A$1"}</definedName>
    <definedName name="dng" localSheetId="7">{"'Sheet1'!$A$1"}</definedName>
    <definedName name="dng">{"'Sheet1'!$A$1"}</definedName>
    <definedName name="dng_1" localSheetId="3">{"'Sheet1'!$A$1"}</definedName>
    <definedName name="dng_1" localSheetId="4">{"'Sheet1'!$A$1"}</definedName>
    <definedName name="dng_2" localSheetId="5">{"'Sheet1'!$A$1"}</definedName>
    <definedName name="dng_2" localSheetId="7">{"'Sheet1'!$A$1"}</definedName>
    <definedName name="dng_2">{"'Sheet1'!$A$1"}</definedName>
    <definedName name="dng_3" localSheetId="5">{"'Sheet1'!$A$1"}</definedName>
    <definedName name="dng_3" localSheetId="7">{"'Sheet1'!$A$1"}</definedName>
    <definedName name="dng_3">{"'Sheet1'!$A$1"}</definedName>
    <definedName name="dng_4" localSheetId="5">{"'Sheet1'!$A$1"}</definedName>
    <definedName name="dng_4" localSheetId="7">{"'Sheet1'!$A$1"}</definedName>
    <definedName name="dng_4">{"'Sheet1'!$A$1"}</definedName>
    <definedName name="dng_5" localSheetId="5">{"'Sheet1'!$A$1"}</definedName>
    <definedName name="dng_5" localSheetId="7">{"'Sheet1'!$A$1"}</definedName>
    <definedName name="dng_5">{"'Sheet1'!$A$1"}</definedName>
    <definedName name="doc" localSheetId="5">{"Book1","4.09 FLORA DAN FAUNA.xls","4.22 PERLENGKAPAN SEKOLAH.xls"}</definedName>
    <definedName name="doc" localSheetId="7">{"Book1","4.09 FLORA DAN FAUNA.xls","4.22 PERLENGKAPAN SEKOLAH.xls"}</definedName>
    <definedName name="doc">{"Book1","4.09 FLORA DAN FAUNA.xls","4.22 PERLENGKAPAN SEKOLAH.xls"}</definedName>
    <definedName name="docr" localSheetId="5">{"Book1","4.09 FLORA DAN FAUNA.xls","4.22 PERLENGKAPAN SEKOLAH.xls"}</definedName>
    <definedName name="docr" localSheetId="7">{"Book1","4.09 FLORA DAN FAUNA.xls","4.22 PERLENGKAPAN SEKOLAH.xls"}</definedName>
    <definedName name="docr">{"Book1","4.09 FLORA DAN FAUNA.xls","4.22 PERLENGKAPAN SEKOLAH.xls"}</definedName>
    <definedName name="docter" localSheetId="5">{"Book1","4.09 FLORA DAN FAUNA.xls","4.22 PERLENGKAPAN SEKOLAH.xls"}</definedName>
    <definedName name="docter" localSheetId="7">{"Book1","4.09 FLORA DAN FAUNA.xls","4.22 PERLENGKAPAN SEKOLAH.xls"}</definedName>
    <definedName name="docter">{"Book1","4.09 FLORA DAN FAUNA.xls","4.22 PERLENGKAPAN SEKOLAH.xls"}</definedName>
    <definedName name="Document_array" localSheetId="5">{"Book1","RAB PASAR 30 AUG SCRAB.xls"}</definedName>
    <definedName name="Document_array" localSheetId="7">{"Book1","RAB PASAR 30 AUG SCRAB.xls"}</definedName>
    <definedName name="Document_array">{"Book1","RAB PASAR 30 AUG SCRAB.xls"}</definedName>
    <definedName name="Document_array_1" localSheetId="5">{"Book1","RAB PASAR 30 AUG SCRAB.xls"}</definedName>
    <definedName name="Document_array_1" localSheetId="7">{"Book1","RAB PASAR 30 AUG SCRAB.xls"}</definedName>
    <definedName name="Document_array_1">{"Book1","RAB PASAR 30 AUG SCRAB.xls"}</definedName>
    <definedName name="Document_array_1_1" localSheetId="3">{"Book1","RAB PASAR 30 AUG SCRAB.xls"}</definedName>
    <definedName name="Document_array_1_1" localSheetId="4">{"Book1","RAB PASAR 30 AUG SCRAB.xls"}</definedName>
    <definedName name="Document_array_1_2" localSheetId="5">{"Book1","RAB PASAR 30 AUG SCRAB.xls"}</definedName>
    <definedName name="Document_array_1_2" localSheetId="7">{"Book1","RAB PASAR 30 AUG SCRAB.xls"}</definedName>
    <definedName name="Document_array_1_2">{"Book1","RAB PASAR 30 AUG SCRAB.xls"}</definedName>
    <definedName name="Document_array_1_3" localSheetId="5">{"Book1","RAB PASAR 30 AUG SCRAB.xls"}</definedName>
    <definedName name="Document_array_1_3" localSheetId="7">{"Book1","RAB PASAR 30 AUG SCRAB.xls"}</definedName>
    <definedName name="Document_array_1_3">{"Book1","RAB PASAR 30 AUG SCRAB.xls"}</definedName>
    <definedName name="Document_array_1_4" localSheetId="5">{"Book1","RAB PASAR 30 AUG SCRAB.xls"}</definedName>
    <definedName name="Document_array_1_4" localSheetId="7">{"Book1","RAB PASAR 30 AUG SCRAB.xls"}</definedName>
    <definedName name="Document_array_1_4">{"Book1","RAB PASAR 30 AUG SCRAB.xls"}</definedName>
    <definedName name="Document_array_1_5" localSheetId="5">{"Book1","RAB PASAR 30 AUG SCRAB.xls"}</definedName>
    <definedName name="Document_array_1_5" localSheetId="7">{"Book1","RAB PASAR 30 AUG SCRAB.xls"}</definedName>
    <definedName name="Document_array_1_5">{"Book1","RAB PASAR 30 AUG SCRAB.xls"}</definedName>
    <definedName name="Document_array_2" localSheetId="5">{"Book1","RAB PASAR 30 AUG SCRAB.xls"}</definedName>
    <definedName name="Document_array_2" localSheetId="7">{"Book1","RAB PASAR 30 AUG SCRAB.xls"}</definedName>
    <definedName name="Document_array_2">{"Book1","RAB PASAR 30 AUG SCRAB.xls"}</definedName>
    <definedName name="Document_array_2_1" localSheetId="3">{"Book1","RAB PASAR 30 AUG SCRAB.xls"}</definedName>
    <definedName name="Document_array_2_1" localSheetId="4">{"Book1","RAB PASAR 30 AUG SCRAB.xls"}</definedName>
    <definedName name="Document_array_2_2" localSheetId="5">{"Book1","RAB PASAR 30 AUG SCRAB.xls"}</definedName>
    <definedName name="Document_array_2_2" localSheetId="7">{"Book1","RAB PASAR 30 AUG SCRAB.xls"}</definedName>
    <definedName name="Document_array_2_2">{"Book1","RAB PASAR 30 AUG SCRAB.xls"}</definedName>
    <definedName name="Document_array_2_3" localSheetId="5">{"Book1","RAB PASAR 30 AUG SCRAB.xls"}</definedName>
    <definedName name="Document_array_2_3" localSheetId="7">{"Book1","RAB PASAR 30 AUG SCRAB.xls"}</definedName>
    <definedName name="Document_array_2_3">{"Book1","RAB PASAR 30 AUG SCRAB.xls"}</definedName>
    <definedName name="Document_array_2_4" localSheetId="5">{"Book1","RAB PASAR 30 AUG SCRAB.xls"}</definedName>
    <definedName name="Document_array_2_4" localSheetId="7">{"Book1","RAB PASAR 30 AUG SCRAB.xls"}</definedName>
    <definedName name="Document_array_2_4">{"Book1","RAB PASAR 30 AUG SCRAB.xls"}</definedName>
    <definedName name="Document_array_2_5" localSheetId="5">{"Book1","RAB PASAR 30 AUG SCRAB.xls"}</definedName>
    <definedName name="Document_array_2_5" localSheetId="7">{"Book1","RAB PASAR 30 AUG SCRAB.xls"}</definedName>
    <definedName name="Document_array_2_5">{"Book1","RAB PASAR 30 AUG SCRAB.xls"}</definedName>
    <definedName name="Document_array_3" localSheetId="3">{"Book1","RAB PASAR 30 AUG SCRAB.xls"}</definedName>
    <definedName name="Document_array_3" localSheetId="4">{"Book1","RAB PASAR 30 AUG SCRAB.xls"}</definedName>
    <definedName name="Document_array_4" localSheetId="5">{"Book1","RAB PASAR 30 AUG SCRAB.xls"}</definedName>
    <definedName name="Document_array_4" localSheetId="7">{"Book1","RAB PASAR 30 AUG SCRAB.xls"}</definedName>
    <definedName name="Document_array_4">{"Book1","RAB PASAR 30 AUG SCRAB.xls"}</definedName>
    <definedName name="Document_array_4_1" localSheetId="3">{"Book1","RAB PASAR 30 AUG SCRAB.xls"}</definedName>
    <definedName name="Document_array_4_1" localSheetId="4">{"Book1","RAB PASAR 30 AUG SCRAB.xls"}</definedName>
    <definedName name="Document_array_4_2" localSheetId="5">{"Book1","RAB PASAR 30 AUG SCRAB.xls"}</definedName>
    <definedName name="Document_array_4_2" localSheetId="7">{"Book1","RAB PASAR 30 AUG SCRAB.xls"}</definedName>
    <definedName name="Document_array_4_2">{"Book1","RAB PASAR 30 AUG SCRAB.xls"}</definedName>
    <definedName name="Document_array_4_3" localSheetId="5">{"Book1","RAB PASAR 30 AUG SCRAB.xls"}</definedName>
    <definedName name="Document_array_4_3" localSheetId="7">{"Book1","RAB PASAR 30 AUG SCRAB.xls"}</definedName>
    <definedName name="Document_array_4_3">{"Book1","RAB PASAR 30 AUG SCRAB.xls"}</definedName>
    <definedName name="Document_array_4_4" localSheetId="5">{"Book1","RAB PASAR 30 AUG SCRAB.xls"}</definedName>
    <definedName name="Document_array_4_4" localSheetId="7">{"Book1","RAB PASAR 30 AUG SCRAB.xls"}</definedName>
    <definedName name="Document_array_4_4">{"Book1","RAB PASAR 30 AUG SCRAB.xls"}</definedName>
    <definedName name="Document_array_4_5" localSheetId="5">{"Book1","RAB PASAR 30 AUG SCRAB.xls"}</definedName>
    <definedName name="Document_array_4_5" localSheetId="7">{"Book1","RAB PASAR 30 AUG SCRAB.xls"}</definedName>
    <definedName name="Document_array_4_5">{"Book1","RAB PASAR 30 AUG SCRAB.xls"}</definedName>
    <definedName name="Document_array_5" localSheetId="5">{"Book1","RAB PASAR 30 AUG SCRAB.xls"}</definedName>
    <definedName name="Document_array_5" localSheetId="7">{"Book1","RAB PASAR 30 AUG SCRAB.xls"}</definedName>
    <definedName name="Document_array_5">{"Book1","RAB PASAR 30 AUG SCRAB.xls"}</definedName>
    <definedName name="Document_array_6" localSheetId="5">{"Book1","RAB PASAR 30 AUG SCRAB.xls"}</definedName>
    <definedName name="Document_array_6" localSheetId="7">{"Book1","RAB PASAR 30 AUG SCRAB.xls"}</definedName>
    <definedName name="Document_array_6">{"Book1","RAB PASAR 30 AUG SCRAB.xls"}</definedName>
    <definedName name="Document_array_6_1" localSheetId="3">{"Book1","RAB PASAR 30 AUG SCRAB.xls"}</definedName>
    <definedName name="Document_array_6_1" localSheetId="4">{"Book1","RAB PASAR 30 AUG SCRAB.xls"}</definedName>
    <definedName name="Document_array_6_2" localSheetId="5">{"Book1","RAB PASAR 30 AUG SCRAB.xls"}</definedName>
    <definedName name="Document_array_6_2" localSheetId="7">{"Book1","RAB PASAR 30 AUG SCRAB.xls"}</definedName>
    <definedName name="Document_array_6_2">{"Book1","RAB PASAR 30 AUG SCRAB.xls"}</definedName>
    <definedName name="Document_array_6_3" localSheetId="5">{"Book1","RAB PASAR 30 AUG SCRAB.xls"}</definedName>
    <definedName name="Document_array_6_3" localSheetId="7">{"Book1","RAB PASAR 30 AUG SCRAB.xls"}</definedName>
    <definedName name="Document_array_6_3">{"Book1","RAB PASAR 30 AUG SCRAB.xls"}</definedName>
    <definedName name="Document_array_6_4" localSheetId="5">{"Book1","RAB PASAR 30 AUG SCRAB.xls"}</definedName>
    <definedName name="Document_array_6_4" localSheetId="7">{"Book1","RAB PASAR 30 AUG SCRAB.xls"}</definedName>
    <definedName name="Document_array_6_4">{"Book1","RAB PASAR 30 AUG SCRAB.xls"}</definedName>
    <definedName name="Document_array_6_5" localSheetId="5">{"Book1","RAB PASAR 30 AUG SCRAB.xls"}</definedName>
    <definedName name="Document_array_6_5" localSheetId="7">{"Book1","RAB PASAR 30 AUG SCRAB.xls"}</definedName>
    <definedName name="Document_array_6_5">{"Book1","RAB PASAR 30 AUG SCRAB.xls"}</definedName>
    <definedName name="Document_array_8" localSheetId="5">{"Book1","RAB PASAR 30 AUG SCRAB.xls"}</definedName>
    <definedName name="Document_array_8" localSheetId="7">{"Book1","RAB PASAR 30 AUG SCRAB.xls"}</definedName>
    <definedName name="Document_array_8">{"Book1","RAB PASAR 30 AUG SCRAB.xls"}</definedName>
    <definedName name="Document_array_8_1" localSheetId="3">{"Book1","RAB PASAR 30 AUG SCRAB.xls"}</definedName>
    <definedName name="Document_array_8_1" localSheetId="4">{"Book1","RAB PASAR 30 AUG SCRAB.xls"}</definedName>
    <definedName name="Document_array_8_2" localSheetId="5">{"Book1","RAB PASAR 30 AUG SCRAB.xls"}</definedName>
    <definedName name="Document_array_8_2" localSheetId="7">{"Book1","RAB PASAR 30 AUG SCRAB.xls"}</definedName>
    <definedName name="Document_array_8_2">{"Book1","RAB PASAR 30 AUG SCRAB.xls"}</definedName>
    <definedName name="Document_array_8_3" localSheetId="5">{"Book1","RAB PASAR 30 AUG SCRAB.xls"}</definedName>
    <definedName name="Document_array_8_3" localSheetId="7">{"Book1","RAB PASAR 30 AUG SCRAB.xls"}</definedName>
    <definedName name="Document_array_8_3">{"Book1","RAB PASAR 30 AUG SCRAB.xls"}</definedName>
    <definedName name="Document_array_8_4" localSheetId="5">{"Book1","RAB PASAR 30 AUG SCRAB.xls"}</definedName>
    <definedName name="Document_array_8_4" localSheetId="7">{"Book1","RAB PASAR 30 AUG SCRAB.xls"}</definedName>
    <definedName name="Document_array_8_4">{"Book1","RAB PASAR 30 AUG SCRAB.xls"}</definedName>
    <definedName name="Document_array_8_5" localSheetId="5">{"Book1","RAB PASAR 30 AUG SCRAB.xls"}</definedName>
    <definedName name="Document_array_8_5" localSheetId="7">{"Book1","RAB PASAR 30 AUG SCRAB.xls"}</definedName>
    <definedName name="Document_array_8_5">{"Book1","RAB PASAR 30 AUG SCRAB.xls"}</definedName>
    <definedName name="Document_array_9" localSheetId="5">{"Book1","RAB PASAR 30 AUG SCRAB.xls"}</definedName>
    <definedName name="Document_array_9" localSheetId="7">{"Book1","RAB PASAR 30 AUG SCRAB.xls"}</definedName>
    <definedName name="Document_array_9">{"Book1","RAB PASAR 30 AUG SCRAB.xls"}</definedName>
    <definedName name="Document_array_9_1" localSheetId="3">{"Book1","RAB PASAR 30 AUG SCRAB.xls"}</definedName>
    <definedName name="Document_array_9_1" localSheetId="4">{"Book1","RAB PASAR 30 AUG SCRAB.xls"}</definedName>
    <definedName name="Document_array_9_2" localSheetId="5">{"Book1","RAB PASAR 30 AUG SCRAB.xls"}</definedName>
    <definedName name="Document_array_9_2" localSheetId="7">{"Book1","RAB PASAR 30 AUG SCRAB.xls"}</definedName>
    <definedName name="Document_array_9_2">{"Book1","RAB PASAR 30 AUG SCRAB.xls"}</definedName>
    <definedName name="Document_array_9_3" localSheetId="5">{"Book1","RAB PASAR 30 AUG SCRAB.xls"}</definedName>
    <definedName name="Document_array_9_3" localSheetId="7">{"Book1","RAB PASAR 30 AUG SCRAB.xls"}</definedName>
    <definedName name="Document_array_9_3">{"Book1","RAB PASAR 30 AUG SCRAB.xls"}</definedName>
    <definedName name="Document_array_9_4" localSheetId="5">{"Book1","RAB PASAR 30 AUG SCRAB.xls"}</definedName>
    <definedName name="Document_array_9_4" localSheetId="7">{"Book1","RAB PASAR 30 AUG SCRAB.xls"}</definedName>
    <definedName name="Document_array_9_4">{"Book1","RAB PASAR 30 AUG SCRAB.xls"}</definedName>
    <definedName name="Document_array_9_5" localSheetId="5">{"Book1","RAB PASAR 30 AUG SCRAB.xls"}</definedName>
    <definedName name="Document_array_9_5" localSheetId="7">{"Book1","RAB PASAR 30 AUG SCRAB.xls"}</definedName>
    <definedName name="Document_array_9_5">{"Book1","RAB PASAR 30 AUG SCRAB.xls"}</definedName>
    <definedName name="Documents_array">#N/A</definedName>
    <definedName name="dokumentasi">'[141]Break Down Bahan LS'!$L$78</definedName>
    <definedName name="Dolar" localSheetId="1">#REF!</definedName>
    <definedName name="Dolar" localSheetId="2">#REF!</definedName>
    <definedName name="Dolar">#REF!</definedName>
    <definedName name="dolken">[217]bahan!$G$48</definedName>
    <definedName name="dolken.10">'[184]HARGA SAT'!#REF!</definedName>
    <definedName name="dolkenkayu">[183]bahan!$H$78</definedName>
    <definedName name="doorcloser">'[132]HRG BHN'!$E$145</definedName>
    <definedName name="DOP.50">'[191]HARGA SAT'!#REF!</definedName>
    <definedName name="dop.pvc.1.5" localSheetId="1">#REF!</definedName>
    <definedName name="dop.pvc.1.5" localSheetId="2">#REF!</definedName>
    <definedName name="dop.pvc.1.5">#REF!</definedName>
    <definedName name="dop.pvc.2" localSheetId="1">#REF!</definedName>
    <definedName name="dop.pvc.2" localSheetId="2">#REF!</definedName>
    <definedName name="dop.pvc.2">#REF!</definedName>
    <definedName name="dop.pvc.3" localSheetId="1">#REF!</definedName>
    <definedName name="dop.pvc.3" localSheetId="2">#REF!</definedName>
    <definedName name="dop.pvc.3">#REF!</definedName>
    <definedName name="dop.pvc.4" localSheetId="1">#REF!</definedName>
    <definedName name="dop.pvc.4" localSheetId="2">#REF!</definedName>
    <definedName name="dop.pvc.4">#REF!</definedName>
    <definedName name="down">[27]Harga!#REF!</definedName>
    <definedName name="dpersiapan">[132]RAB!$K$273</definedName>
    <definedName name="dplesteran">[132]RAB!$K$295</definedName>
    <definedName name="dpondasi">[132]RAB!$K$285</definedName>
    <definedName name="dppppn_fis">#N/A</definedName>
    <definedName name="dppppn_wp">#N/A</definedName>
    <definedName name="dqdqwdqw">'[281]Basic Price'!#REF!</definedName>
    <definedName name="DR" localSheetId="5">{"Book1","RAB PASAR 30 AUG SCRAB.xls"}</definedName>
    <definedName name="DR" localSheetId="6">{"Book1","RAB PASAR 30 AUG SCRAB.xls"}</definedName>
    <definedName name="DR" localSheetId="7">{"Book1","RAB PASAR 30 AUG SCRAB.xls"}</definedName>
    <definedName name="dr">[116]MASTER!$D$108</definedName>
    <definedName name="DR_1" localSheetId="3">{"Book1","RAB PASAR 30 AUG SCRAB.xls"}</definedName>
    <definedName name="DR_1" localSheetId="4">{"Book1","RAB PASAR 30 AUG SCRAB.xls"}</definedName>
    <definedName name="DR_2" localSheetId="5">{"Book1","RAB PASAR 30 AUG SCRAB.xls"}</definedName>
    <definedName name="DR_2" localSheetId="7">{"Book1","RAB PASAR 30 AUG SCRAB.xls"}</definedName>
    <definedName name="DR_2">{"Book1","RAB PASAR 30 AUG SCRAB.xls"}</definedName>
    <definedName name="DR_3" localSheetId="5">{"Book1","RAB PASAR 30 AUG SCRAB.xls"}</definedName>
    <definedName name="DR_3" localSheetId="7">{"Book1","RAB PASAR 30 AUG SCRAB.xls"}</definedName>
    <definedName name="DR_3">{"Book1","RAB PASAR 30 AUG SCRAB.xls"}</definedName>
    <definedName name="DR_4" localSheetId="5">{"Book1","RAB PASAR 30 AUG SCRAB.xls"}</definedName>
    <definedName name="DR_4" localSheetId="7">{"Book1","RAB PASAR 30 AUG SCRAB.xls"}</definedName>
    <definedName name="DR_4">{"Book1","RAB PASAR 30 AUG SCRAB.xls"}</definedName>
    <definedName name="DR_5" localSheetId="5">{"Book1","RAB PASAR 30 AUG SCRAB.xls"}</definedName>
    <definedName name="DR_5" localSheetId="7">{"Book1","RAB PASAR 30 AUG SCRAB.xls"}</definedName>
    <definedName name="DR_5">{"Book1","RAB PASAR 30 AUG SCRAB.xls"}</definedName>
    <definedName name="drain100" localSheetId="1">#REF!</definedName>
    <definedName name="drain100" localSheetId="2">#REF!</definedName>
    <definedName name="drain100">#REF!</definedName>
    <definedName name="DRAINASE" localSheetId="1">#REF!</definedName>
    <definedName name="DRAINASE" localSheetId="2">#REF!</definedName>
    <definedName name="DRAINASE">#REF!</definedName>
    <definedName name="DRAINASE2" localSheetId="1">#REF!</definedName>
    <definedName name="DRAINASE2" localSheetId="2">#REF!</definedName>
    <definedName name="DRAINASE2">#REF!</definedName>
    <definedName name="dre" localSheetId="5">{"Book1","4.09 FLORA DAN FAUNA.xls","4.22 PERLENGKAPAN SEKOLAH.xls"}</definedName>
    <definedName name="dre" localSheetId="7">{"Book1","4.09 FLORA DAN FAUNA.xls","4.22 PERLENGKAPAN SEKOLAH.xls"}</definedName>
    <definedName name="dre">{"Book1","4.09 FLORA DAN FAUNA.xls","4.22 PERLENGKAPAN SEKOLAH.xls"}</definedName>
    <definedName name="DRESF" localSheetId="5">{"'Sheet1'!$A$1"}</definedName>
    <definedName name="DRESF" localSheetId="7">{"'Sheet1'!$A$1"}</definedName>
    <definedName name="DRESF">{"'Sheet1'!$A$1"}</definedName>
    <definedName name="DRESF_1" localSheetId="3">{"'Sheet1'!$A$1"}</definedName>
    <definedName name="DRESF_1" localSheetId="4">{"'Sheet1'!$A$1"}</definedName>
    <definedName name="DRESF_2" localSheetId="5">{"'Sheet1'!$A$1"}</definedName>
    <definedName name="DRESF_2" localSheetId="7">{"'Sheet1'!$A$1"}</definedName>
    <definedName name="DRESF_2">{"'Sheet1'!$A$1"}</definedName>
    <definedName name="DRESF_3" localSheetId="5">{"'Sheet1'!$A$1"}</definedName>
    <definedName name="DRESF_3" localSheetId="7">{"'Sheet1'!$A$1"}</definedName>
    <definedName name="DRESF_3">{"'Sheet1'!$A$1"}</definedName>
    <definedName name="DRESF_4" localSheetId="5">{"'Sheet1'!$A$1"}</definedName>
    <definedName name="DRESF_4" localSheetId="7">{"'Sheet1'!$A$1"}</definedName>
    <definedName name="DRESF_4">{"'Sheet1'!$A$1"}</definedName>
    <definedName name="DRESF_5" localSheetId="5">{"'Sheet1'!$A$1"}</definedName>
    <definedName name="DRESF_5" localSheetId="7">{"'Sheet1'!$A$1"}</definedName>
    <definedName name="DRESF_5">{"'Sheet1'!$A$1"}</definedName>
    <definedName name="drh" localSheetId="5">{#N/A,#N/A,FALSE,"REK-S-TPL";#N/A,#N/A,FALSE,"REK-TPML";#N/A,#N/A,FALSE,"RAB-TEMPEL"}</definedName>
    <definedName name="drh" localSheetId="7">{#N/A,#N/A,FALSE,"REK-S-TPL";#N/A,#N/A,FALSE,"REK-TPML";#N/A,#N/A,FALSE,"RAB-TEMPEL"}</definedName>
    <definedName name="drh">{#N/A,#N/A,FALSE,"REK-S-TPL";#N/A,#N/A,FALSE,"REK-TPML";#N/A,#N/A,FALSE,"RAB-TEMPEL"}</definedName>
    <definedName name="drh_1" localSheetId="3">{#N/A,#N/A,FALSE,"REK-S-TPL";#N/A,#N/A,FALSE,"REK-TPML";#N/A,#N/A,FALSE,"RAB-TEMPEL"}</definedName>
    <definedName name="drh_1" localSheetId="4">{#N/A,#N/A,FALSE,"REK-S-TPL";#N/A,#N/A,FALSE,"REK-TPML";#N/A,#N/A,FALSE,"RAB-TEMPEL"}</definedName>
    <definedName name="drh_2" localSheetId="5">{#N/A,#N/A,FALSE,"REK-S-TPL";#N/A,#N/A,FALSE,"REK-TPML";#N/A,#N/A,FALSE,"RAB-TEMPEL"}</definedName>
    <definedName name="drh_2" localSheetId="7">{#N/A,#N/A,FALSE,"REK-S-TPL";#N/A,#N/A,FALSE,"REK-TPML";#N/A,#N/A,FALSE,"RAB-TEMPEL"}</definedName>
    <definedName name="drh_2">{#N/A,#N/A,FALSE,"REK-S-TPL";#N/A,#N/A,FALSE,"REK-TPML";#N/A,#N/A,FALSE,"RAB-TEMPEL"}</definedName>
    <definedName name="drh_3" localSheetId="5">{#N/A,#N/A,FALSE,"REK-S-TPL";#N/A,#N/A,FALSE,"REK-TPML";#N/A,#N/A,FALSE,"RAB-TEMPEL"}</definedName>
    <definedName name="drh_3" localSheetId="7">{#N/A,#N/A,FALSE,"REK-S-TPL";#N/A,#N/A,FALSE,"REK-TPML";#N/A,#N/A,FALSE,"RAB-TEMPEL"}</definedName>
    <definedName name="drh_3">{#N/A,#N/A,FALSE,"REK-S-TPL";#N/A,#N/A,FALSE,"REK-TPML";#N/A,#N/A,FALSE,"RAB-TEMPEL"}</definedName>
    <definedName name="drh_4" localSheetId="5">{#N/A,#N/A,FALSE,"REK-S-TPL";#N/A,#N/A,FALSE,"REK-TPML";#N/A,#N/A,FALSE,"RAB-TEMPEL"}</definedName>
    <definedName name="drh_4" localSheetId="7">{#N/A,#N/A,FALSE,"REK-S-TPL";#N/A,#N/A,FALSE,"REK-TPML";#N/A,#N/A,FALSE,"RAB-TEMPEL"}</definedName>
    <definedName name="drh_4">{#N/A,#N/A,FALSE,"REK-S-TPL";#N/A,#N/A,FALSE,"REK-TPML";#N/A,#N/A,FALSE,"RAB-TEMPEL"}</definedName>
    <definedName name="drh_5" localSheetId="5">{#N/A,#N/A,FALSE,"REK-S-TPL";#N/A,#N/A,FALSE,"REK-TPML";#N/A,#N/A,FALSE,"RAB-TEMPEL"}</definedName>
    <definedName name="drh_5" localSheetId="7">{#N/A,#N/A,FALSE,"REK-S-TPL";#N/A,#N/A,FALSE,"REK-TPML";#N/A,#N/A,FALSE,"RAB-TEMPEL"}</definedName>
    <definedName name="drh_5">{#N/A,#N/A,FALSE,"REK-S-TPL";#N/A,#N/A,FALSE,"REK-TPML";#N/A,#N/A,FALSE,"RAB-TEMPEL"}</definedName>
    <definedName name="drill">'[113]Daft.U+B'!$F$27</definedName>
    <definedName name="Driller">'[127]Uph&amp;bhn'!$G$37</definedName>
    <definedName name="driver">'[187]Daft.U+B'!#REF!</definedName>
    <definedName name="dropsiling">'[39]upah bahan'!$F$143</definedName>
    <definedName name="DRY" localSheetId="5">{"'Sheet1'!$A$1"}</definedName>
    <definedName name="DRY" localSheetId="7">{"'Sheet1'!$A$1"}</definedName>
    <definedName name="DRY">{"'Sheet1'!$A$1"}</definedName>
    <definedName name="DRY_1" localSheetId="3">{"'Sheet1'!$A$1"}</definedName>
    <definedName name="DRY_1" localSheetId="4">{"'Sheet1'!$A$1"}</definedName>
    <definedName name="DRY_2" localSheetId="5">{"'Sheet1'!$A$1"}</definedName>
    <definedName name="DRY_2" localSheetId="7">{"'Sheet1'!$A$1"}</definedName>
    <definedName name="DRY_2">{"'Sheet1'!$A$1"}</definedName>
    <definedName name="DRY_3" localSheetId="5">{"'Sheet1'!$A$1"}</definedName>
    <definedName name="DRY_3" localSheetId="7">{"'Sheet1'!$A$1"}</definedName>
    <definedName name="DRY_3">{"'Sheet1'!$A$1"}</definedName>
    <definedName name="DRY_4" localSheetId="5">{"'Sheet1'!$A$1"}</definedName>
    <definedName name="DRY_4" localSheetId="7">{"'Sheet1'!$A$1"}</definedName>
    <definedName name="DRY_4">{"'Sheet1'!$A$1"}</definedName>
    <definedName name="DRY_5" localSheetId="5">{"'Sheet1'!$A$1"}</definedName>
    <definedName name="DRY_5" localSheetId="7">{"'Sheet1'!$A$1"}</definedName>
    <definedName name="DRY_5">{"'Sheet1'!$A$1"}</definedName>
    <definedName name="DS" localSheetId="1">#REF!</definedName>
    <definedName name="DS" localSheetId="2">#REF!</definedName>
    <definedName name="DS">#REF!</definedName>
    <definedName name="dsanitasi">[132]RAB!$K$334</definedName>
    <definedName name="DSD" localSheetId="1">#REF!</definedName>
    <definedName name="DSD" localSheetId="2">#REF!</definedName>
    <definedName name="DSD">#REF!</definedName>
    <definedName name="dsdasdas">[9]ANALIS!#REF!</definedName>
    <definedName name="dsds_1">NA()</definedName>
    <definedName name="DSFGF" localSheetId="1">#REF!</definedName>
    <definedName name="DSFGF" localSheetId="2">#REF!</definedName>
    <definedName name="DSFGF">#REF!</definedName>
    <definedName name="DSHP_1_1">NA()</definedName>
    <definedName name="DSHP_10">NA()</definedName>
    <definedName name="DSHP_11">NA()</definedName>
    <definedName name="DSHP_12">NA()</definedName>
    <definedName name="DSHP_13">NA()</definedName>
    <definedName name="DSHP_14">NA()</definedName>
    <definedName name="DSHP_15">NA()</definedName>
    <definedName name="DSHP_16">NA()</definedName>
    <definedName name="DSHP_19">NA()</definedName>
    <definedName name="DSHP_20">NA()</definedName>
    <definedName name="DSHP_4">NA()</definedName>
    <definedName name="DSHP_5">NA()</definedName>
    <definedName name="DSHP_6">NA()</definedName>
    <definedName name="DSHP_7">NA()</definedName>
    <definedName name="DSHP_8">NA()</definedName>
    <definedName name="DSHP_9">NA()</definedName>
    <definedName name="dsreaf" localSheetId="5">{"'Sheet1'!$A$1"}</definedName>
    <definedName name="dsreaf" localSheetId="7">{"'Sheet1'!$A$1"}</definedName>
    <definedName name="dsreaf">{"'Sheet1'!$A$1"}</definedName>
    <definedName name="dsreaf_1" localSheetId="3">{"'Sheet1'!$A$1"}</definedName>
    <definedName name="dsreaf_1" localSheetId="4">{"'Sheet1'!$A$1"}</definedName>
    <definedName name="dsreaf_2" localSheetId="5">{"'Sheet1'!$A$1"}</definedName>
    <definedName name="dsreaf_2" localSheetId="7">{"'Sheet1'!$A$1"}</definedName>
    <definedName name="dsreaf_2">{"'Sheet1'!$A$1"}</definedName>
    <definedName name="dsreaf_3" localSheetId="5">{"'Sheet1'!$A$1"}</definedName>
    <definedName name="dsreaf_3" localSheetId="7">{"'Sheet1'!$A$1"}</definedName>
    <definedName name="dsreaf_3">{"'Sheet1'!$A$1"}</definedName>
    <definedName name="dsreaf_4" localSheetId="5">{"'Sheet1'!$A$1"}</definedName>
    <definedName name="dsreaf_4" localSheetId="7">{"'Sheet1'!$A$1"}</definedName>
    <definedName name="dsreaf_4">{"'Sheet1'!$A$1"}</definedName>
    <definedName name="dsreaf_5" localSheetId="5">{"'Sheet1'!$A$1"}</definedName>
    <definedName name="dsreaf_5" localSheetId="7">{"'Sheet1'!$A$1"}</definedName>
    <definedName name="dsreaf_5">{"'Sheet1'!$A$1"}</definedName>
    <definedName name="dsryhh" localSheetId="5">{"'Sheet1'!$A$1"}</definedName>
    <definedName name="dsryhh" localSheetId="7">{"'Sheet1'!$A$1"}</definedName>
    <definedName name="dsryhh">{"'Sheet1'!$A$1"}</definedName>
    <definedName name="dsryhh_1" localSheetId="3">{"'Sheet1'!$A$1"}</definedName>
    <definedName name="dsryhh_1" localSheetId="4">{"'Sheet1'!$A$1"}</definedName>
    <definedName name="dsryhh_2" localSheetId="5">{"'Sheet1'!$A$1"}</definedName>
    <definedName name="dsryhh_2" localSheetId="7">{"'Sheet1'!$A$1"}</definedName>
    <definedName name="dsryhh_2">{"'Sheet1'!$A$1"}</definedName>
    <definedName name="dsryhh_3" localSheetId="5">{"'Sheet1'!$A$1"}</definedName>
    <definedName name="dsryhh_3" localSheetId="7">{"'Sheet1'!$A$1"}</definedName>
    <definedName name="dsryhh_3">{"'Sheet1'!$A$1"}</definedName>
    <definedName name="dsryhh_4" localSheetId="5">{"'Sheet1'!$A$1"}</definedName>
    <definedName name="dsryhh_4" localSheetId="7">{"'Sheet1'!$A$1"}</definedName>
    <definedName name="dsryhh_4">{"'Sheet1'!$A$1"}</definedName>
    <definedName name="dsryhh_5" localSheetId="5">{"'Sheet1'!$A$1"}</definedName>
    <definedName name="dsryhh_5" localSheetId="7">{"'Sheet1'!$A$1"}</definedName>
    <definedName name="dsryhh_5">{"'Sheet1'!$A$1"}</definedName>
    <definedName name="dt" localSheetId="1">#REF!</definedName>
    <definedName name="dt" localSheetId="2">#REF!</definedName>
    <definedName name="dt">#REF!</definedName>
    <definedName name="dt.5t">'[149]HARGA SAT'!$F$194</definedName>
    <definedName name="dtanah">[132]RAB!$K$280</definedName>
    <definedName name="dthhh" localSheetId="5">{"'Sheet1'!$A$1"}</definedName>
    <definedName name="dthhh" localSheetId="7">{"'Sheet1'!$A$1"}</definedName>
    <definedName name="dthhh">{"'Sheet1'!$A$1"}</definedName>
    <definedName name="dthhh_1" localSheetId="3">{"'Sheet1'!$A$1"}</definedName>
    <definedName name="dthhh_1" localSheetId="4">{"'Sheet1'!$A$1"}</definedName>
    <definedName name="dthhh_2" localSheetId="5">{"'Sheet1'!$A$1"}</definedName>
    <definedName name="dthhh_2" localSheetId="7">{"'Sheet1'!$A$1"}</definedName>
    <definedName name="dthhh_2">{"'Sheet1'!$A$1"}</definedName>
    <definedName name="dthhh_3" localSheetId="5">{"'Sheet1'!$A$1"}</definedName>
    <definedName name="dthhh_3" localSheetId="7">{"'Sheet1'!$A$1"}</definedName>
    <definedName name="dthhh_3">{"'Sheet1'!$A$1"}</definedName>
    <definedName name="dthhh_4" localSheetId="5">{"'Sheet1'!$A$1"}</definedName>
    <definedName name="dthhh_4" localSheetId="7">{"'Sheet1'!$A$1"}</definedName>
    <definedName name="dthhh_4">{"'Sheet1'!$A$1"}</definedName>
    <definedName name="dthhh_5" localSheetId="5">{"'Sheet1'!$A$1"}</definedName>
    <definedName name="dthhh_5" localSheetId="7">{"'Sheet1'!$A$1"}</definedName>
    <definedName name="dthhh_5">{"'Sheet1'!$A$1"}</definedName>
    <definedName name="dthrtj" localSheetId="5">{"'Sheet1'!$A$1"}</definedName>
    <definedName name="dthrtj" localSheetId="7">{"'Sheet1'!$A$1"}</definedName>
    <definedName name="dthrtj">{"'Sheet1'!$A$1"}</definedName>
    <definedName name="dthrtj_1" localSheetId="3">{"'Sheet1'!$A$1"}</definedName>
    <definedName name="dthrtj_1" localSheetId="4">{"'Sheet1'!$A$1"}</definedName>
    <definedName name="dthrtj_2" localSheetId="5">{"'Sheet1'!$A$1"}</definedName>
    <definedName name="dthrtj_2" localSheetId="7">{"'Sheet1'!$A$1"}</definedName>
    <definedName name="dthrtj_2">{"'Sheet1'!$A$1"}</definedName>
    <definedName name="dthrtj_3" localSheetId="5">{"'Sheet1'!$A$1"}</definedName>
    <definedName name="dthrtj_3" localSheetId="7">{"'Sheet1'!$A$1"}</definedName>
    <definedName name="dthrtj_3">{"'Sheet1'!$A$1"}</definedName>
    <definedName name="dthrtj_4" localSheetId="5">{"'Sheet1'!$A$1"}</definedName>
    <definedName name="dthrtj_4" localSheetId="7">{"'Sheet1'!$A$1"}</definedName>
    <definedName name="dthrtj_4">{"'Sheet1'!$A$1"}</definedName>
    <definedName name="dthrtj_5" localSheetId="5">{"'Sheet1'!$A$1"}</definedName>
    <definedName name="dthrtj_5" localSheetId="7">{"'Sheet1'!$A$1"}</definedName>
    <definedName name="dthrtj_5">{"'Sheet1'!$A$1"}</definedName>
    <definedName name="Dump">[282]Lombok!#REF!</definedName>
    <definedName name="dump_truck" localSheetId="1">#REF!</definedName>
    <definedName name="dump_truck" localSheetId="2">#REF!</definedName>
    <definedName name="dump_truck">#REF!</definedName>
    <definedName name="DUMP_TRUK35">'[186]HARGA ALAT'!$E$30</definedName>
    <definedName name="DUMP_TRUK5">'[186]HARGA ALAT'!$E$31</definedName>
    <definedName name="DUMPTRUCK1">'[35]Break Down Alat'!#REF!</definedName>
    <definedName name="DUMPTRUCK1_1">"#REF!"</definedName>
    <definedName name="DUMPTRUCK2">'[35]Break Down Alat'!#REF!</definedName>
    <definedName name="DUMPTRUCK2_1">"#REF!"</definedName>
    <definedName name="dumptruk">'[283]analisa alat'!$F$193</definedName>
    <definedName name="dun" localSheetId="5">{"Book1","4.09 FLORA DAN FAUNA.xls","4.22 PERLENGKAPAN SEKOLAH.xls"}</definedName>
    <definedName name="dun" localSheetId="7">{"Book1","4.09 FLORA DAN FAUNA.xls","4.22 PERLENGKAPAN SEKOLAH.xls"}</definedName>
    <definedName name="dun">{"Book1","4.09 FLORA DAN FAUNA.xls","4.22 PERLENGKAPAN SEKOLAH.xls"}</definedName>
    <definedName name="dvdgv" localSheetId="5">{"'Sheet1'!$A$1"}</definedName>
    <definedName name="dvdgv" localSheetId="7">{"'Sheet1'!$A$1"}</definedName>
    <definedName name="dvdgv">{"'Sheet1'!$A$1"}</definedName>
    <definedName name="dvdgv_1" localSheetId="3">{"'Sheet1'!$A$1"}</definedName>
    <definedName name="dvdgv_1" localSheetId="4">{"'Sheet1'!$A$1"}</definedName>
    <definedName name="dvdgv_2" localSheetId="5">{"'Sheet1'!$A$1"}</definedName>
    <definedName name="dvdgv_2" localSheetId="7">{"'Sheet1'!$A$1"}</definedName>
    <definedName name="dvdgv_2">{"'Sheet1'!$A$1"}</definedName>
    <definedName name="dvdgv_3" localSheetId="5">{"'Sheet1'!$A$1"}</definedName>
    <definedName name="dvdgv_3" localSheetId="7">{"'Sheet1'!$A$1"}</definedName>
    <definedName name="dvdgv_3">{"'Sheet1'!$A$1"}</definedName>
    <definedName name="dvdgv_4" localSheetId="5">{"'Sheet1'!$A$1"}</definedName>
    <definedName name="dvdgv_4" localSheetId="7">{"'Sheet1'!$A$1"}</definedName>
    <definedName name="dvdgv_4">{"'Sheet1'!$A$1"}</definedName>
    <definedName name="dvdgv_5" localSheetId="5">{"'Sheet1'!$A$1"}</definedName>
    <definedName name="dvdgv_5" localSheetId="7">{"'Sheet1'!$A$1"}</definedName>
    <definedName name="dvdgv_5">{"'Sheet1'!$A$1"}</definedName>
    <definedName name="dvve" localSheetId="5">{"'Sheet1'!$A$1"}</definedName>
    <definedName name="dvve" localSheetId="7">{"'Sheet1'!$A$1"}</definedName>
    <definedName name="dvve">{"'Sheet1'!$A$1"}</definedName>
    <definedName name="dvve_1" localSheetId="3">{"'Sheet1'!$A$1"}</definedName>
    <definedName name="dvve_1" localSheetId="4">{"'Sheet1'!$A$1"}</definedName>
    <definedName name="dvve_2" localSheetId="5">{"'Sheet1'!$A$1"}</definedName>
    <definedName name="dvve_2" localSheetId="7">{"'Sheet1'!$A$1"}</definedName>
    <definedName name="dvve_2">{"'Sheet1'!$A$1"}</definedName>
    <definedName name="dvve_3" localSheetId="5">{"'Sheet1'!$A$1"}</definedName>
    <definedName name="dvve_3" localSheetId="7">{"'Sheet1'!$A$1"}</definedName>
    <definedName name="dvve_3">{"'Sheet1'!$A$1"}</definedName>
    <definedName name="dvve_4" localSheetId="5">{"'Sheet1'!$A$1"}</definedName>
    <definedName name="dvve_4" localSheetId="7">{"'Sheet1'!$A$1"}</definedName>
    <definedName name="dvve_4">{"'Sheet1'!$A$1"}</definedName>
    <definedName name="dvve_5" localSheetId="5">{"'Sheet1'!$A$1"}</definedName>
    <definedName name="dvve_5" localSheetId="7">{"'Sheet1'!$A$1"}</definedName>
    <definedName name="dvve_5">{"'Sheet1'!$A$1"}</definedName>
    <definedName name="DWI">[284]k341k612!$A$958:$K$1024</definedName>
    <definedName name="E" localSheetId="1">#REF!</definedName>
    <definedName name="E" localSheetId="2">#REF!</definedName>
    <definedName name="E">#REF!</definedName>
    <definedName name="E.001">[285]alat!$H$40</definedName>
    <definedName name="E.01">'[116]ANALIS-ALAT'!$I$42</definedName>
    <definedName name="E.010">[285]alat!$H$99</definedName>
    <definedName name="E.02">'[116]ANALIS-ALAT'!$I$89</definedName>
    <definedName name="E.03">'[116]ANALIS-ALAT'!$I$136</definedName>
    <definedName name="E.031">[285]alat!$H$158</definedName>
    <definedName name="E.04">'[116]ANALIS-ALAT'!$I$183</definedName>
    <definedName name="E.040">[285]alat!$H$217</definedName>
    <definedName name="E.05">'[116]ANALIS-ALAT'!$I$230</definedName>
    <definedName name="E.052">[285]alat!$H$276</definedName>
    <definedName name="E.053">[285]alat!$H$1575</definedName>
    <definedName name="E.06">'[116]ANALIS-ALAT'!$I$277</definedName>
    <definedName name="E.07">'[116]ANALIS-ALAT'!$I$324</definedName>
    <definedName name="E.08">'[116]ANALIS-ALAT'!$I$371</definedName>
    <definedName name="E.080">[285]alat!$H$335</definedName>
    <definedName name="E.081">[285]alat!$H$394</definedName>
    <definedName name="E.082">[285]alat!$H$453</definedName>
    <definedName name="E.084">[285]alat!$H$512</definedName>
    <definedName name="E.087">[285]alat!$H$571</definedName>
    <definedName name="E.088">[285]alat!$H$631</definedName>
    <definedName name="E.089">[285]alat!$H$690</definedName>
    <definedName name="E.09">'[116]ANALIS-ALAT'!$I$418</definedName>
    <definedName name="E.1">#N/A</definedName>
    <definedName name="E.1.4">[256]Rincian!$J$326</definedName>
    <definedName name="E.1.I">[124]Rincian!$J$275</definedName>
    <definedName name="E.1.II">[124]Rincian!$J$279</definedName>
    <definedName name="E.1.III">[124]Rincian!$J$283</definedName>
    <definedName name="E.1.IV" localSheetId="1">#REF!</definedName>
    <definedName name="E.1.IV" localSheetId="2">#REF!</definedName>
    <definedName name="E.1.IV">#REF!</definedName>
    <definedName name="E.1.V">[124]Rincian!$J$307</definedName>
    <definedName name="E.1.VI">[124]Rincian!$J$312</definedName>
    <definedName name="E.10">'[116]ANALIS-ALAT'!$I$465</definedName>
    <definedName name="E.10.I">[124]Rincian!$J$668</definedName>
    <definedName name="E.10.II">[124]Rincian!$J$672</definedName>
    <definedName name="E.10.III">[124]Rincian!$J$675</definedName>
    <definedName name="E.10.IV">[124]Rincian!$J$680</definedName>
    <definedName name="E.10.V">[124]Rincian!$J$700</definedName>
    <definedName name="E.10.VI">[124]Rincian!$J$705</definedName>
    <definedName name="E.11">'[116]ANALIS-ALAT'!$I$512</definedName>
    <definedName name="E.11.I">[124]Rincian!$J$711</definedName>
    <definedName name="E.11.II">[124]Rincian!$J$715</definedName>
    <definedName name="E.11.III">[124]Rincian!$J$718</definedName>
    <definedName name="E.11.IV">[124]Rincian!$J$723</definedName>
    <definedName name="E.11.V">[124]Rincian!$J$743</definedName>
    <definedName name="E.11.VI">[124]Rincian!$J$748</definedName>
    <definedName name="E.12">'[116]ANALIS-ALAT'!$I$559</definedName>
    <definedName name="E.12.I">[124]Rincian!$J$754</definedName>
    <definedName name="E.12.II">[124]Rincian!$J$758</definedName>
    <definedName name="E.12.III">[124]Rincian!$J$761</definedName>
    <definedName name="E.12.IV">[124]Rincian!$J$766</definedName>
    <definedName name="E.12.V">[124]Rincian!$J$786</definedName>
    <definedName name="E.12.VI">[124]Rincian!$J$791</definedName>
    <definedName name="E.125">'[116]ANALIS-ALAT'!$I$1499</definedName>
    <definedName name="E.13">'[116]ANALIS-ALAT'!$I$606</definedName>
    <definedName name="E.13.I">[256]Rincian!$J$882</definedName>
    <definedName name="E.13.II">[256]Rincian!$J$886</definedName>
    <definedName name="E.13.III">[256]Rincian!$J$894</definedName>
    <definedName name="E.13.IV">[256]Rincian!$J$902</definedName>
    <definedName name="E.13.V">[256]Rincian!$J$919</definedName>
    <definedName name="E.13.VI">[256]Rincian!$J$924</definedName>
    <definedName name="E.130">[285]alat!$H$1634</definedName>
    <definedName name="E.14">'[116]ANALIS-ALAT'!$I$653</definedName>
    <definedName name="E.15">'[116]ANALIS-ALAT'!$I$700</definedName>
    <definedName name="e.152">[286]analis_alat!$P$900</definedName>
    <definedName name="E.153">[285]alat!$H$749</definedName>
    <definedName name="E.154">[285]alat!$H$808</definedName>
    <definedName name="E.155">[285]alat!$H$867</definedName>
    <definedName name="E.157">[285]alat!$H$926</definedName>
    <definedName name="E.16">'[116]ANALIS-ALAT'!$I$747</definedName>
    <definedName name="E.17">'[116]ANALIS-ALAT'!$I$794</definedName>
    <definedName name="E.18">'[116]ANALIS-ALAT'!$I$841</definedName>
    <definedName name="E.182">[285]alat!$H$985</definedName>
    <definedName name="E.19">'[116]ANALIS-ALAT'!$I$888</definedName>
    <definedName name="E.2">[66]ANALIS!$G$139</definedName>
    <definedName name="E.2.I">[124]Rincian!$J$318</definedName>
    <definedName name="E.2.II">[124]Rincian!$J$322</definedName>
    <definedName name="E.2.III">[124]Rincian!$J$326</definedName>
    <definedName name="E.2.IV">[124]Rincian!$J$331</definedName>
    <definedName name="E.2.V">[124]Rincian!$J$351</definedName>
    <definedName name="E.2.VI">[124]Rincian!$J$356</definedName>
    <definedName name="E.20">'[116]ANALIS-ALAT'!$I$935</definedName>
    <definedName name="E.21">'[116]ANALIS-ALAT'!$I$982</definedName>
    <definedName name="E.211">[285]alat!$H$1044</definedName>
    <definedName name="E.212">[285]alat!$H$1103</definedName>
    <definedName name="E.22">'[116]ANALIS-ALAT'!$I$1029</definedName>
    <definedName name="E.221">[285]alat!$H$1811</definedName>
    <definedName name="E.23">'[116]ANALIS-ALAT'!$I$1076</definedName>
    <definedName name="E.24">'[116]ANALIS-ALAT'!$I$1123</definedName>
    <definedName name="E.25">'[116]ANALIS-ALAT'!$I$1170</definedName>
    <definedName name="E.251">[285]alat!$H$1162</definedName>
    <definedName name="E.252">[285]alat!$H$1870</definedName>
    <definedName name="E.253">'[186]ANALISA PERALATAN'!$L$1324</definedName>
    <definedName name="E.26">'[116]ANALIS-ALAT'!$I$1217</definedName>
    <definedName name="E.27">'[116]ANALIS-ALAT'!$I$1264</definedName>
    <definedName name="E.28">'[116]ANALIS-ALAT'!$I$1311</definedName>
    <definedName name="E.29">'[116]ANALIS-ALAT'!$I$1358</definedName>
    <definedName name="E.3">[66]ANALIS!$G$150</definedName>
    <definedName name="E.3.I">[124]Rincian!$J$362</definedName>
    <definedName name="E.3.II">[124]Rincian!$J$366</definedName>
    <definedName name="E.3.III">[124]Rincian!$J$370</definedName>
    <definedName name="E.3.IV">[124]Rincian!$J$375</definedName>
    <definedName name="E.3.V">[124]Rincian!$J$395</definedName>
    <definedName name="E.3.VI">[124]Rincian!$J$400</definedName>
    <definedName name="E.30">'[116]ANALIS-ALAT'!$I$1405</definedName>
    <definedName name="E.301">[285]alat!$H$1221</definedName>
    <definedName name="E.31">'[116]ANALIS-ALAT'!$I$1452</definedName>
    <definedName name="E.311">'[186]ANALISA PERALATAN'!$L$1556</definedName>
    <definedName name="e.32">'[116]ANALIS-ALAT'!$I$1499</definedName>
    <definedName name="E.33">'[116]ANALIS-ALAT'!$I$1546</definedName>
    <definedName name="E.34">'[116]ANALIS-ALAT'!$I$1593</definedName>
    <definedName name="E.341">[285]alat!$H$1280</definedName>
    <definedName name="E.35">'[116]ANALIS-ALAT'!$I$1640</definedName>
    <definedName name="E.36">'[116]ANALIS-ALAT'!$I$1687</definedName>
    <definedName name="E.37">'[116]ANALIS-ALAT'!$I$1734</definedName>
    <definedName name="E.4">[66]ANALIS!$G$159</definedName>
    <definedName name="E.4.I">[124]Rincian!$J$406</definedName>
    <definedName name="E.4.II">[124]Rincian!$J$410</definedName>
    <definedName name="E.4.III">[124]Rincian!$J$413</definedName>
    <definedName name="E.4.IV">[124]Rincian!$J$418</definedName>
    <definedName name="E.4.V">[124]Rincian!$J$438</definedName>
    <definedName name="E.4.VI">[124]Rincian!$J$443</definedName>
    <definedName name="E.401">[285]alat!$H$1988</definedName>
    <definedName name="e.5">[197]Analisa!#REF!</definedName>
    <definedName name="E.5.I">[124]Rincian!$J$449</definedName>
    <definedName name="E.5.II">[124]Rincian!$J$453</definedName>
    <definedName name="E.5.III">[124]Rincian!$J$457</definedName>
    <definedName name="E.5.IV">[124]Rincian!$J$462</definedName>
    <definedName name="E.5.V">[124]Rincian!$J$482</definedName>
    <definedName name="E.5.VI">[124]Rincian!$J$487</definedName>
    <definedName name="E.6.01" localSheetId="1">#REF!</definedName>
    <definedName name="E.6.01" localSheetId="2">#REF!</definedName>
    <definedName name="E.6.01">#REF!</definedName>
    <definedName name="E.6.01a" localSheetId="1">#REF!</definedName>
    <definedName name="E.6.01a" localSheetId="2">#REF!</definedName>
    <definedName name="E.6.01a">#REF!</definedName>
    <definedName name="E.6.01b" localSheetId="1">#REF!</definedName>
    <definedName name="E.6.01b" localSheetId="2">#REF!</definedName>
    <definedName name="E.6.01b">#REF!</definedName>
    <definedName name="E.6.02" localSheetId="1">#REF!</definedName>
    <definedName name="E.6.02" localSheetId="2">#REF!</definedName>
    <definedName name="E.6.02">#REF!</definedName>
    <definedName name="E.6.02a" localSheetId="1">#REF!</definedName>
    <definedName name="E.6.02a" localSheetId="2">#REF!</definedName>
    <definedName name="E.6.02a">#REF!</definedName>
    <definedName name="E.6.03" localSheetId="1">#REF!</definedName>
    <definedName name="E.6.03" localSheetId="2">#REF!</definedName>
    <definedName name="E.6.03">#REF!</definedName>
    <definedName name="E.6.03a" localSheetId="1">#REF!</definedName>
    <definedName name="E.6.03a" localSheetId="2">#REF!</definedName>
    <definedName name="E.6.03a">#REF!</definedName>
    <definedName name="E.6.03b" localSheetId="1">#REF!</definedName>
    <definedName name="E.6.03b" localSheetId="2">#REF!</definedName>
    <definedName name="E.6.03b">#REF!</definedName>
    <definedName name="E.6.03c" localSheetId="1">#REF!</definedName>
    <definedName name="E.6.03c" localSheetId="2">#REF!</definedName>
    <definedName name="E.6.03c">#REF!</definedName>
    <definedName name="E.6.03d" localSheetId="1">#REF!</definedName>
    <definedName name="E.6.03d" localSheetId="2">#REF!</definedName>
    <definedName name="E.6.03d">#REF!</definedName>
    <definedName name="E.6.03e" localSheetId="1">#REF!</definedName>
    <definedName name="E.6.03e" localSheetId="2">#REF!</definedName>
    <definedName name="E.6.03e">#REF!</definedName>
    <definedName name="E.6.1" localSheetId="1">#REF!</definedName>
    <definedName name="E.6.1" localSheetId="2">#REF!</definedName>
    <definedName name="E.6.1">#REF!</definedName>
    <definedName name="e.6.10">[152]Analisa!$I$224</definedName>
    <definedName name="e.6.11">[287]Analisa!#REF!</definedName>
    <definedName name="e.6.12">[152]Analisa!$I$241</definedName>
    <definedName name="E.6.13" localSheetId="1">#REF!</definedName>
    <definedName name="E.6.13" localSheetId="2">#REF!</definedName>
    <definedName name="E.6.13">#REF!</definedName>
    <definedName name="E.6.14" localSheetId="1">#REF!</definedName>
    <definedName name="E.6.14" localSheetId="2">#REF!</definedName>
    <definedName name="E.6.14">#REF!</definedName>
    <definedName name="E.6.15" localSheetId="1">#REF!</definedName>
    <definedName name="E.6.15" localSheetId="2">#REF!</definedName>
    <definedName name="E.6.15">#REF!</definedName>
    <definedName name="E.6.16" localSheetId="1">#REF!</definedName>
    <definedName name="E.6.16" localSheetId="2">#REF!</definedName>
    <definedName name="E.6.16">#REF!</definedName>
    <definedName name="E.6.17" localSheetId="1">#REF!</definedName>
    <definedName name="E.6.17" localSheetId="2">#REF!</definedName>
    <definedName name="E.6.17">#REF!</definedName>
    <definedName name="E.6.18" localSheetId="1">#REF!</definedName>
    <definedName name="E.6.18" localSheetId="2">#REF!</definedName>
    <definedName name="E.6.18">#REF!</definedName>
    <definedName name="E.6.19" localSheetId="1">#REF!</definedName>
    <definedName name="E.6.19" localSheetId="2">#REF!</definedName>
    <definedName name="E.6.19">#REF!</definedName>
    <definedName name="E.6.1a" localSheetId="1">#REF!</definedName>
    <definedName name="E.6.1a" localSheetId="2">#REF!</definedName>
    <definedName name="E.6.1a">#REF!</definedName>
    <definedName name="e.6.2">[287]Analisa!#REF!</definedName>
    <definedName name="E.6.20" localSheetId="1">#REF!</definedName>
    <definedName name="E.6.20" localSheetId="2">#REF!</definedName>
    <definedName name="E.6.20">#REF!</definedName>
    <definedName name="E.6.21" localSheetId="1">#REF!</definedName>
    <definedName name="E.6.21" localSheetId="2">#REF!</definedName>
    <definedName name="E.6.21">#REF!</definedName>
    <definedName name="E.6.22" localSheetId="1">#REF!</definedName>
    <definedName name="E.6.22" localSheetId="2">#REF!</definedName>
    <definedName name="E.6.22">#REF!</definedName>
    <definedName name="E.6.23" localSheetId="1">#REF!</definedName>
    <definedName name="E.6.23" localSheetId="2">#REF!</definedName>
    <definedName name="E.6.23">#REF!</definedName>
    <definedName name="E.6.24" localSheetId="1">#REF!</definedName>
    <definedName name="E.6.24" localSheetId="2">#REF!</definedName>
    <definedName name="E.6.24">#REF!</definedName>
    <definedName name="E.6.25" localSheetId="1">#REF!</definedName>
    <definedName name="E.6.25" localSheetId="2">#REF!</definedName>
    <definedName name="E.6.25">#REF!</definedName>
    <definedName name="E.6.26" localSheetId="1">#REF!</definedName>
    <definedName name="E.6.26" localSheetId="2">#REF!</definedName>
    <definedName name="E.6.26">#REF!</definedName>
    <definedName name="E.6.27" localSheetId="1">#REF!</definedName>
    <definedName name="E.6.27" localSheetId="2">#REF!</definedName>
    <definedName name="E.6.27">#REF!</definedName>
    <definedName name="E.6.28" localSheetId="1">#REF!</definedName>
    <definedName name="E.6.28" localSheetId="2">#REF!</definedName>
    <definedName name="E.6.28">#REF!</definedName>
    <definedName name="e.6.29" localSheetId="1">#REF!</definedName>
    <definedName name="e.6.29" localSheetId="2">#REF!</definedName>
    <definedName name="e.6.29">#REF!</definedName>
    <definedName name="E.6.2a" localSheetId="1">#REF!</definedName>
    <definedName name="E.6.2a" localSheetId="2">#REF!</definedName>
    <definedName name="E.6.2a">#REF!</definedName>
    <definedName name="E.6.2b" localSheetId="1">#REF!</definedName>
    <definedName name="E.6.2b" localSheetId="2">#REF!</definedName>
    <definedName name="E.6.2b">#REF!</definedName>
    <definedName name="E.6.2c" localSheetId="1">#REF!</definedName>
    <definedName name="E.6.2c" localSheetId="2">#REF!</definedName>
    <definedName name="E.6.2c">#REF!</definedName>
    <definedName name="E.6.3" localSheetId="1">#REF!</definedName>
    <definedName name="E.6.3" localSheetId="2">#REF!</definedName>
    <definedName name="E.6.3">#REF!</definedName>
    <definedName name="E.6.30">[105]ANALIS!#REF!</definedName>
    <definedName name="E.6.31" localSheetId="1">#REF!</definedName>
    <definedName name="E.6.31" localSheetId="2">#REF!</definedName>
    <definedName name="E.6.31">#REF!</definedName>
    <definedName name="e.6.31.a" localSheetId="1">#REF!</definedName>
    <definedName name="e.6.31.a" localSheetId="2">#REF!</definedName>
    <definedName name="e.6.31.a">#REF!</definedName>
    <definedName name="E.6.32" localSheetId="1">#REF!</definedName>
    <definedName name="E.6.32" localSheetId="2">#REF!</definedName>
    <definedName name="E.6.32">#REF!</definedName>
    <definedName name="e.6.32.a" localSheetId="1">#REF!</definedName>
    <definedName name="e.6.32.a" localSheetId="2">#REF!</definedName>
    <definedName name="e.6.32.a">#REF!</definedName>
    <definedName name="E.6.33" localSheetId="1">#REF!</definedName>
    <definedName name="E.6.33" localSheetId="2">#REF!</definedName>
    <definedName name="E.6.33">#REF!</definedName>
    <definedName name="e.6.33.a" localSheetId="1">#REF!</definedName>
    <definedName name="e.6.33.a" localSheetId="2">#REF!</definedName>
    <definedName name="e.6.33.a">#REF!</definedName>
    <definedName name="e.6.34" localSheetId="1">#REF!</definedName>
    <definedName name="e.6.34" localSheetId="2">#REF!</definedName>
    <definedName name="e.6.34">#REF!</definedName>
    <definedName name="e.6.34.a" localSheetId="1">#REF!</definedName>
    <definedName name="e.6.34.a" localSheetId="2">#REF!</definedName>
    <definedName name="e.6.34.a">#REF!</definedName>
    <definedName name="e.6.35" localSheetId="1">#REF!</definedName>
    <definedName name="e.6.35" localSheetId="2">#REF!</definedName>
    <definedName name="e.6.35">#REF!</definedName>
    <definedName name="e.6.36" localSheetId="1">#REF!</definedName>
    <definedName name="e.6.36" localSheetId="2">#REF!</definedName>
    <definedName name="e.6.36">#REF!</definedName>
    <definedName name="e.6.37" localSheetId="1">#REF!</definedName>
    <definedName name="e.6.37" localSheetId="2">#REF!</definedName>
    <definedName name="e.6.37">#REF!</definedName>
    <definedName name="e.6.37a" localSheetId="1">#REF!</definedName>
    <definedName name="e.6.37a" localSheetId="2">#REF!</definedName>
    <definedName name="e.6.37a">#REF!</definedName>
    <definedName name="e.6.39" localSheetId="1">#REF!</definedName>
    <definedName name="e.6.39" localSheetId="2">#REF!</definedName>
    <definedName name="e.6.39">#REF!</definedName>
    <definedName name="E.6.4">[105]ANALIS!#REF!</definedName>
    <definedName name="e.6.40" localSheetId="1">#REF!</definedName>
    <definedName name="e.6.40" localSheetId="2">#REF!</definedName>
    <definedName name="e.6.40">#REF!</definedName>
    <definedName name="e.6.41" localSheetId="1">#REF!</definedName>
    <definedName name="e.6.41" localSheetId="2">#REF!</definedName>
    <definedName name="e.6.41">#REF!</definedName>
    <definedName name="E.6.4a" localSheetId="1">#REF!</definedName>
    <definedName name="E.6.4a" localSheetId="2">#REF!</definedName>
    <definedName name="E.6.4a">#REF!</definedName>
    <definedName name="E.6.4b" localSheetId="1">#REF!</definedName>
    <definedName name="E.6.4b" localSheetId="2">#REF!</definedName>
    <definedName name="E.6.4b">#REF!</definedName>
    <definedName name="E.6.4c" localSheetId="1">#REF!</definedName>
    <definedName name="E.6.4c" localSheetId="2">#REF!</definedName>
    <definedName name="E.6.4c">#REF!</definedName>
    <definedName name="E.6.5">[124]Rincian!$J$526</definedName>
    <definedName name="E.6.5a" localSheetId="1">#REF!</definedName>
    <definedName name="E.6.5a" localSheetId="2">#REF!</definedName>
    <definedName name="E.6.5a">#REF!</definedName>
    <definedName name="E.6.5b" localSheetId="1">#REF!</definedName>
    <definedName name="E.6.5b" localSheetId="2">#REF!</definedName>
    <definedName name="E.6.5b">#REF!</definedName>
    <definedName name="E.6.5c" localSheetId="1">#REF!</definedName>
    <definedName name="E.6.5c" localSheetId="2">#REF!</definedName>
    <definedName name="E.6.5c">#REF!</definedName>
    <definedName name="E.6.6">[124]Rincian!$J$531</definedName>
    <definedName name="e.6.7">[287]Analisa!#REF!</definedName>
    <definedName name="E.6.7b" localSheetId="1">#REF!</definedName>
    <definedName name="E.6.7b" localSheetId="2">#REF!</definedName>
    <definedName name="E.6.7b">#REF!</definedName>
    <definedName name="E.6.7c" localSheetId="1">#REF!</definedName>
    <definedName name="E.6.7c" localSheetId="2">#REF!</definedName>
    <definedName name="E.6.7c">#REF!</definedName>
    <definedName name="E.6.7d" localSheetId="1">#REF!</definedName>
    <definedName name="E.6.7d" localSheetId="2">#REF!</definedName>
    <definedName name="E.6.7d">#REF!</definedName>
    <definedName name="E.6.7e" localSheetId="1">#REF!</definedName>
    <definedName name="E.6.7e" localSheetId="2">#REF!</definedName>
    <definedName name="E.6.7e">#REF!</definedName>
    <definedName name="E.6.8" localSheetId="1">#REF!</definedName>
    <definedName name="E.6.8" localSheetId="2">#REF!</definedName>
    <definedName name="E.6.8">#REF!</definedName>
    <definedName name="E.6.8a" localSheetId="1">#REF!</definedName>
    <definedName name="E.6.8a" localSheetId="2">#REF!</definedName>
    <definedName name="E.6.8a">#REF!</definedName>
    <definedName name="E.6.8b" localSheetId="1">#REF!</definedName>
    <definedName name="E.6.8b" localSheetId="2">#REF!</definedName>
    <definedName name="E.6.8b">#REF!</definedName>
    <definedName name="E.6.8c" localSheetId="1">#REF!</definedName>
    <definedName name="E.6.8c" localSheetId="2">#REF!</definedName>
    <definedName name="E.6.8c">#REF!</definedName>
    <definedName name="E.6.8d" localSheetId="1">#REF!</definedName>
    <definedName name="E.6.8d" localSheetId="2">#REF!</definedName>
    <definedName name="E.6.8d">#REF!</definedName>
    <definedName name="E.6.9" localSheetId="1">#REF!</definedName>
    <definedName name="E.6.9" localSheetId="2">#REF!</definedName>
    <definedName name="E.6.9">#REF!</definedName>
    <definedName name="E.6.I">[124]Rincian!$J$493</definedName>
    <definedName name="E.6.II">[124]Rincian!$J$497</definedName>
    <definedName name="E.6.III">[124]Rincian!$J$501</definedName>
    <definedName name="E.6.IV">[124]Rincian!$J$506</definedName>
    <definedName name="E.7.I">[124]Rincian!$J$537</definedName>
    <definedName name="E.7.II">[124]Rincian!$J$541</definedName>
    <definedName name="E.7.III">[124]Rincian!$J$545</definedName>
    <definedName name="E.7.IV">[124]Rincian!$J$550</definedName>
    <definedName name="E.7.V">[124]Rincian!$J$570</definedName>
    <definedName name="E.7.VI">[124]Rincian!$J$575</definedName>
    <definedName name="E.8.I">[124]Rincian!$J$581</definedName>
    <definedName name="E.8.II">[124]Rincian!$J$585</definedName>
    <definedName name="E.8.III">[124]Rincian!$J$589</definedName>
    <definedName name="E.8.IV">[124]Rincian!$J$594</definedName>
    <definedName name="E.8.V">[124]Rincian!$J$614</definedName>
    <definedName name="E.8.VI">[124]Rincian!$J$619</definedName>
    <definedName name="E.9.I">[124]Rincian!$J$625</definedName>
    <definedName name="E.9.II">[124]Rincian!$J$629</definedName>
    <definedName name="E.9.III">[124]Rincian!$J$632</definedName>
    <definedName name="E.9.IV">[124]Rincian!$J$637</definedName>
    <definedName name="E.9.V">[124]Rincian!$J$657</definedName>
    <definedName name="E.9.VI">[124]Rincian!$J$662</definedName>
    <definedName name="e.f" localSheetId="1">#REF!</definedName>
    <definedName name="e.f" localSheetId="2">#REF!</definedName>
    <definedName name="e.f">#REF!</definedName>
    <definedName name="E___12.a">'[122]K-E'!$D$121</definedName>
    <definedName name="E___32.a">'[122]K-E'!$D$176</definedName>
    <definedName name="E___32.b">'[122]K-E'!$D$207</definedName>
    <definedName name="E___33">'[122]K-E'!$D$237</definedName>
    <definedName name="E_001">'[186]UPAH BAHAN ALAT'!$G$115</definedName>
    <definedName name="E_01">#N/A</definedName>
    <definedName name="E_010">'[186]UPAH BAHAN ALAT'!$G$116</definedName>
    <definedName name="E_02">#N/A</definedName>
    <definedName name="E_03">#N/A</definedName>
    <definedName name="E_031">'[186]UPAH BAHAN ALAT'!$G$117</definedName>
    <definedName name="E_04">#N/A</definedName>
    <definedName name="E_040">'[186]UPAH BAHAN ALAT'!$G$118</definedName>
    <definedName name="E_05">#N/A</definedName>
    <definedName name="E_052">'[186]UPAH BAHAN ALAT'!$G$119</definedName>
    <definedName name="E_053">'[186]UPAH BAHAN ALAT'!$G$120</definedName>
    <definedName name="E_06">[288]E!$D$5</definedName>
    <definedName name="E_07">#N/A</definedName>
    <definedName name="E_08">#N/A</definedName>
    <definedName name="E_080">'[186]UPAH BAHAN ALAT'!$G$121</definedName>
    <definedName name="E_081">'[186]UPAH BAHAN ALAT'!$G$122</definedName>
    <definedName name="E_084">'[186]UPAH BAHAN ALAT'!$G$123</definedName>
    <definedName name="E_087">'[186]UPAH BAHAN ALAT'!$G$124</definedName>
    <definedName name="E_088">'[186]UPAH BAHAN ALAT'!$G$125</definedName>
    <definedName name="E_089">'[186]UPAH BAHAN ALAT'!$G$126</definedName>
    <definedName name="E_09">#N/A</definedName>
    <definedName name="e_1_1_fis">#N/A</definedName>
    <definedName name="e_1_1_wp">#N/A</definedName>
    <definedName name="e_1_2_fis">#N/A</definedName>
    <definedName name="e_1_2_wp">#N/A</definedName>
    <definedName name="E_10">#N/A</definedName>
    <definedName name="E_11">#N/A</definedName>
    <definedName name="E_12">[289]K!$D$183</definedName>
    <definedName name="E_13">#N/A</definedName>
    <definedName name="E_130">'[186]UPAH BAHAN ALAT'!$G$127</definedName>
    <definedName name="E_14">#N/A</definedName>
    <definedName name="E_15">#N/A</definedName>
    <definedName name="E_153">'[186]UPAH BAHAN ALAT'!$G$128</definedName>
    <definedName name="E_154">'[186]UPAH BAHAN ALAT'!$G$129</definedName>
    <definedName name="E_155">'[186]UPAH BAHAN ALAT'!$G$130</definedName>
    <definedName name="E_16">#N/A</definedName>
    <definedName name="E_17">#N/A</definedName>
    <definedName name="E_18">#N/A</definedName>
    <definedName name="E_182">'[186]UPAH BAHAN ALAT'!$G$132</definedName>
    <definedName name="E_19">#N/A</definedName>
    <definedName name="E_20">#N/A</definedName>
    <definedName name="E_21">#N/A</definedName>
    <definedName name="E_211">'[186]UPAH BAHAN ALAT'!$G$133</definedName>
    <definedName name="E_212">'[186]UPAH BAHAN ALAT'!$G$134</definedName>
    <definedName name="E_22">#N/A</definedName>
    <definedName name="E_221">'[186]UPAH BAHAN ALAT'!$G$135</definedName>
    <definedName name="E_23">#N/A</definedName>
    <definedName name="E_24">#N/A</definedName>
    <definedName name="E_25">#N/A</definedName>
    <definedName name="E_251">'[186]UPAH BAHAN ALAT'!$G$136</definedName>
    <definedName name="E_252">'[186]UPAH BAHAN ALAT'!$G$137</definedName>
    <definedName name="E_253">'[186]UPAH BAHAN ALAT'!$G$138</definedName>
    <definedName name="E_257">'[186]UPAH BAHAN ALAT'!$G$131</definedName>
    <definedName name="E_26">#N/A</definedName>
    <definedName name="E_27">#N/A</definedName>
    <definedName name="E_28">#N/A</definedName>
    <definedName name="E_29">#N/A</definedName>
    <definedName name="E_30">#N/A</definedName>
    <definedName name="E_301">'[186]UPAH BAHAN ALAT'!$G$139</definedName>
    <definedName name="E_31">#N/A</definedName>
    <definedName name="E_311">'[186]UPAH BAHAN ALAT'!$G$142</definedName>
    <definedName name="E_341">'[186]UPAH BAHAN ALAT'!$G$140</definedName>
    <definedName name="E_401">'[186]UPAH BAHAN ALAT'!$G$141</definedName>
    <definedName name="e1.317" localSheetId="1">#REF!</definedName>
    <definedName name="e1.317" localSheetId="2">#REF!</definedName>
    <definedName name="e1.317">#REF!</definedName>
    <definedName name="e1.421" localSheetId="1">#REF!</definedName>
    <definedName name="e1.421" localSheetId="2">#REF!</definedName>
    <definedName name="e1.421">#REF!</definedName>
    <definedName name="e1.614" localSheetId="1">#REF!</definedName>
    <definedName name="e1.614" localSheetId="2">#REF!</definedName>
    <definedName name="e1.614">#REF!</definedName>
    <definedName name="E1.635.A" localSheetId="1">#REF!</definedName>
    <definedName name="E1.635.A" localSheetId="2">#REF!</definedName>
    <definedName name="E1.635.A">#REF!</definedName>
    <definedName name="e35u" localSheetId="5">{#N/A,#N/A,FALSE,"REK-S-TPL";#N/A,#N/A,FALSE,"REK-TPML";#N/A,#N/A,FALSE,"RAB-TEMPEL"}</definedName>
    <definedName name="e35u" localSheetId="7">{#N/A,#N/A,FALSE,"REK-S-TPL";#N/A,#N/A,FALSE,"REK-TPML";#N/A,#N/A,FALSE,"RAB-TEMPEL"}</definedName>
    <definedName name="e35u">{#N/A,#N/A,FALSE,"REK-S-TPL";#N/A,#N/A,FALSE,"REK-TPML";#N/A,#N/A,FALSE,"RAB-TEMPEL"}</definedName>
    <definedName name="e35u_1" localSheetId="3">{#N/A,#N/A,FALSE,"REK-S-TPL";#N/A,#N/A,FALSE,"REK-TPML";#N/A,#N/A,FALSE,"RAB-TEMPEL"}</definedName>
    <definedName name="e35u_1" localSheetId="4">{#N/A,#N/A,FALSE,"REK-S-TPL";#N/A,#N/A,FALSE,"REK-TPML";#N/A,#N/A,FALSE,"RAB-TEMPEL"}</definedName>
    <definedName name="e35u_2" localSheetId="5">{#N/A,#N/A,FALSE,"REK-S-TPL";#N/A,#N/A,FALSE,"REK-TPML";#N/A,#N/A,FALSE,"RAB-TEMPEL"}</definedName>
    <definedName name="e35u_2" localSheetId="7">{#N/A,#N/A,FALSE,"REK-S-TPL";#N/A,#N/A,FALSE,"REK-TPML";#N/A,#N/A,FALSE,"RAB-TEMPEL"}</definedName>
    <definedName name="e35u_2">{#N/A,#N/A,FALSE,"REK-S-TPL";#N/A,#N/A,FALSE,"REK-TPML";#N/A,#N/A,FALSE,"RAB-TEMPEL"}</definedName>
    <definedName name="e35u_3" localSheetId="5">{#N/A,#N/A,FALSE,"REK-S-TPL";#N/A,#N/A,FALSE,"REK-TPML";#N/A,#N/A,FALSE,"RAB-TEMPEL"}</definedName>
    <definedName name="e35u_3" localSheetId="7">{#N/A,#N/A,FALSE,"REK-S-TPL";#N/A,#N/A,FALSE,"REK-TPML";#N/A,#N/A,FALSE,"RAB-TEMPEL"}</definedName>
    <definedName name="e35u_3">{#N/A,#N/A,FALSE,"REK-S-TPL";#N/A,#N/A,FALSE,"REK-TPML";#N/A,#N/A,FALSE,"RAB-TEMPEL"}</definedName>
    <definedName name="e35u_4" localSheetId="5">{#N/A,#N/A,FALSE,"REK-S-TPL";#N/A,#N/A,FALSE,"REK-TPML";#N/A,#N/A,FALSE,"RAB-TEMPEL"}</definedName>
    <definedName name="e35u_4" localSheetId="7">{#N/A,#N/A,FALSE,"REK-S-TPL";#N/A,#N/A,FALSE,"REK-TPML";#N/A,#N/A,FALSE,"RAB-TEMPEL"}</definedName>
    <definedName name="e35u_4">{#N/A,#N/A,FALSE,"REK-S-TPL";#N/A,#N/A,FALSE,"REK-TPML";#N/A,#N/A,FALSE,"RAB-TEMPEL"}</definedName>
    <definedName name="e35u_5" localSheetId="5">{#N/A,#N/A,FALSE,"REK-S-TPL";#N/A,#N/A,FALSE,"REK-TPML";#N/A,#N/A,FALSE,"RAB-TEMPEL"}</definedName>
    <definedName name="e35u_5" localSheetId="7">{#N/A,#N/A,FALSE,"REK-S-TPL";#N/A,#N/A,FALSE,"REK-TPML";#N/A,#N/A,FALSE,"RAB-TEMPEL"}</definedName>
    <definedName name="e35u_5">{#N/A,#N/A,FALSE,"REK-S-TPL";#N/A,#N/A,FALSE,"REK-TPML";#N/A,#N/A,FALSE,"RAB-TEMPEL"}</definedName>
    <definedName name="eatap">[132]RAB!$K$415</definedName>
    <definedName name="ebeton">[132]RAB!$K$411</definedName>
    <definedName name="ecat">[132]RAB!$K$448</definedName>
    <definedName name="ECERAN" localSheetId="1">#REF!</definedName>
    <definedName name="ECERAN" localSheetId="2">#REF!</definedName>
    <definedName name="ECERAN">#REF!</definedName>
    <definedName name="Eceran.1" localSheetId="1">#REF!</definedName>
    <definedName name="Eceran.1" localSheetId="2">#REF!</definedName>
    <definedName name="Eceran.1">#REF!</definedName>
    <definedName name="Eceran.12" localSheetId="1">#REF!</definedName>
    <definedName name="Eceran.12" localSheetId="2">#REF!</definedName>
    <definedName name="Eceran.12">#REF!</definedName>
    <definedName name="Ed" localSheetId="5">{"Book1","RAB PASAR 30 AUG SCRAB.xls"}</definedName>
    <definedName name="Ed" localSheetId="7">{"Book1","RAB PASAR 30 AUG SCRAB.xls"}</definedName>
    <definedName name="Ed">{"Book1","RAB PASAR 30 AUG SCRAB.xls"}</definedName>
    <definedName name="Ed_1" localSheetId="3">{"Book1","RAB PASAR 30 AUG SCRAB.xls"}</definedName>
    <definedName name="Ed_1" localSheetId="4">{"Book1","RAB PASAR 30 AUG SCRAB.xls"}</definedName>
    <definedName name="Ed_2" localSheetId="5">{"Book1","RAB PASAR 30 AUG SCRAB.xls"}</definedName>
    <definedName name="Ed_2" localSheetId="7">{"Book1","RAB PASAR 30 AUG SCRAB.xls"}</definedName>
    <definedName name="Ed_2">{"Book1","RAB PASAR 30 AUG SCRAB.xls"}</definedName>
    <definedName name="Ed_3" localSheetId="5">{"Book1","RAB PASAR 30 AUG SCRAB.xls"}</definedName>
    <definedName name="Ed_3" localSheetId="7">{"Book1","RAB PASAR 30 AUG SCRAB.xls"}</definedName>
    <definedName name="Ed_3">{"Book1","RAB PASAR 30 AUG SCRAB.xls"}</definedName>
    <definedName name="Ed_4" localSheetId="5">{"Book1","RAB PASAR 30 AUG SCRAB.xls"}</definedName>
    <definedName name="Ed_4" localSheetId="7">{"Book1","RAB PASAR 30 AUG SCRAB.xls"}</definedName>
    <definedName name="Ed_4">{"Book1","RAB PASAR 30 AUG SCRAB.xls"}</definedName>
    <definedName name="Ed_5" localSheetId="5">{"Book1","RAB PASAR 30 AUG SCRAB.xls"}</definedName>
    <definedName name="Ed_5" localSheetId="7">{"Book1","RAB PASAR 30 AUG SCRAB.xls"}</definedName>
    <definedName name="Ed_5">{"Book1","RAB PASAR 30 AUG SCRAB.xls"}</definedName>
    <definedName name="EDF" localSheetId="5">{"'Sheet1'!$A$1"}</definedName>
    <definedName name="EDF" localSheetId="7">{"'Sheet1'!$A$1"}</definedName>
    <definedName name="EDF">{"'Sheet1'!$A$1"}</definedName>
    <definedName name="EDF_1" localSheetId="3">{"'Sheet1'!$A$1"}</definedName>
    <definedName name="EDF_1" localSheetId="4">{"'Sheet1'!$A$1"}</definedName>
    <definedName name="EDF_2" localSheetId="5">{"'Sheet1'!$A$1"}</definedName>
    <definedName name="EDF_2" localSheetId="7">{"'Sheet1'!$A$1"}</definedName>
    <definedName name="EDF_2">{"'Sheet1'!$A$1"}</definedName>
    <definedName name="EDF_3" localSheetId="5">{"'Sheet1'!$A$1"}</definedName>
    <definedName name="EDF_3" localSheetId="7">{"'Sheet1'!$A$1"}</definedName>
    <definedName name="EDF_3">{"'Sheet1'!$A$1"}</definedName>
    <definedName name="EDF_4" localSheetId="5">{"'Sheet1'!$A$1"}</definedName>
    <definedName name="EDF_4" localSheetId="7">{"'Sheet1'!$A$1"}</definedName>
    <definedName name="EDF_4">{"'Sheet1'!$A$1"}</definedName>
    <definedName name="EDF_5" localSheetId="5">{"'Sheet1'!$A$1"}</definedName>
    <definedName name="EDF_5" localSheetId="7">{"'Sheet1'!$A$1"}</definedName>
    <definedName name="EDF_5">{"'Sheet1'!$A$1"}</definedName>
    <definedName name="edinding">[132]RAB!$K$390</definedName>
    <definedName name="EDS" localSheetId="5">{"Book1","RAB PASAR 30 AUG SCRAB.xls"}</definedName>
    <definedName name="EDS" localSheetId="7">{"Book1","RAB PASAR 30 AUG SCRAB.xls"}</definedName>
    <definedName name="EDS">{"Book1","RAB PASAR 30 AUG SCRAB.xls"}</definedName>
    <definedName name="EDS_1" localSheetId="3">{"Book1","RAB PASAR 30 AUG SCRAB.xls"}</definedName>
    <definedName name="EDS_1" localSheetId="4">{"Book1","RAB PASAR 30 AUG SCRAB.xls"}</definedName>
    <definedName name="EDS_2" localSheetId="5">{"Book1","RAB PASAR 30 AUG SCRAB.xls"}</definedName>
    <definedName name="EDS_2" localSheetId="7">{"Book1","RAB PASAR 30 AUG SCRAB.xls"}</definedName>
    <definedName name="EDS_2">{"Book1","RAB PASAR 30 AUG SCRAB.xls"}</definedName>
    <definedName name="EDS_3" localSheetId="5">{"Book1","RAB PASAR 30 AUG SCRAB.xls"}</definedName>
    <definedName name="EDS_3" localSheetId="7">{"Book1","RAB PASAR 30 AUG SCRAB.xls"}</definedName>
    <definedName name="EDS_3">{"Book1","RAB PASAR 30 AUG SCRAB.xls"}</definedName>
    <definedName name="EDS_4" localSheetId="5">{"Book1","RAB PASAR 30 AUG SCRAB.xls"}</definedName>
    <definedName name="EDS_4" localSheetId="7">{"Book1","RAB PASAR 30 AUG SCRAB.xls"}</definedName>
    <definedName name="EDS_4">{"Book1","RAB PASAR 30 AUG SCRAB.xls"}</definedName>
    <definedName name="EDS_5" localSheetId="5">{"Book1","RAB PASAR 30 AUG SCRAB.xls"}</definedName>
    <definedName name="EDS_5" localSheetId="7">{"Book1","RAB PASAR 30 AUG SCRAB.xls"}</definedName>
    <definedName name="EDS_5">{"Book1","RAB PASAR 30 AUG SCRAB.xls"}</definedName>
    <definedName name="EDSW" localSheetId="5">{"'Sheet1'!$A$1"}</definedName>
    <definedName name="EDSW" localSheetId="7">{"'Sheet1'!$A$1"}</definedName>
    <definedName name="EDSW">{"'Sheet1'!$A$1"}</definedName>
    <definedName name="EDSW_1" localSheetId="3">{"'Sheet1'!$A$1"}</definedName>
    <definedName name="EDSW_1" localSheetId="4">{"'Sheet1'!$A$1"}</definedName>
    <definedName name="EDSW_2" localSheetId="5">{"'Sheet1'!$A$1"}</definedName>
    <definedName name="EDSW_2" localSheetId="7">{"'Sheet1'!$A$1"}</definedName>
    <definedName name="EDSW_2">{"'Sheet1'!$A$1"}</definedName>
    <definedName name="EDSW_3" localSheetId="5">{"'Sheet1'!$A$1"}</definedName>
    <definedName name="EDSW_3" localSheetId="7">{"'Sheet1'!$A$1"}</definedName>
    <definedName name="EDSW_3">{"'Sheet1'!$A$1"}</definedName>
    <definedName name="EDSW_4" localSheetId="5">{"'Sheet1'!$A$1"}</definedName>
    <definedName name="EDSW_4" localSheetId="7">{"'Sheet1'!$A$1"}</definedName>
    <definedName name="EDSW_4">{"'Sheet1'!$A$1"}</definedName>
    <definedName name="EDSW_5" localSheetId="5">{"'Sheet1'!$A$1"}</definedName>
    <definedName name="EDSW_5" localSheetId="7">{"'Sheet1'!$A$1"}</definedName>
    <definedName name="EDSW_5">{"'Sheet1'!$A$1"}</definedName>
    <definedName name="EE" localSheetId="1">#REF!</definedName>
    <definedName name="EE" localSheetId="2">#REF!</definedName>
    <definedName name="EE">#REF!</definedName>
    <definedName name="EEE06REV">'[290]5-Peralatan'!$AW$13</definedName>
    <definedName name="EEE09REV1">'[290]5-Peralatan'!$AW$16</definedName>
    <definedName name="EEE17REV">'[290]5-Peralatan'!$AW$24</definedName>
    <definedName name="EEE17REV1">'[290]5-Peralatan'!$AW$24</definedName>
    <definedName name="eeee">[291]Btn!$D$336</definedName>
    <definedName name="eert" localSheetId="1">#REF!</definedName>
    <definedName name="eert" localSheetId="2">#REF!</definedName>
    <definedName name="eert">#REF!</definedName>
    <definedName name="eesrsr" localSheetId="5">{"'Sheet1'!$A$1"}</definedName>
    <definedName name="eesrsr" localSheetId="7">{"'Sheet1'!$A$1"}</definedName>
    <definedName name="eesrsr">{"'Sheet1'!$A$1"}</definedName>
    <definedName name="eesrsr_1" localSheetId="3">{"'Sheet1'!$A$1"}</definedName>
    <definedName name="eesrsr_1" localSheetId="4">{"'Sheet1'!$A$1"}</definedName>
    <definedName name="eesrsr_2" localSheetId="5">{"'Sheet1'!$A$1"}</definedName>
    <definedName name="eesrsr_2" localSheetId="7">{"'Sheet1'!$A$1"}</definedName>
    <definedName name="eesrsr_2">{"'Sheet1'!$A$1"}</definedName>
    <definedName name="eesrsr_3" localSheetId="5">{"'Sheet1'!$A$1"}</definedName>
    <definedName name="eesrsr_3" localSheetId="7">{"'Sheet1'!$A$1"}</definedName>
    <definedName name="eesrsr_3">{"'Sheet1'!$A$1"}</definedName>
    <definedName name="eesrsr_4" localSheetId="5">{"'Sheet1'!$A$1"}</definedName>
    <definedName name="eesrsr_4" localSheetId="7">{"'Sheet1'!$A$1"}</definedName>
    <definedName name="eesrsr_4">{"'Sheet1'!$A$1"}</definedName>
    <definedName name="eesrsr_5" localSheetId="5">{"'Sheet1'!$A$1"}</definedName>
    <definedName name="eesrsr_5" localSheetId="7">{"'Sheet1'!$A$1"}</definedName>
    <definedName name="eesrsr_5">{"'Sheet1'!$A$1"}</definedName>
    <definedName name="ef" localSheetId="5">{"'Sheet1'!$A$1"}</definedName>
    <definedName name="ef" localSheetId="7">{"'Sheet1'!$A$1"}</definedName>
    <definedName name="ef">{"'Sheet1'!$A$1"}</definedName>
    <definedName name="ef_1" localSheetId="3">{"'Sheet1'!$A$1"}</definedName>
    <definedName name="ef_1" localSheetId="4">{"'Sheet1'!$A$1"}</definedName>
    <definedName name="ef_2" localSheetId="5">{"'Sheet1'!$A$1"}</definedName>
    <definedName name="ef_2" localSheetId="7">{"'Sheet1'!$A$1"}</definedName>
    <definedName name="ef_2">{"'Sheet1'!$A$1"}</definedName>
    <definedName name="ef_3" localSheetId="5">{"'Sheet1'!$A$1"}</definedName>
    <definedName name="ef_3" localSheetId="7">{"'Sheet1'!$A$1"}</definedName>
    <definedName name="ef_3">{"'Sheet1'!$A$1"}</definedName>
    <definedName name="ef_4" localSheetId="5">{"'Sheet1'!$A$1"}</definedName>
    <definedName name="ef_4" localSheetId="7">{"'Sheet1'!$A$1"}</definedName>
    <definedName name="ef_4">{"'Sheet1'!$A$1"}</definedName>
    <definedName name="ef_5" localSheetId="5">{"'Sheet1'!$A$1"}</definedName>
    <definedName name="ef_5" localSheetId="7">{"'Sheet1'!$A$1"}</definedName>
    <definedName name="ef_5">{"'Sheet1'!$A$1"}</definedName>
    <definedName name="efg" localSheetId="5">{"'Sheet1'!$A$1"}</definedName>
    <definedName name="efg" localSheetId="7">{"'Sheet1'!$A$1"}</definedName>
    <definedName name="efg">{"'Sheet1'!$A$1"}</definedName>
    <definedName name="efg_1" localSheetId="3">{"'Sheet1'!$A$1"}</definedName>
    <definedName name="efg_1" localSheetId="4">{"'Sheet1'!$A$1"}</definedName>
    <definedName name="efg_2" localSheetId="5">{"'Sheet1'!$A$1"}</definedName>
    <definedName name="efg_2" localSheetId="7">{"'Sheet1'!$A$1"}</definedName>
    <definedName name="efg_2">{"'Sheet1'!$A$1"}</definedName>
    <definedName name="efg_3" localSheetId="5">{"'Sheet1'!$A$1"}</definedName>
    <definedName name="efg_3" localSheetId="7">{"'Sheet1'!$A$1"}</definedName>
    <definedName name="efg_3">{"'Sheet1'!$A$1"}</definedName>
    <definedName name="efg_4" localSheetId="5">{"'Sheet1'!$A$1"}</definedName>
    <definedName name="efg_4" localSheetId="7">{"'Sheet1'!$A$1"}</definedName>
    <definedName name="efg_4">{"'Sheet1'!$A$1"}</definedName>
    <definedName name="efg_5" localSheetId="5">{"'Sheet1'!$A$1"}</definedName>
    <definedName name="efg_5" localSheetId="7">{"'Sheet1'!$A$1"}</definedName>
    <definedName name="efg_5">{"'Sheet1'!$A$1"}</definedName>
    <definedName name="EGYW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I.3.1.1" localSheetId="1">#REF!</definedName>
    <definedName name="EI.3.1.1" localSheetId="2">#REF!</definedName>
    <definedName name="EI.3.1.1">#REF!</definedName>
    <definedName name="EI.4.2.1" localSheetId="1">#REF!</definedName>
    <definedName name="EI.4.2.1" localSheetId="2">#REF!</definedName>
    <definedName name="EI.4.2.1">#REF!</definedName>
    <definedName name="EI.4.2.2" localSheetId="1">#REF!</definedName>
    <definedName name="EI.4.2.2" localSheetId="2">#REF!</definedName>
    <definedName name="EI.4.2.2">#REF!</definedName>
    <definedName name="EI.4.2.6" localSheetId="1">#REF!</definedName>
    <definedName name="EI.4.2.6" localSheetId="2">#REF!</definedName>
    <definedName name="EI.4.2.6">#REF!</definedName>
    <definedName name="EI.4.2.7" localSheetId="1">#REF!</definedName>
    <definedName name="EI.4.2.7" localSheetId="2">#REF!</definedName>
    <definedName name="EI.4.2.7">#REF!</definedName>
    <definedName name="EI.5.2.1" localSheetId="1">#REF!</definedName>
    <definedName name="EI.5.2.1" localSheetId="2">#REF!</definedName>
    <definedName name="EI.5.2.1">#REF!</definedName>
    <definedName name="EI.6.2.2" localSheetId="1">#REF!</definedName>
    <definedName name="EI.6.2.2" localSheetId="2">#REF!</definedName>
    <definedName name="EI.6.2.2">#REF!</definedName>
    <definedName name="EI.6.3.3" localSheetId="1">#REF!</definedName>
    <definedName name="EI.6.3.3" localSheetId="2">#REF!</definedName>
    <definedName name="EI.6.3.3">#REF!</definedName>
    <definedName name="EI.6.6" localSheetId="1">#REF!</definedName>
    <definedName name="EI.6.6" localSheetId="2">#REF!</definedName>
    <definedName name="EI.6.6">#REF!</definedName>
    <definedName name="eib">[116]MASTER!$E$102</definedName>
    <definedName name="EIB_112" localSheetId="1">#REF!</definedName>
    <definedName name="EIB_112" localSheetId="2">#REF!</definedName>
    <definedName name="EIB_112">#REF!</definedName>
    <definedName name="EIRR" localSheetId="1">#REF!</definedName>
    <definedName name="EIRR" localSheetId="2">#REF!</definedName>
    <definedName name="EIRR">#REF!</definedName>
    <definedName name="eja">[292]a!$V$12:$W$31</definedName>
    <definedName name="ejjj" localSheetId="5">{"'Sheet1'!$A$1"}</definedName>
    <definedName name="ejjj" localSheetId="7">{"'Sheet1'!$A$1"}</definedName>
    <definedName name="ejjj">{"'Sheet1'!$A$1"}</definedName>
    <definedName name="ejjj_1" localSheetId="3">{"'Sheet1'!$A$1"}</definedName>
    <definedName name="ejjj_1" localSheetId="4">{"'Sheet1'!$A$1"}</definedName>
    <definedName name="ejjj_2" localSheetId="5">{"'Sheet1'!$A$1"}</definedName>
    <definedName name="ejjj_2" localSheetId="7">{"'Sheet1'!$A$1"}</definedName>
    <definedName name="ejjj_2">{"'Sheet1'!$A$1"}</definedName>
    <definedName name="ejjj_3" localSheetId="5">{"'Sheet1'!$A$1"}</definedName>
    <definedName name="ejjj_3" localSheetId="7">{"'Sheet1'!$A$1"}</definedName>
    <definedName name="ejjj_3">{"'Sheet1'!$A$1"}</definedName>
    <definedName name="ejjj_4" localSheetId="5">{"'Sheet1'!$A$1"}</definedName>
    <definedName name="ejjj_4" localSheetId="7">{"'Sheet1'!$A$1"}</definedName>
    <definedName name="ejjj_4">{"'Sheet1'!$A$1"}</definedName>
    <definedName name="ejjj_5" localSheetId="5">{"'Sheet1'!$A$1"}</definedName>
    <definedName name="ejjj_5" localSheetId="7">{"'Sheet1'!$A$1"}</definedName>
    <definedName name="ejjj_5">{"'Sheet1'!$A$1"}</definedName>
    <definedName name="ekaca">[132]RAB!$K$434</definedName>
    <definedName name="ekayu">[132]RAB!$K$405</definedName>
    <definedName name="EKSPANOLET">[70]Daf.Harga!$D$113</definedName>
    <definedName name="EL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.622" localSheetId="1">#REF!</definedName>
    <definedName name="El.622" localSheetId="2">#REF!</definedName>
    <definedName name="El.622">#REF!</definedName>
    <definedName name="El.623" localSheetId="1">#REF!</definedName>
    <definedName name="El.623" localSheetId="2">#REF!</definedName>
    <definedName name="El.623">#REF!</definedName>
    <definedName name="EL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langit">[132]RAB!$K$419</definedName>
    <definedName name="elantai">[132]RAB!$K$440</definedName>
    <definedName name="elastomer">'[188]K''9'!$L$64</definedName>
    <definedName name="elb.110.45">'[277]HARGA SAT'!$F$169</definedName>
    <definedName name="elb.110.90">'[277]HARGA SAT'!$F$177</definedName>
    <definedName name="elb.63.22">'[277]HARGA SAT'!$F$159</definedName>
    <definedName name="elb.63.45">'[277]HARGA SAT'!$F$167</definedName>
    <definedName name="elb.63.90">'[277]HARGA SAT'!$F$175</definedName>
    <definedName name="elb.90.22">'[277]HARGA SAT'!$F$160</definedName>
    <definedName name="elb.90.45">'[277]HARGA SAT'!$F$168</definedName>
    <definedName name="elb.90.90">'[277]HARGA SAT'!$F$176</definedName>
    <definedName name="elbo" localSheetId="1">#REF!</definedName>
    <definedName name="elbo" localSheetId="2">#REF!</definedName>
    <definedName name="elbo">#REF!</definedName>
    <definedName name="elbow2">[293]bahan!#REF!</definedName>
    <definedName name="elbow3">[293]bahan!#REF!</definedName>
    <definedName name="elbowgitigaperempat">[109]Bahan!$H$89</definedName>
    <definedName name="elektroda">[69]Upah!$F$260</definedName>
    <definedName name="elistrik">[132]RAB!$K$457</definedName>
    <definedName name="email">[294]INPUT!$C$20</definedName>
    <definedName name="EmbankmentB1">'[295]Q''ty per m'!$C$3</definedName>
    <definedName name="EmbankmentB2">'[295]Q''ty per m'!$C$4</definedName>
    <definedName name="EmbankmentB3">'[295]Q''ty per m'!$C$5</definedName>
    <definedName name="eng.nil">[158]bahan!$G$168</definedName>
    <definedName name="engsel">'[39]upah bahan'!$F$137</definedName>
    <definedName name="engsel.h" localSheetId="1">#REF!</definedName>
    <definedName name="engsel.h" localSheetId="2">#REF!</definedName>
    <definedName name="engsel.h">#REF!</definedName>
    <definedName name="engsel.kupu">'[149]HARGA SAT'!$F$104</definedName>
    <definedName name="engsel.nylon" localSheetId="1">#REF!</definedName>
    <definedName name="engsel.nylon" localSheetId="2">#REF!</definedName>
    <definedName name="engsel.nylon">#REF!</definedName>
    <definedName name="Engsel_J" localSheetId="1">#REF!</definedName>
    <definedName name="Engsel_J" localSheetId="2">#REF!</definedName>
    <definedName name="Engsel_J">#REF!</definedName>
    <definedName name="engsel_jendela" localSheetId="1">#REF!</definedName>
    <definedName name="engsel_jendela" localSheetId="2">#REF!</definedName>
    <definedName name="engsel_jendela">#REF!</definedName>
    <definedName name="Engsel_jendela__H__kecil" localSheetId="1">#REF!</definedName>
    <definedName name="Engsel_jendela__H__kecil" localSheetId="2">#REF!</definedName>
    <definedName name="Engsel_jendela__H__kecil">#REF!</definedName>
    <definedName name="Engsel_P" localSheetId="1">#REF!</definedName>
    <definedName name="Engsel_P" localSheetId="2">#REF!</definedName>
    <definedName name="Engsel_P">#REF!</definedName>
    <definedName name="engsel_pintu" localSheetId="1">#REF!</definedName>
    <definedName name="engsel_pintu" localSheetId="2">#REF!</definedName>
    <definedName name="engsel_pintu">#REF!</definedName>
    <definedName name="Engsel_pintu__H__besar" localSheetId="1">#REF!</definedName>
    <definedName name="Engsel_pintu__H__besar" localSheetId="2">#REF!</definedName>
    <definedName name="Engsel_pintu__H__besar">#REF!</definedName>
    <definedName name="engsel2">'[212]upah-rtjk'!$F$53</definedName>
    <definedName name="ENGSELH">'[66]HRG BH'!$D$105</definedName>
    <definedName name="engseljendela">[180]Harga!$E$166</definedName>
    <definedName name="engselnilon" localSheetId="1">#REF!</definedName>
    <definedName name="engselnilon" localSheetId="2">#REF!</definedName>
    <definedName name="engselnilon">#REF!</definedName>
    <definedName name="engselnilonb">[68]Upah!$H$196</definedName>
    <definedName name="engselnilonk">[68]Upah!$H$197</definedName>
    <definedName name="ENGSELNYLON">'[66]HRG BH'!$D$104</definedName>
    <definedName name="engselpintu">[180]Harga!$E$165</definedName>
    <definedName name="ENGSELPINTUJENDELA">[69]Upah!$F$181</definedName>
    <definedName name="enje">[158]bahan!$G$169</definedName>
    <definedName name="epe.200.45" localSheetId="1">#REF!</definedName>
    <definedName name="epe.200.45" localSheetId="2">#REF!</definedName>
    <definedName name="epe.200.45">#REF!</definedName>
    <definedName name="epe.200.90" localSheetId="1">#REF!</definedName>
    <definedName name="epe.200.90" localSheetId="2">#REF!</definedName>
    <definedName name="epe.200.90">#REF!</definedName>
    <definedName name="epe.250.45" localSheetId="1">#REF!</definedName>
    <definedName name="epe.250.45" localSheetId="2">#REF!</definedName>
    <definedName name="epe.250.45">#REF!</definedName>
    <definedName name="epe.250.90" localSheetId="1">#REF!</definedName>
    <definedName name="epe.250.90" localSheetId="2">#REF!</definedName>
    <definedName name="epe.250.90">#REF!</definedName>
    <definedName name="epe.300.45" localSheetId="1">#REF!</definedName>
    <definedName name="epe.300.45" localSheetId="2">#REF!</definedName>
    <definedName name="epe.300.45">#REF!</definedName>
    <definedName name="epe.300.90" localSheetId="1">#REF!</definedName>
    <definedName name="epe.300.90" localSheetId="2">#REF!</definedName>
    <definedName name="epe.300.90">#REF!</definedName>
    <definedName name="epe.350.45" localSheetId="1">#REF!</definedName>
    <definedName name="epe.350.45" localSheetId="2">#REF!</definedName>
    <definedName name="epe.350.45">#REF!</definedName>
    <definedName name="epe.350.90" localSheetId="1">#REF!</definedName>
    <definedName name="epe.350.90" localSheetId="2">#REF!</definedName>
    <definedName name="epe.350.90">#REF!</definedName>
    <definedName name="epe.355.45" localSheetId="1">#REF!</definedName>
    <definedName name="epe.355.45" localSheetId="2">#REF!</definedName>
    <definedName name="epe.355.45">#REF!</definedName>
    <definedName name="epe.355.90" localSheetId="1">#REF!</definedName>
    <definedName name="epe.355.90" localSheetId="2">#REF!</definedName>
    <definedName name="epe.355.90">#REF!</definedName>
    <definedName name="epe.400.45" localSheetId="1">#REF!</definedName>
    <definedName name="epe.400.45" localSheetId="2">#REF!</definedName>
    <definedName name="epe.400.45">#REF!</definedName>
    <definedName name="epe.400.90" localSheetId="1">#REF!</definedName>
    <definedName name="epe.400.90" localSheetId="2">#REF!</definedName>
    <definedName name="epe.400.90">#REF!</definedName>
    <definedName name="epersiapan">[132]RAB!$K$374</definedName>
    <definedName name="epi.hid">[158]bahan!$G$172</definedName>
    <definedName name="epintusolid">[183]bahan!$H$109</definedName>
    <definedName name="eplesteran">[132]RAB!$K$394</definedName>
    <definedName name="epondasi">[132]RAB!$K$386</definedName>
    <definedName name="epv.100.11" localSheetId="1">#REF!</definedName>
    <definedName name="epv.100.11" localSheetId="2">#REF!</definedName>
    <definedName name="epv.100.11">#REF!</definedName>
    <definedName name="epv.100.22" localSheetId="1">#REF!</definedName>
    <definedName name="epv.100.22" localSheetId="2">#REF!</definedName>
    <definedName name="epv.100.22">#REF!</definedName>
    <definedName name="epv.100.45" localSheetId="1">#REF!</definedName>
    <definedName name="epv.100.45" localSheetId="2">#REF!</definedName>
    <definedName name="epv.100.45">#REF!</definedName>
    <definedName name="epv.100.90" localSheetId="1">#REF!</definedName>
    <definedName name="epv.100.90" localSheetId="2">#REF!</definedName>
    <definedName name="epv.100.90">#REF!</definedName>
    <definedName name="EPV.150.90" localSheetId="1">#REF!</definedName>
    <definedName name="EPV.150.90" localSheetId="2">#REF!</definedName>
    <definedName name="EPV.150.90">#REF!</definedName>
    <definedName name="epv.200.11" localSheetId="1">#REF!</definedName>
    <definedName name="epv.200.11" localSheetId="2">#REF!</definedName>
    <definedName name="epv.200.11">#REF!</definedName>
    <definedName name="epv.200.22" localSheetId="1">#REF!</definedName>
    <definedName name="epv.200.22" localSheetId="2">#REF!</definedName>
    <definedName name="epv.200.22">#REF!</definedName>
    <definedName name="epv.200.45" localSheetId="1">#REF!</definedName>
    <definedName name="epv.200.45" localSheetId="2">#REF!</definedName>
    <definedName name="epv.200.45">#REF!</definedName>
    <definedName name="epv.200.90" localSheetId="1">#REF!</definedName>
    <definedName name="epv.200.90" localSheetId="2">#REF!</definedName>
    <definedName name="epv.200.90">#REF!</definedName>
    <definedName name="epv.300.11" localSheetId="1">#REF!</definedName>
    <definedName name="epv.300.11" localSheetId="2">#REF!</definedName>
    <definedName name="epv.300.11">#REF!</definedName>
    <definedName name="epv.300.22" localSheetId="1">#REF!</definedName>
    <definedName name="epv.300.22" localSheetId="2">#REF!</definedName>
    <definedName name="epv.300.22">#REF!</definedName>
    <definedName name="epv.300.45" localSheetId="1">#REF!</definedName>
    <definedName name="epv.300.45" localSheetId="2">#REF!</definedName>
    <definedName name="epv.300.45">#REF!</definedName>
    <definedName name="epv.300.90" localSheetId="1">#REF!</definedName>
    <definedName name="epv.300.90" localSheetId="2">#REF!</definedName>
    <definedName name="epv.300.90">#REF!</definedName>
    <definedName name="epv.350.11" localSheetId="1">#REF!</definedName>
    <definedName name="epv.350.11" localSheetId="2">#REF!</definedName>
    <definedName name="epv.350.11">#REF!</definedName>
    <definedName name="epv.350.22" localSheetId="1">#REF!</definedName>
    <definedName name="epv.350.22" localSheetId="2">#REF!</definedName>
    <definedName name="epv.350.22">#REF!</definedName>
    <definedName name="epv.350.45" localSheetId="1">#REF!</definedName>
    <definedName name="epv.350.45" localSheetId="2">#REF!</definedName>
    <definedName name="epv.350.45">#REF!</definedName>
    <definedName name="epv.350.90" localSheetId="1">#REF!</definedName>
    <definedName name="epv.350.90" localSheetId="2">#REF!</definedName>
    <definedName name="epv.350.90">#REF!</definedName>
    <definedName name="epv.40.11" localSheetId="1">#REF!</definedName>
    <definedName name="epv.40.11" localSheetId="2">#REF!</definedName>
    <definedName name="epv.40.11">#REF!</definedName>
    <definedName name="epv.40.22" localSheetId="1">#REF!</definedName>
    <definedName name="epv.40.22" localSheetId="2">#REF!</definedName>
    <definedName name="epv.40.22">#REF!</definedName>
    <definedName name="epv.40.45" localSheetId="1">#REF!</definedName>
    <definedName name="epv.40.45" localSheetId="2">#REF!</definedName>
    <definedName name="epv.40.45">#REF!</definedName>
    <definedName name="epv.40.90" localSheetId="1">#REF!</definedName>
    <definedName name="epv.40.90" localSheetId="2">#REF!</definedName>
    <definedName name="epv.40.90">#REF!</definedName>
    <definedName name="epv.50.11" localSheetId="1">#REF!</definedName>
    <definedName name="epv.50.11" localSheetId="2">#REF!</definedName>
    <definedName name="epv.50.11">#REF!</definedName>
    <definedName name="epv.50.22" localSheetId="1">#REF!</definedName>
    <definedName name="epv.50.22" localSheetId="2">#REF!</definedName>
    <definedName name="epv.50.22">#REF!</definedName>
    <definedName name="epv.50.45" localSheetId="1">#REF!</definedName>
    <definedName name="epv.50.45" localSheetId="2">#REF!</definedName>
    <definedName name="epv.50.45">#REF!</definedName>
    <definedName name="epv.50.90" localSheetId="1">#REF!</definedName>
    <definedName name="epv.50.90" localSheetId="2">#REF!</definedName>
    <definedName name="epv.50.90">#REF!</definedName>
    <definedName name="epv.75.11" localSheetId="1">#REF!</definedName>
    <definedName name="epv.75.11" localSheetId="2">#REF!</definedName>
    <definedName name="epv.75.11">#REF!</definedName>
    <definedName name="epv.75.22" localSheetId="1">#REF!</definedName>
    <definedName name="epv.75.22" localSheetId="2">#REF!</definedName>
    <definedName name="epv.75.22">#REF!</definedName>
    <definedName name="epv.75.45" localSheetId="1">#REF!</definedName>
    <definedName name="epv.75.45" localSheetId="2">#REF!</definedName>
    <definedName name="epv.75.45">#REF!</definedName>
    <definedName name="epv.75.90" localSheetId="1">#REF!</definedName>
    <definedName name="epv.75.90" localSheetId="2">#REF!</definedName>
    <definedName name="epv.75.90">#REF!</definedName>
    <definedName name="equipment">[296]Input!$A$2:$K$100</definedName>
    <definedName name="eqw" localSheetId="5">{#N/A,#N/A,FALSE,"REK";#N/A,#N/A,FALSE,"rab"}</definedName>
    <definedName name="eqw" localSheetId="7">{#N/A,#N/A,FALSE,"REK";#N/A,#N/A,FALSE,"rab"}</definedName>
    <definedName name="eqw">{#N/A,#N/A,FALSE,"REK";#N/A,#N/A,FALSE,"rab"}</definedName>
    <definedName name="eqw_1" localSheetId="3">{#N/A,#N/A,FALSE,"REK";#N/A,#N/A,FALSE,"rab"}</definedName>
    <definedName name="eqw_1" localSheetId="4">{#N/A,#N/A,FALSE,"REK";#N/A,#N/A,FALSE,"rab"}</definedName>
    <definedName name="eqw_2" localSheetId="5">{#N/A,#N/A,FALSE,"REK";#N/A,#N/A,FALSE,"rab"}</definedName>
    <definedName name="eqw_2" localSheetId="7">{#N/A,#N/A,FALSE,"REK";#N/A,#N/A,FALSE,"rab"}</definedName>
    <definedName name="eqw_2">{#N/A,#N/A,FALSE,"REK";#N/A,#N/A,FALSE,"rab"}</definedName>
    <definedName name="eqw_3" localSheetId="5">{#N/A,#N/A,FALSE,"REK";#N/A,#N/A,FALSE,"rab"}</definedName>
    <definedName name="eqw_3" localSheetId="7">{#N/A,#N/A,FALSE,"REK";#N/A,#N/A,FALSE,"rab"}</definedName>
    <definedName name="eqw_3">{#N/A,#N/A,FALSE,"REK";#N/A,#N/A,FALSE,"rab"}</definedName>
    <definedName name="eqw_4" localSheetId="5">{#N/A,#N/A,FALSE,"REK";#N/A,#N/A,FALSE,"rab"}</definedName>
    <definedName name="eqw_4" localSheetId="7">{#N/A,#N/A,FALSE,"REK";#N/A,#N/A,FALSE,"rab"}</definedName>
    <definedName name="eqw_4">{#N/A,#N/A,FALSE,"REK";#N/A,#N/A,FALSE,"rab"}</definedName>
    <definedName name="eqw_5" localSheetId="5">{#N/A,#N/A,FALSE,"REK";#N/A,#N/A,FALSE,"rab"}</definedName>
    <definedName name="eqw_5" localSheetId="7">{#N/A,#N/A,FALSE,"REK";#N/A,#N/A,FALSE,"rab"}</definedName>
    <definedName name="eqw_5">{#N/A,#N/A,FALSE,"REK";#N/A,#N/A,FALSE,"rab"}</definedName>
    <definedName name="eqwgtqwegt" localSheetId="5">{#N/A,#N/A,FALSE,"REK";#N/A,#N/A,FALSE,"Bq-ARS"}</definedName>
    <definedName name="eqwgtqwegt" localSheetId="7">{#N/A,#N/A,FALSE,"REK";#N/A,#N/A,FALSE,"Bq-ARS"}</definedName>
    <definedName name="eqwgtqwegt">{#N/A,#N/A,FALSE,"REK";#N/A,#N/A,FALSE,"Bq-ARS"}</definedName>
    <definedName name="eqwgtqwegt_1" localSheetId="3">{#N/A,#N/A,FALSE,"REK";#N/A,#N/A,FALSE,"Bq-ARS"}</definedName>
    <definedName name="eqwgtqwegt_1" localSheetId="4">{#N/A,#N/A,FALSE,"REK";#N/A,#N/A,FALSE,"Bq-ARS"}</definedName>
    <definedName name="eqwgtqwegt_2" localSheetId="5">{#N/A,#N/A,FALSE,"REK";#N/A,#N/A,FALSE,"Bq-ARS"}</definedName>
    <definedName name="eqwgtqwegt_2" localSheetId="7">{#N/A,#N/A,FALSE,"REK";#N/A,#N/A,FALSE,"Bq-ARS"}</definedName>
    <definedName name="eqwgtqwegt_2">{#N/A,#N/A,FALSE,"REK";#N/A,#N/A,FALSE,"Bq-ARS"}</definedName>
    <definedName name="eqwgtqwegt_3" localSheetId="5">{#N/A,#N/A,FALSE,"REK";#N/A,#N/A,FALSE,"Bq-ARS"}</definedName>
    <definedName name="eqwgtqwegt_3" localSheetId="7">{#N/A,#N/A,FALSE,"REK";#N/A,#N/A,FALSE,"Bq-ARS"}</definedName>
    <definedName name="eqwgtqwegt_3">{#N/A,#N/A,FALSE,"REK";#N/A,#N/A,FALSE,"Bq-ARS"}</definedName>
    <definedName name="eqwgtqwegt_4" localSheetId="5">{#N/A,#N/A,FALSE,"REK";#N/A,#N/A,FALSE,"Bq-ARS"}</definedName>
    <definedName name="eqwgtqwegt_4" localSheetId="7">{#N/A,#N/A,FALSE,"REK";#N/A,#N/A,FALSE,"Bq-ARS"}</definedName>
    <definedName name="eqwgtqwegt_4">{#N/A,#N/A,FALSE,"REK";#N/A,#N/A,FALSE,"Bq-ARS"}</definedName>
    <definedName name="eqwgtqwegt_5" localSheetId="5">{#N/A,#N/A,FALSE,"REK";#N/A,#N/A,FALSE,"Bq-ARS"}</definedName>
    <definedName name="eqwgtqwegt_5" localSheetId="7">{#N/A,#N/A,FALSE,"REK";#N/A,#N/A,FALSE,"Bq-ARS"}</definedName>
    <definedName name="eqwgtqwegt_5">{#N/A,#N/A,FALSE,"REK";#N/A,#N/A,FALSE,"Bq-ARS"}</definedName>
    <definedName name="er">'[269]Analis Upah'!#REF!</definedName>
    <definedName name="erhe" localSheetId="5">{"'Sheet1'!$A$1"}</definedName>
    <definedName name="erhe" localSheetId="7">{"'Sheet1'!$A$1"}</definedName>
    <definedName name="erhe">{"'Sheet1'!$A$1"}</definedName>
    <definedName name="erhe_1" localSheetId="3">{"'Sheet1'!$A$1"}</definedName>
    <definedName name="erhe_1" localSheetId="4">{"'Sheet1'!$A$1"}</definedName>
    <definedName name="erhe_2" localSheetId="5">{"'Sheet1'!$A$1"}</definedName>
    <definedName name="erhe_2" localSheetId="7">{"'Sheet1'!$A$1"}</definedName>
    <definedName name="erhe_2">{"'Sheet1'!$A$1"}</definedName>
    <definedName name="erhe_3" localSheetId="5">{"'Sheet1'!$A$1"}</definedName>
    <definedName name="erhe_3" localSheetId="7">{"'Sheet1'!$A$1"}</definedName>
    <definedName name="erhe_3">{"'Sheet1'!$A$1"}</definedName>
    <definedName name="erhe_4" localSheetId="5">{"'Sheet1'!$A$1"}</definedName>
    <definedName name="erhe_4" localSheetId="7">{"'Sheet1'!$A$1"}</definedName>
    <definedName name="erhe_4">{"'Sheet1'!$A$1"}</definedName>
    <definedName name="erhe_5" localSheetId="5">{"'Sheet1'!$A$1"}</definedName>
    <definedName name="erhe_5" localSheetId="7">{"'Sheet1'!$A$1"}</definedName>
    <definedName name="erhe_5">{"'Sheet1'!$A$1"}</definedName>
    <definedName name="erte" localSheetId="5">{"Book1","4.09 FLORA DAN FAUNA.xls","4.22 PERLENGKAPAN SEKOLAH.xls"}</definedName>
    <definedName name="erte" localSheetId="6">{"Book1","4.09 FLORA DAN FAUNA.xls","4.22 PERLENGKAPAN SEKOLAH.xls"}</definedName>
    <definedName name="erte" localSheetId="7">{"Book1","4.09 FLORA DAN FAUNA.xls","4.22 PERLENGKAPAN SEKOLAH.xls"}</definedName>
    <definedName name="erte" localSheetId="1">#REF!</definedName>
    <definedName name="erte" localSheetId="2">#REF!</definedName>
    <definedName name="erte">#REF!</definedName>
    <definedName name="eru" localSheetId="5">{"'Sheet1'!$A$1"}</definedName>
    <definedName name="eru" localSheetId="7">{"'Sheet1'!$A$1"}</definedName>
    <definedName name="eru">{"'Sheet1'!$A$1"}</definedName>
    <definedName name="eru_1" localSheetId="3">{"'Sheet1'!$A$1"}</definedName>
    <definedName name="eru_1" localSheetId="4">{"'Sheet1'!$A$1"}</definedName>
    <definedName name="eru_2" localSheetId="5">{"'Sheet1'!$A$1"}</definedName>
    <definedName name="eru_2" localSheetId="7">{"'Sheet1'!$A$1"}</definedName>
    <definedName name="eru_2">{"'Sheet1'!$A$1"}</definedName>
    <definedName name="eru_3" localSheetId="5">{"'Sheet1'!$A$1"}</definedName>
    <definedName name="eru_3" localSheetId="7">{"'Sheet1'!$A$1"}</definedName>
    <definedName name="eru_3">{"'Sheet1'!$A$1"}</definedName>
    <definedName name="eru_4" localSheetId="5">{"'Sheet1'!$A$1"}</definedName>
    <definedName name="eru_4" localSheetId="7">{"'Sheet1'!$A$1"}</definedName>
    <definedName name="eru_4">{"'Sheet1'!$A$1"}</definedName>
    <definedName name="eru_5" localSheetId="5">{"'Sheet1'!$A$1"}</definedName>
    <definedName name="eru_5" localSheetId="7">{"'Sheet1'!$A$1"}</definedName>
    <definedName name="eru_5">{"'Sheet1'!$A$1"}</definedName>
    <definedName name="ery" localSheetId="1">#REF!</definedName>
    <definedName name="ery" localSheetId="2">#REF!</definedName>
    <definedName name="ery">#REF!</definedName>
    <definedName name="eryrt" localSheetId="5">{"'Sheet1'!$A$1"}</definedName>
    <definedName name="eryrt" localSheetId="7">{"'Sheet1'!$A$1"}</definedName>
    <definedName name="eryrt">{"'Sheet1'!$A$1"}</definedName>
    <definedName name="eryrt_1" localSheetId="3">{"'Sheet1'!$A$1"}</definedName>
    <definedName name="eryrt_1" localSheetId="4">{"'Sheet1'!$A$1"}</definedName>
    <definedName name="eryrt_2" localSheetId="5">{"'Sheet1'!$A$1"}</definedName>
    <definedName name="eryrt_2" localSheetId="7">{"'Sheet1'!$A$1"}</definedName>
    <definedName name="eryrt_2">{"'Sheet1'!$A$1"}</definedName>
    <definedName name="eryrt_3" localSheetId="5">{"'Sheet1'!$A$1"}</definedName>
    <definedName name="eryrt_3" localSheetId="7">{"'Sheet1'!$A$1"}</definedName>
    <definedName name="eryrt_3">{"'Sheet1'!$A$1"}</definedName>
    <definedName name="eryrt_4" localSheetId="5">{"'Sheet1'!$A$1"}</definedName>
    <definedName name="eryrt_4" localSheetId="7">{"'Sheet1'!$A$1"}</definedName>
    <definedName name="eryrt_4">{"'Sheet1'!$A$1"}</definedName>
    <definedName name="eryrt_5" localSheetId="5">{"'Sheet1'!$A$1"}</definedName>
    <definedName name="eryrt_5" localSheetId="7">{"'Sheet1'!$A$1"}</definedName>
    <definedName name="eryrt_5">{"'Sheet1'!$A$1"}</definedName>
    <definedName name="es">'[297]Analis Upah'!$I$181</definedName>
    <definedName name="esanitasi">[132]RAB!$K$425</definedName>
    <definedName name="ESD" localSheetId="5">{"'Sheet1'!$A$1"}</definedName>
    <definedName name="ESD" localSheetId="7">{"'Sheet1'!$A$1"}</definedName>
    <definedName name="ESD">{"'Sheet1'!$A$1"}</definedName>
    <definedName name="ESD_1" localSheetId="3">{"'Sheet1'!$A$1"}</definedName>
    <definedName name="ESD_1" localSheetId="4">{"'Sheet1'!$A$1"}</definedName>
    <definedName name="ESD_2" localSheetId="5">{"'Sheet1'!$A$1"}</definedName>
    <definedName name="ESD_2" localSheetId="7">{"'Sheet1'!$A$1"}</definedName>
    <definedName name="ESD_2">{"'Sheet1'!$A$1"}</definedName>
    <definedName name="ESD_3" localSheetId="5">{"'Sheet1'!$A$1"}</definedName>
    <definedName name="ESD_3" localSheetId="7">{"'Sheet1'!$A$1"}</definedName>
    <definedName name="ESD_3">{"'Sheet1'!$A$1"}</definedName>
    <definedName name="ESD_4" localSheetId="5">{"'Sheet1'!$A$1"}</definedName>
    <definedName name="ESD_4" localSheetId="7">{"'Sheet1'!$A$1"}</definedName>
    <definedName name="ESD_4">{"'Sheet1'!$A$1"}</definedName>
    <definedName name="ESD_5" localSheetId="5">{"'Sheet1'!$A$1"}</definedName>
    <definedName name="ESD_5" localSheetId="7">{"'Sheet1'!$A$1"}</definedName>
    <definedName name="ESD_5">{"'Sheet1'!$A$1"}</definedName>
    <definedName name="ESDER" localSheetId="5">{"'Sheet1'!$A$1"}</definedName>
    <definedName name="ESDER" localSheetId="7">{"'Sheet1'!$A$1"}</definedName>
    <definedName name="ESDER">{"'Sheet1'!$A$1"}</definedName>
    <definedName name="ESDER_1" localSheetId="3">{"'Sheet1'!$A$1"}</definedName>
    <definedName name="ESDER_1" localSheetId="4">{"'Sheet1'!$A$1"}</definedName>
    <definedName name="ESDER_2" localSheetId="5">{"'Sheet1'!$A$1"}</definedName>
    <definedName name="ESDER_2" localSheetId="7">{"'Sheet1'!$A$1"}</definedName>
    <definedName name="ESDER_2">{"'Sheet1'!$A$1"}</definedName>
    <definedName name="ESDER_3" localSheetId="5">{"'Sheet1'!$A$1"}</definedName>
    <definedName name="ESDER_3" localSheetId="7">{"'Sheet1'!$A$1"}</definedName>
    <definedName name="ESDER_3">{"'Sheet1'!$A$1"}</definedName>
    <definedName name="ESDER_4" localSheetId="5">{"'Sheet1'!$A$1"}</definedName>
    <definedName name="ESDER_4" localSheetId="7">{"'Sheet1'!$A$1"}</definedName>
    <definedName name="ESDER_4">{"'Sheet1'!$A$1"}</definedName>
    <definedName name="ESDER_5" localSheetId="5">{"'Sheet1'!$A$1"}</definedName>
    <definedName name="ESDER_5" localSheetId="7">{"'Sheet1'!$A$1"}</definedName>
    <definedName name="ESDER_5">{"'Sheet1'!$A$1"}</definedName>
    <definedName name="Espagnolet">'[191]HARGA SAT'!#REF!</definedName>
    <definedName name="espagnolet.">'[141]Daftar Harga'!#REF!</definedName>
    <definedName name="espanyolet">'[212]upah-fu'!$E$82</definedName>
    <definedName name="ESRA" localSheetId="5">{"'Sheet1'!$A$1"}</definedName>
    <definedName name="ESRA" localSheetId="7">{"'Sheet1'!$A$1"}</definedName>
    <definedName name="ESRA">{"'Sheet1'!$A$1"}</definedName>
    <definedName name="ESRA_1" localSheetId="3">{"'Sheet1'!$A$1"}</definedName>
    <definedName name="ESRA_1" localSheetId="4">{"'Sheet1'!$A$1"}</definedName>
    <definedName name="ESRA_2" localSheetId="5">{"'Sheet1'!$A$1"}</definedName>
    <definedName name="ESRA_2" localSheetId="7">{"'Sheet1'!$A$1"}</definedName>
    <definedName name="ESRA_2">{"'Sheet1'!$A$1"}</definedName>
    <definedName name="ESRA_3" localSheetId="5">{"'Sheet1'!$A$1"}</definedName>
    <definedName name="ESRA_3" localSheetId="7">{"'Sheet1'!$A$1"}</definedName>
    <definedName name="ESRA_3">{"'Sheet1'!$A$1"}</definedName>
    <definedName name="ESRA_4" localSheetId="5">{"'Sheet1'!$A$1"}</definedName>
    <definedName name="ESRA_4" localSheetId="7">{"'Sheet1'!$A$1"}</definedName>
    <definedName name="ESRA_4">{"'Sheet1'!$A$1"}</definedName>
    <definedName name="ESRA_5" localSheetId="5">{"'Sheet1'!$A$1"}</definedName>
    <definedName name="ESRA_5" localSheetId="7">{"'Sheet1'!$A$1"}</definedName>
    <definedName name="ESRA_5">{"'Sheet1'!$A$1"}</definedName>
    <definedName name="eswtrhj" localSheetId="5">{#N/A,#N/A,FALSE,"REK-S-TPL";#N/A,#N/A,FALSE,"REK-TPML";#N/A,#N/A,FALSE,"RAB-TEMPEL"}</definedName>
    <definedName name="eswtrhj" localSheetId="7">{#N/A,#N/A,FALSE,"REK-S-TPL";#N/A,#N/A,FALSE,"REK-TPML";#N/A,#N/A,FALSE,"RAB-TEMPEL"}</definedName>
    <definedName name="eswtrhj">{#N/A,#N/A,FALSE,"REK-S-TPL";#N/A,#N/A,FALSE,"REK-TPML";#N/A,#N/A,FALSE,"RAB-TEMPEL"}</definedName>
    <definedName name="eswtrhj_1" localSheetId="3">{#N/A,#N/A,FALSE,"REK-S-TPL";#N/A,#N/A,FALSE,"REK-TPML";#N/A,#N/A,FALSE,"RAB-TEMPEL"}</definedName>
    <definedName name="eswtrhj_1" localSheetId="4">{#N/A,#N/A,FALSE,"REK-S-TPL";#N/A,#N/A,FALSE,"REK-TPML";#N/A,#N/A,FALSE,"RAB-TEMPEL"}</definedName>
    <definedName name="eswtrhj_2" localSheetId="5">{#N/A,#N/A,FALSE,"REK-S-TPL";#N/A,#N/A,FALSE,"REK-TPML";#N/A,#N/A,FALSE,"RAB-TEMPEL"}</definedName>
    <definedName name="eswtrhj_2" localSheetId="7">{#N/A,#N/A,FALSE,"REK-S-TPL";#N/A,#N/A,FALSE,"REK-TPML";#N/A,#N/A,FALSE,"RAB-TEMPEL"}</definedName>
    <definedName name="eswtrhj_2">{#N/A,#N/A,FALSE,"REK-S-TPL";#N/A,#N/A,FALSE,"REK-TPML";#N/A,#N/A,FALSE,"RAB-TEMPEL"}</definedName>
    <definedName name="eswtrhj_3" localSheetId="5">{#N/A,#N/A,FALSE,"REK-S-TPL";#N/A,#N/A,FALSE,"REK-TPML";#N/A,#N/A,FALSE,"RAB-TEMPEL"}</definedName>
    <definedName name="eswtrhj_3" localSheetId="7">{#N/A,#N/A,FALSE,"REK-S-TPL";#N/A,#N/A,FALSE,"REK-TPML";#N/A,#N/A,FALSE,"RAB-TEMPEL"}</definedName>
    <definedName name="eswtrhj_3">{#N/A,#N/A,FALSE,"REK-S-TPL";#N/A,#N/A,FALSE,"REK-TPML";#N/A,#N/A,FALSE,"RAB-TEMPEL"}</definedName>
    <definedName name="eswtrhj_4" localSheetId="5">{#N/A,#N/A,FALSE,"REK-S-TPL";#N/A,#N/A,FALSE,"REK-TPML";#N/A,#N/A,FALSE,"RAB-TEMPEL"}</definedName>
    <definedName name="eswtrhj_4" localSheetId="7">{#N/A,#N/A,FALSE,"REK-S-TPL";#N/A,#N/A,FALSE,"REK-TPML";#N/A,#N/A,FALSE,"RAB-TEMPEL"}</definedName>
    <definedName name="eswtrhj_4">{#N/A,#N/A,FALSE,"REK-S-TPL";#N/A,#N/A,FALSE,"REK-TPML";#N/A,#N/A,FALSE,"RAB-TEMPEL"}</definedName>
    <definedName name="eswtrhj_5" localSheetId="5">{#N/A,#N/A,FALSE,"REK-S-TPL";#N/A,#N/A,FALSE,"REK-TPML";#N/A,#N/A,FALSE,"RAB-TEMPEL"}</definedName>
    <definedName name="eswtrhj_5" localSheetId="7">{#N/A,#N/A,FALSE,"REK-S-TPL";#N/A,#N/A,FALSE,"REK-TPML";#N/A,#N/A,FALSE,"RAB-TEMPEL"}</definedName>
    <definedName name="eswtrhj_5">{#N/A,#N/A,FALSE,"REK-S-TPL";#N/A,#N/A,FALSE,"REK-TPML";#N/A,#N/A,FALSE,"RAB-TEMPEL"}</definedName>
    <definedName name="etanah">[132]RAB!$K$381</definedName>
    <definedName name="eter">[158]bahan!$G$100</definedName>
    <definedName name="Eternit" localSheetId="1">#REF!</definedName>
    <definedName name="Eternit" localSheetId="2">#REF!</definedName>
    <definedName name="Eternit">#REF!</definedName>
    <definedName name="Eternit__100_x_100_cm_3_mm_ex._atrisco" localSheetId="1">#REF!</definedName>
    <definedName name="Eternit__100_x_100_cm_3_mm_ex._atrisco" localSheetId="2">#REF!</definedName>
    <definedName name="Eternit__100_x_100_cm_3_mm_ex._atrisco">#REF!</definedName>
    <definedName name="ewg" localSheetId="5">{"'Sheet1'!$A$1"}</definedName>
    <definedName name="ewg" localSheetId="7">{"'Sheet1'!$A$1"}</definedName>
    <definedName name="ewg">{"'Sheet1'!$A$1"}</definedName>
    <definedName name="ewg_1" localSheetId="3">{"'Sheet1'!$A$1"}</definedName>
    <definedName name="ewg_1" localSheetId="4">{"'Sheet1'!$A$1"}</definedName>
    <definedName name="ewg_2" localSheetId="5">{"'Sheet1'!$A$1"}</definedName>
    <definedName name="ewg_2" localSheetId="7">{"'Sheet1'!$A$1"}</definedName>
    <definedName name="ewg_2">{"'Sheet1'!$A$1"}</definedName>
    <definedName name="ewg_3" localSheetId="5">{"'Sheet1'!$A$1"}</definedName>
    <definedName name="ewg_3" localSheetId="7">{"'Sheet1'!$A$1"}</definedName>
    <definedName name="ewg_3">{"'Sheet1'!$A$1"}</definedName>
    <definedName name="ewg_4" localSheetId="5">{"'Sheet1'!$A$1"}</definedName>
    <definedName name="ewg_4" localSheetId="7">{"'Sheet1'!$A$1"}</definedName>
    <definedName name="ewg_4">{"'Sheet1'!$A$1"}</definedName>
    <definedName name="ewg_5" localSheetId="5">{"'Sheet1'!$A$1"}</definedName>
    <definedName name="ewg_5" localSheetId="7">{"'Sheet1'!$A$1"}</definedName>
    <definedName name="ewg_5">{"'Sheet1'!$A$1"}</definedName>
    <definedName name="EXAVATOR" localSheetId="1">#REF!</definedName>
    <definedName name="EXAVATOR" localSheetId="2">#REF!</definedName>
    <definedName name="EXAVATOR">#REF!</definedName>
    <definedName name="EXCAPATOR7">'[186]HARGA ALAT'!$E$42</definedName>
    <definedName name="excavator">'[149]HARGA SAT'!$F$193</definedName>
    <definedName name="EXCAVATOR_1">"#REF!"</definedName>
    <definedName name="EXCAVATOR9">'[186]HARGA ALAT'!$E$43</definedName>
    <definedName name="Excel_BuiltIn__FilterDatabase_1">NA()</definedName>
    <definedName name="Excel_BuiltIn__FilterDatabase_10">NA()</definedName>
    <definedName name="Excel_BuiltIn__FilterDatabase_11">NA()</definedName>
    <definedName name="Excel_BuiltIn__FilterDatabase_12">NA()</definedName>
    <definedName name="Excel_BuiltIn__FilterDatabase_13">NA()</definedName>
    <definedName name="Excel_BuiltIn__FilterDatabase_14">NA()</definedName>
    <definedName name="Excel_BuiltIn__FilterDatabase_15">NA()</definedName>
    <definedName name="Excel_BuiltIn__FilterDatabase_16">NA()</definedName>
    <definedName name="Excel_BuiltIn__FilterDatabase_19">NA()</definedName>
    <definedName name="Excel_BuiltIn__FilterDatabase_19_1">NA()</definedName>
    <definedName name="Excel_BuiltIn__FilterDatabase_2">NA()</definedName>
    <definedName name="Excel_BuiltIn__FilterDatabase_2_1">NA()</definedName>
    <definedName name="Excel_BuiltIn__FilterDatabase_20">NA()</definedName>
    <definedName name="Excel_BuiltIn__FilterDatabase_20_1">NA()</definedName>
    <definedName name="Excel_BuiltIn__FilterDatabase_3">NA()</definedName>
    <definedName name="Excel_BuiltIn__FilterDatabase_3_1">NA()</definedName>
    <definedName name="Excel_BuiltIn__FilterDatabase_4">NA()</definedName>
    <definedName name="Excel_BuiltIn__FilterDatabase_4_1">NA()</definedName>
    <definedName name="Excel_BuiltIn__FilterDatabase_5">NA()</definedName>
    <definedName name="Excel_BuiltIn__FilterDatabase_5_1">NA()</definedName>
    <definedName name="Excel_BuiltIn__FilterDatabase_6">NA()</definedName>
    <definedName name="Excel_BuiltIn__FilterDatabase_6_1">NA()</definedName>
    <definedName name="Excel_BuiltIn__FilterDatabase_7">NA()</definedName>
    <definedName name="Excel_BuiltIn__FilterDatabase_7_1">NA()</definedName>
    <definedName name="Excel_BuiltIn__FilterDatabase_8">NA()</definedName>
    <definedName name="Excel_BuiltIn__FilterDatabase_9">NA()</definedName>
    <definedName name="exel">[1]metode!#REF!</definedName>
    <definedName name="exit">'[155]B. PERSONIL'!$O$65</definedName>
    <definedName name="exkap">[298]Harga!$F$53</definedName>
    <definedName name="exp">[158]bahan!$G$171</definedName>
    <definedName name="expagnolet">[180]Harga!$E$177</definedName>
    <definedName name="Expagnolet_Grendel_tanam" localSheetId="1">#REF!</definedName>
    <definedName name="Expagnolet_Grendel_tanam" localSheetId="2">#REF!</definedName>
    <definedName name="Expagnolet_Grendel_tanam">#REF!</definedName>
    <definedName name="exspanoleg" localSheetId="1">#REF!</definedName>
    <definedName name="exspanoleg" localSheetId="2">#REF!</definedName>
    <definedName name="exspanoleg">#REF!</definedName>
    <definedName name="_xlnm.Extract">[273]Analisa!#REF!</definedName>
    <definedName name="eyd">'[299](htp@.. '!$V$12:$W$31</definedName>
    <definedName name="F" localSheetId="1">#REF!</definedName>
    <definedName name="F" localSheetId="2">#REF!</definedName>
    <definedName name="F">#REF!</definedName>
    <definedName name="f.1">[197]Analisa!#REF!</definedName>
    <definedName name="F.16">[112]Analisa!$J$394</definedName>
    <definedName name="F.16.a" localSheetId="1">#REF!</definedName>
    <definedName name="F.16.a" localSheetId="2">#REF!</definedName>
    <definedName name="F.16.a">#REF!</definedName>
    <definedName name="f.16.b">[105]ANALIS!#REF!</definedName>
    <definedName name="F.16a">[39]ana!#REF!</definedName>
    <definedName name="f.16a1" localSheetId="1">#REF!</definedName>
    <definedName name="f.16a1" localSheetId="2">#REF!</definedName>
    <definedName name="f.16a1">#REF!</definedName>
    <definedName name="f.16a11">[69]Analis!$H$53</definedName>
    <definedName name="f.16a12">[69]Analis!$H$66</definedName>
    <definedName name="f.16a2" localSheetId="1">#REF!</definedName>
    <definedName name="f.16a2" localSheetId="2">#REF!</definedName>
    <definedName name="f.16a2">#REF!</definedName>
    <definedName name="f.16b" localSheetId="1">#REF!</definedName>
    <definedName name="f.16b" localSheetId="2">#REF!</definedName>
    <definedName name="f.16b">#REF!</definedName>
    <definedName name="f.16b1" localSheetId="1">#REF!</definedName>
    <definedName name="f.16b1" localSheetId="2">#REF!</definedName>
    <definedName name="f.16b1">#REF!</definedName>
    <definedName name="f.16b2" localSheetId="1">#REF!</definedName>
    <definedName name="f.16b2" localSheetId="2">#REF!</definedName>
    <definedName name="f.16b2">#REF!</definedName>
    <definedName name="f.16c">[70]Analis!$J$255</definedName>
    <definedName name="F.2">[66]ANALIS!$G$171</definedName>
    <definedName name="F.21">[112]Analisa!$J$415</definedName>
    <definedName name="F.21.a" localSheetId="1">#REF!</definedName>
    <definedName name="F.21.a" localSheetId="2">#REF!</definedName>
    <definedName name="F.21.a">#REF!</definedName>
    <definedName name="f.21.b" localSheetId="1">#REF!</definedName>
    <definedName name="f.21.b" localSheetId="2">#REF!</definedName>
    <definedName name="f.21.b">#REF!</definedName>
    <definedName name="f.211" localSheetId="1">#REF!</definedName>
    <definedName name="f.211" localSheetId="2">#REF!</definedName>
    <definedName name="f.211">#REF!</definedName>
    <definedName name="f.212" localSheetId="1">#REF!</definedName>
    <definedName name="f.212" localSheetId="2">#REF!</definedName>
    <definedName name="f.212">#REF!</definedName>
    <definedName name="F.21a">[107]Analisa!$J$426</definedName>
    <definedName name="F.21b">[39]ana!#REF!</definedName>
    <definedName name="f.21c">[67]ANALIS!$F$218</definedName>
    <definedName name="F.22">[112]Analisa!$J$438</definedName>
    <definedName name="F.22." localSheetId="1">#REF!</definedName>
    <definedName name="F.22." localSheetId="2">#REF!</definedName>
    <definedName name="F.22.">#REF!</definedName>
    <definedName name="f.22.a" localSheetId="1">#REF!</definedName>
    <definedName name="f.22.a" localSheetId="2">#REF!</definedName>
    <definedName name="f.22.a">#REF!</definedName>
    <definedName name="F.22.b" localSheetId="1">#REF!</definedName>
    <definedName name="F.22.b" localSheetId="2">#REF!</definedName>
    <definedName name="F.22.b">#REF!</definedName>
    <definedName name="f.221" localSheetId="1">#REF!</definedName>
    <definedName name="f.221" localSheetId="2">#REF!</definedName>
    <definedName name="f.221">#REF!</definedName>
    <definedName name="f.222" localSheetId="1">#REF!</definedName>
    <definedName name="f.222" localSheetId="2">#REF!</definedName>
    <definedName name="f.222">#REF!</definedName>
    <definedName name="F.22a" localSheetId="1">#REF!</definedName>
    <definedName name="F.22a" localSheetId="2">#REF!</definedName>
    <definedName name="F.22a">#REF!</definedName>
    <definedName name="F.22b" localSheetId="1">#REF!</definedName>
    <definedName name="F.22b" localSheetId="2">#REF!</definedName>
    <definedName name="F.22b">#REF!</definedName>
    <definedName name="F.22b.II">[300]ANALIS!#REF!</definedName>
    <definedName name="F.22b.II.ii">[300]ANALIS!#REF!</definedName>
    <definedName name="F.23">[39]ana!$J$363</definedName>
    <definedName name="F.23a" localSheetId="1">#REF!</definedName>
    <definedName name="F.23a" localSheetId="2">#REF!</definedName>
    <definedName name="F.23a">#REF!</definedName>
    <definedName name="F.23b" localSheetId="1">#REF!</definedName>
    <definedName name="F.23b" localSheetId="2">#REF!</definedName>
    <definedName name="F.23b">#REF!</definedName>
    <definedName name="F.25">'[113]Use Anls'!$E$611</definedName>
    <definedName name="f.26">[39]ana!$J$466</definedName>
    <definedName name="F.26.ii" localSheetId="1">#REF!</definedName>
    <definedName name="F.26.ii" localSheetId="2">#REF!</definedName>
    <definedName name="F.26.ii">#REF!</definedName>
    <definedName name="f.261" localSheetId="1">#REF!</definedName>
    <definedName name="f.261" localSheetId="2">#REF!</definedName>
    <definedName name="f.261">#REF!</definedName>
    <definedName name="f.262" localSheetId="1">#REF!</definedName>
    <definedName name="f.262" localSheetId="2">#REF!</definedName>
    <definedName name="f.262">#REF!</definedName>
    <definedName name="f.26a" localSheetId="1">#REF!</definedName>
    <definedName name="f.26a" localSheetId="2">#REF!</definedName>
    <definedName name="f.26a">#REF!</definedName>
    <definedName name="f.26c">[67]ANALIS!$F$243</definedName>
    <definedName name="f.26I">[69]Analis!$H$85</definedName>
    <definedName name="F.27">[112]Analisa!$J$590</definedName>
    <definedName name="F.27.a" localSheetId="1">#REF!</definedName>
    <definedName name="F.27.a" localSheetId="2">#REF!</definedName>
    <definedName name="F.27.a">#REF!</definedName>
    <definedName name="F.27.B">[301]ANALISA!#REF!</definedName>
    <definedName name="F.27a">[39]ana!#REF!</definedName>
    <definedName name="F.27b">[39]ana!#REF!</definedName>
    <definedName name="F.28">[117]ANALISA!$F$2493</definedName>
    <definedName name="F.3" localSheetId="1">#REF!</definedName>
    <definedName name="F.3" localSheetId="2">#REF!</definedName>
    <definedName name="F.3">#REF!</definedName>
    <definedName name="F.30" localSheetId="1">#REF!</definedName>
    <definedName name="F.30" localSheetId="2">#REF!</definedName>
    <definedName name="F.30">#REF!</definedName>
    <definedName name="F.30.a" localSheetId="1">#REF!</definedName>
    <definedName name="F.30.a" localSheetId="2">#REF!</definedName>
    <definedName name="F.30.a">#REF!</definedName>
    <definedName name="F.30.B">[301]ANALISA!#REF!</definedName>
    <definedName name="F.30.C">[301]ANALISA!#REF!</definedName>
    <definedName name="f.30a" localSheetId="1">#REF!</definedName>
    <definedName name="f.30a" localSheetId="2">#REF!</definedName>
    <definedName name="f.30a">#REF!</definedName>
    <definedName name="f.30a1" localSheetId="1">#REF!</definedName>
    <definedName name="f.30a1" localSheetId="2">#REF!</definedName>
    <definedName name="f.30a1">#REF!</definedName>
    <definedName name="f.30a2" localSheetId="1">#REF!</definedName>
    <definedName name="f.30a2" localSheetId="2">#REF!</definedName>
    <definedName name="f.30a2">#REF!</definedName>
    <definedName name="f.30c">[70]Analis!$J$319</definedName>
    <definedName name="F.30d">[39]ana!#REF!</definedName>
    <definedName name="F.30e">[39]ana!#REF!</definedName>
    <definedName name="f.33">[39]ana!$J$397</definedName>
    <definedName name="F.33.b" localSheetId="1">#REF!</definedName>
    <definedName name="F.33.b" localSheetId="2">#REF!</definedName>
    <definedName name="F.33.b">#REF!</definedName>
    <definedName name="F.33.b.i" localSheetId="1">#REF!</definedName>
    <definedName name="F.33.b.i" localSheetId="2">#REF!</definedName>
    <definedName name="F.33.b.i">#REF!</definedName>
    <definedName name="f.33.b.ii" localSheetId="1">#REF!</definedName>
    <definedName name="f.33.b.ii" localSheetId="2">#REF!</definedName>
    <definedName name="f.33.b.ii">#REF!</definedName>
    <definedName name="F.33.b.iii" localSheetId="1">#REF!</definedName>
    <definedName name="F.33.b.iii" localSheetId="2">#REF!</definedName>
    <definedName name="F.33.b.iii">#REF!</definedName>
    <definedName name="f.33.c" localSheetId="1">#REF!</definedName>
    <definedName name="f.33.c" localSheetId="2">#REF!</definedName>
    <definedName name="f.33.c">#REF!</definedName>
    <definedName name="f.33.d" localSheetId="1">#REF!</definedName>
    <definedName name="f.33.d" localSheetId="2">#REF!</definedName>
    <definedName name="f.33.d">#REF!</definedName>
    <definedName name="f.33.e" localSheetId="1">#REF!</definedName>
    <definedName name="f.33.e" localSheetId="2">#REF!</definedName>
    <definedName name="f.33.e">#REF!</definedName>
    <definedName name="f.33.f" localSheetId="1">#REF!</definedName>
    <definedName name="f.33.f" localSheetId="2">#REF!</definedName>
    <definedName name="f.33.f">#REF!</definedName>
    <definedName name="f.33a">[302]analis!#REF!</definedName>
    <definedName name="F.33B">[111]AN.PEK!#REF!</definedName>
    <definedName name="f.33c" localSheetId="1">#REF!</definedName>
    <definedName name="f.33c" localSheetId="2">#REF!</definedName>
    <definedName name="f.33c">#REF!</definedName>
    <definedName name="f.33d" localSheetId="1">#REF!</definedName>
    <definedName name="f.33d" localSheetId="2">#REF!</definedName>
    <definedName name="f.33d">#REF!</definedName>
    <definedName name="f.33e" localSheetId="1">#REF!</definedName>
    <definedName name="f.33e" localSheetId="2">#REF!</definedName>
    <definedName name="f.33e">#REF!</definedName>
    <definedName name="F.34" localSheetId="1">#REF!</definedName>
    <definedName name="F.34" localSheetId="2">#REF!</definedName>
    <definedName name="F.34">#REF!</definedName>
    <definedName name="F.34.1" localSheetId="1">#REF!</definedName>
    <definedName name="F.34.1" localSheetId="2">#REF!</definedName>
    <definedName name="F.34.1">#REF!</definedName>
    <definedName name="f.341" localSheetId="1">#REF!</definedName>
    <definedName name="f.341" localSheetId="2">#REF!</definedName>
    <definedName name="f.341">#REF!</definedName>
    <definedName name="f.342" localSheetId="1">#REF!</definedName>
    <definedName name="f.342" localSheetId="2">#REF!</definedName>
    <definedName name="f.342">#REF!</definedName>
    <definedName name="F.34A">[238]analis!#REF!</definedName>
    <definedName name="F.34B">[303]analis!#REF!</definedName>
    <definedName name="F.35" localSheetId="1">#REF!</definedName>
    <definedName name="F.35" localSheetId="2">#REF!</definedName>
    <definedName name="F.35">#REF!</definedName>
    <definedName name="F.36">[39]ana!$J$386</definedName>
    <definedName name="F.36.a" localSheetId="1">#REF!</definedName>
    <definedName name="F.36.a" localSheetId="2">#REF!</definedName>
    <definedName name="F.36.a">#REF!</definedName>
    <definedName name="F.36.b">[106]ANALISA!$F$801</definedName>
    <definedName name="f.361" localSheetId="1">#REF!</definedName>
    <definedName name="f.361" localSheetId="2">#REF!</definedName>
    <definedName name="f.361">#REF!</definedName>
    <definedName name="f.362" localSheetId="1">#REF!</definedName>
    <definedName name="f.362" localSheetId="2">#REF!</definedName>
    <definedName name="f.362">#REF!</definedName>
    <definedName name="f.363" localSheetId="1">#REF!</definedName>
    <definedName name="f.363" localSheetId="2">#REF!</definedName>
    <definedName name="f.363">#REF!</definedName>
    <definedName name="f.364" localSheetId="1">#REF!</definedName>
    <definedName name="f.364" localSheetId="2">#REF!</definedName>
    <definedName name="f.364">#REF!</definedName>
    <definedName name="F.36a" localSheetId="1">#REF!</definedName>
    <definedName name="F.36a" localSheetId="2">#REF!</definedName>
    <definedName name="F.36a">#REF!</definedName>
    <definedName name="f.36a.iv">[300]ANALIS!#REF!</definedName>
    <definedName name="f.36aIII">[69]Analis!$H$97</definedName>
    <definedName name="f.36b">[238]analis!#REF!</definedName>
    <definedName name="f.36b.I">[105]ANALIS!#REF!</definedName>
    <definedName name="f.36bI">[69]Analis!$H$116</definedName>
    <definedName name="F.36c">[107]Analisa!$J$613</definedName>
    <definedName name="F.36d" localSheetId="1">#REF!</definedName>
    <definedName name="F.36d" localSheetId="2">#REF!</definedName>
    <definedName name="F.36d">#REF!</definedName>
    <definedName name="F.36f" localSheetId="1">#REF!</definedName>
    <definedName name="F.36f" localSheetId="2">#REF!</definedName>
    <definedName name="F.36f">#REF!</definedName>
    <definedName name="F.36g">[107]Analisa!$J$636</definedName>
    <definedName name="F.36h">[107]Analisa!$J$647</definedName>
    <definedName name="f.37">[39]ana!$J$408</definedName>
    <definedName name="F.37.1" localSheetId="1">#REF!</definedName>
    <definedName name="F.37.1" localSheetId="2">#REF!</definedName>
    <definedName name="F.37.1">#REF!</definedName>
    <definedName name="F.37.a.IV.i">[300]ANALIS!#REF!</definedName>
    <definedName name="f.371" localSheetId="1">#REF!</definedName>
    <definedName name="f.371" localSheetId="2">#REF!</definedName>
    <definedName name="f.371">#REF!</definedName>
    <definedName name="f.372" localSheetId="1">#REF!</definedName>
    <definedName name="f.372" localSheetId="2">#REF!</definedName>
    <definedName name="f.372">#REF!</definedName>
    <definedName name="f.37a">[67]ANALIS!$F$325</definedName>
    <definedName name="F.37a.I">[105]ANALIS!#REF!</definedName>
    <definedName name="F.37a.III">[300]ANALIS!#REF!</definedName>
    <definedName name="F.37a.IV.i">[300]ANALIS!#REF!</definedName>
    <definedName name="F.37aIV">'[114]REKAP-ANALISA'!$G$25</definedName>
    <definedName name="f.37aVI">[69]Analis!$H$128</definedName>
    <definedName name="f.37b">[67]ANALIS!$F$337</definedName>
    <definedName name="f.37c">[67]ANALIS!$F$363</definedName>
    <definedName name="f.37d">[67]ANALIS!$F$375</definedName>
    <definedName name="f.37e">[67]ANALIS!$F$387</definedName>
    <definedName name="f.37f">[67]ANALIS!$F$400</definedName>
    <definedName name="f.37g">[67]ANALIS!$F$412</definedName>
    <definedName name="f.37h">[67]ANALIS!$F$424</definedName>
    <definedName name="f.37i" localSheetId="1">#REF!</definedName>
    <definedName name="f.37i" localSheetId="2">#REF!</definedName>
    <definedName name="f.37i">#REF!</definedName>
    <definedName name="f.37j">[67]ANALIS!$F$451</definedName>
    <definedName name="f.37k">[67]ANALIS!$F$463</definedName>
    <definedName name="f.37l">[67]ANALIS!$F$476</definedName>
    <definedName name="f.38">[39]ana!$J$419</definedName>
    <definedName name="f.39">[39]ana!$J$432</definedName>
    <definedName name="f.42">[197]Analisa!#REF!</definedName>
    <definedName name="F.5">[66]ANALIS!$G$195</definedName>
    <definedName name="f.51">[197]Analisa!#REF!</definedName>
    <definedName name="F.55" localSheetId="1">#REF!</definedName>
    <definedName name="F.55" localSheetId="2">#REF!</definedName>
    <definedName name="F.55">#REF!</definedName>
    <definedName name="F.57" localSheetId="1">#REF!</definedName>
    <definedName name="F.57" localSheetId="2">#REF!</definedName>
    <definedName name="F.57">#REF!</definedName>
    <definedName name="F.59" localSheetId="1">#REF!</definedName>
    <definedName name="F.59" localSheetId="2">#REF!</definedName>
    <definedName name="F.59">#REF!</definedName>
    <definedName name="F.6.01" localSheetId="1">#REF!</definedName>
    <definedName name="F.6.01" localSheetId="2">#REF!</definedName>
    <definedName name="F.6.01">#REF!</definedName>
    <definedName name="F.6.02" localSheetId="1">#REF!</definedName>
    <definedName name="F.6.02" localSheetId="2">#REF!</definedName>
    <definedName name="F.6.02">#REF!</definedName>
    <definedName name="F.6.03" localSheetId="1">#REF!</definedName>
    <definedName name="F.6.03" localSheetId="2">#REF!</definedName>
    <definedName name="F.6.03">#REF!</definedName>
    <definedName name="F.6.04" localSheetId="1">#REF!</definedName>
    <definedName name="F.6.04" localSheetId="2">#REF!</definedName>
    <definedName name="F.6.04">#REF!</definedName>
    <definedName name="F.6.1">[304]ANALISA!#REF!</definedName>
    <definedName name="F.6.10" localSheetId="1">#REF!</definedName>
    <definedName name="F.6.10" localSheetId="2">#REF!</definedName>
    <definedName name="F.6.10">#REF!</definedName>
    <definedName name="f.6.12" localSheetId="1">#REF!</definedName>
    <definedName name="f.6.12" localSheetId="2">#REF!</definedName>
    <definedName name="f.6.12">#REF!</definedName>
    <definedName name="f.6.12.a" localSheetId="1">#REF!</definedName>
    <definedName name="f.6.12.a" localSheetId="2">#REF!</definedName>
    <definedName name="f.6.12.a">#REF!</definedName>
    <definedName name="f.6.13">[119]Analisa!#REF!</definedName>
    <definedName name="f.6.14">[119]Analisa!#REF!</definedName>
    <definedName name="f.6.15" localSheetId="1">#REF!</definedName>
    <definedName name="f.6.15" localSheetId="2">#REF!</definedName>
    <definedName name="f.6.15">#REF!</definedName>
    <definedName name="f.6.16" localSheetId="1">#REF!</definedName>
    <definedName name="f.6.16" localSheetId="2">#REF!</definedName>
    <definedName name="f.6.16">#REF!</definedName>
    <definedName name="F.6.17" localSheetId="1">#REF!</definedName>
    <definedName name="F.6.17" localSheetId="2">#REF!</definedName>
    <definedName name="F.6.17">#REF!</definedName>
    <definedName name="f.6.19" localSheetId="1">#REF!</definedName>
    <definedName name="f.6.19" localSheetId="2">#REF!</definedName>
    <definedName name="f.6.19">#REF!</definedName>
    <definedName name="F.6.1a" localSheetId="1">#REF!</definedName>
    <definedName name="F.6.1a" localSheetId="2">#REF!</definedName>
    <definedName name="F.6.1a">#REF!</definedName>
    <definedName name="F.6.2">[304]ANALISA!#REF!</definedName>
    <definedName name="f.6.20">[119]Analisa!#REF!</definedName>
    <definedName name="f.6.21">[119]Analisa!#REF!</definedName>
    <definedName name="f.6.22" localSheetId="1">#REF!</definedName>
    <definedName name="f.6.22" localSheetId="2">#REF!</definedName>
    <definedName name="f.6.22">#REF!</definedName>
    <definedName name="f.6.23" localSheetId="1">#REF!</definedName>
    <definedName name="f.6.23" localSheetId="2">#REF!</definedName>
    <definedName name="f.6.23">#REF!</definedName>
    <definedName name="f.6.24" localSheetId="1">#REF!</definedName>
    <definedName name="f.6.24" localSheetId="2">#REF!</definedName>
    <definedName name="f.6.24">#REF!</definedName>
    <definedName name="f.6.24.a" localSheetId="1">#REF!</definedName>
    <definedName name="f.6.24.a" localSheetId="2">#REF!</definedName>
    <definedName name="f.6.24.a">#REF!</definedName>
    <definedName name="f.6.25" localSheetId="1">#REF!</definedName>
    <definedName name="f.6.25" localSheetId="2">#REF!</definedName>
    <definedName name="f.6.25">#REF!</definedName>
    <definedName name="f.6.27" localSheetId="1">#REF!</definedName>
    <definedName name="f.6.27" localSheetId="2">#REF!</definedName>
    <definedName name="f.6.27">#REF!</definedName>
    <definedName name="F.6.28" localSheetId="1">#REF!</definedName>
    <definedName name="F.6.28" localSheetId="2">#REF!</definedName>
    <definedName name="F.6.28">#REF!</definedName>
    <definedName name="F.6.29" localSheetId="1">#REF!</definedName>
    <definedName name="F.6.29" localSheetId="2">#REF!</definedName>
    <definedName name="F.6.29">#REF!</definedName>
    <definedName name="F.6.2a" localSheetId="1">#REF!</definedName>
    <definedName name="F.6.2a" localSheetId="2">#REF!</definedName>
    <definedName name="F.6.2a">#REF!</definedName>
    <definedName name="F.6.3">[304]ANALISA!#REF!</definedName>
    <definedName name="F.6.32" localSheetId="1">#REF!</definedName>
    <definedName name="F.6.32" localSheetId="2">#REF!</definedName>
    <definedName name="F.6.32">#REF!</definedName>
    <definedName name="F.6.3a" localSheetId="1">#REF!</definedName>
    <definedName name="F.6.3a" localSheetId="2">#REF!</definedName>
    <definedName name="F.6.3a">#REF!</definedName>
    <definedName name="F.6.4">[304]ANALISA!#REF!</definedName>
    <definedName name="F.6.47" localSheetId="1">#REF!</definedName>
    <definedName name="F.6.47" localSheetId="2">#REF!</definedName>
    <definedName name="F.6.47">#REF!</definedName>
    <definedName name="F.6.48" localSheetId="1">#REF!</definedName>
    <definedName name="F.6.48" localSheetId="2">#REF!</definedName>
    <definedName name="F.6.48">#REF!</definedName>
    <definedName name="F.6.5">[304]ANALISA!#REF!</definedName>
    <definedName name="f.6.6">[119]Analisa!#REF!</definedName>
    <definedName name="f.6.6.a" localSheetId="1">#REF!</definedName>
    <definedName name="f.6.6.a" localSheetId="2">#REF!</definedName>
    <definedName name="f.6.6.a">#REF!</definedName>
    <definedName name="F.6.60">[119]Analisa!$J$117</definedName>
    <definedName name="f.6.6a">[119]Analisa!#REF!</definedName>
    <definedName name="f.6.7">[119]Analisa!#REF!</definedName>
    <definedName name="F.6.8" localSheetId="1">#REF!</definedName>
    <definedName name="F.6.8" localSheetId="2">#REF!</definedName>
    <definedName name="F.6.8">#REF!</definedName>
    <definedName name="F.6.8a" localSheetId="1">#REF!</definedName>
    <definedName name="F.6.8a" localSheetId="2">#REF!</definedName>
    <definedName name="F.6.8a">#REF!</definedName>
    <definedName name="F.6.9" localSheetId="1">#REF!</definedName>
    <definedName name="F.6.9" localSheetId="2">#REF!</definedName>
    <definedName name="F.6.9">#REF!</definedName>
    <definedName name="f.60.k">[197]Analisa!#REF!</definedName>
    <definedName name="f.639">[300]ANALIS!#REF!</definedName>
    <definedName name="f.660">[300]ANALIS!#REF!</definedName>
    <definedName name="f.7">[197]Analisa!#REF!</definedName>
    <definedName name="f.8a">[197]Analisa!#REF!</definedName>
    <definedName name="f.8c">[197]Analisa!#REF!</definedName>
    <definedName name="f.8d">[197]Analisa!#REF!</definedName>
    <definedName name="f.o">[39]ana!$J$10</definedName>
    <definedName name="F.x" localSheetId="1">#REF!</definedName>
    <definedName name="F.x" localSheetId="2">#REF!</definedName>
    <definedName name="F.x">#REF!</definedName>
    <definedName name="F.x1" localSheetId="1">#REF!</definedName>
    <definedName name="F.x1" localSheetId="2">#REF!</definedName>
    <definedName name="F.x1">#REF!</definedName>
    <definedName name="F.x2" localSheetId="1">#REF!</definedName>
    <definedName name="F.x2" localSheetId="2">#REF!</definedName>
    <definedName name="F.x2">#REF!</definedName>
    <definedName name="F___21">[122]F!$D$6</definedName>
    <definedName name="F___22.c">[122]F!$D$33</definedName>
    <definedName name="F_01" localSheetId="1">#REF!</definedName>
    <definedName name="F_01" localSheetId="2">#REF!</definedName>
    <definedName name="F_01">#REF!</definedName>
    <definedName name="F_02" localSheetId="1">#REF!</definedName>
    <definedName name="F_02" localSheetId="2">#REF!</definedName>
    <definedName name="F_02">#REF!</definedName>
    <definedName name="F_03" localSheetId="1">#REF!</definedName>
    <definedName name="F_03" localSheetId="2">#REF!</definedName>
    <definedName name="F_03">#REF!</definedName>
    <definedName name="F_04" localSheetId="1">#REF!</definedName>
    <definedName name="F_04" localSheetId="2">#REF!</definedName>
    <definedName name="F_04">#REF!</definedName>
    <definedName name="F_05" localSheetId="1">#REF!</definedName>
    <definedName name="F_05" localSheetId="2">#REF!</definedName>
    <definedName name="F_05">#REF!</definedName>
    <definedName name="F_06" localSheetId="1">#REF!</definedName>
    <definedName name="F_06" localSheetId="2">#REF!</definedName>
    <definedName name="F_06">#REF!</definedName>
    <definedName name="F_07" localSheetId="1">#REF!</definedName>
    <definedName name="F_07" localSheetId="2">#REF!</definedName>
    <definedName name="F_07">#REF!</definedName>
    <definedName name="F_08" localSheetId="1">#REF!</definedName>
    <definedName name="F_08" localSheetId="2">#REF!</definedName>
    <definedName name="F_08">#REF!</definedName>
    <definedName name="F_09" localSheetId="1">#REF!</definedName>
    <definedName name="F_09" localSheetId="2">#REF!</definedName>
    <definedName name="F_09">#REF!</definedName>
    <definedName name="F_IT10">'[305]Luas-Tot'!#REF!</definedName>
    <definedName name="F_IT11">'[305]Luas-Tot'!#REF!</definedName>
    <definedName name="F_IT12">'[305]Luas-Tot'!#REF!</definedName>
    <definedName name="F_IT13">'[305]Luas-Tot'!#REF!</definedName>
    <definedName name="F_IT14">'[305]Luas-Tot'!#REF!</definedName>
    <definedName name="F_IT15">'[305]Luas-Tot'!#REF!</definedName>
    <definedName name="F_IT16">'[305]Luas-Tot'!#REF!</definedName>
    <definedName name="F_IT17">'[305]Luas-Tot'!#REF!</definedName>
    <definedName name="F_IT2">'[305]Luas-Tot'!#REF!</definedName>
    <definedName name="F_IT3">'[305]Luas-Tot'!#REF!</definedName>
    <definedName name="F_IT4">'[305]Luas-Tot'!#REF!</definedName>
    <definedName name="F_IT5">'[305]Luas-Tot'!#REF!</definedName>
    <definedName name="F_IT6">'[305]Luas-Tot'!#REF!</definedName>
    <definedName name="F_IT7">'[305]Luas-Tot'!#REF!</definedName>
    <definedName name="F_IT8">'[305]Luas-Tot'!#REF!</definedName>
    <definedName name="F_IT9">'[305]Luas-Tot'!#REF!</definedName>
    <definedName name="F_R0">'[305]Luas-Tot'!#REF!</definedName>
    <definedName name="F_R0_5">'[305]Luas-Tot'!#REF!</definedName>
    <definedName name="F15A9" localSheetId="1">#REF!</definedName>
    <definedName name="F15A9" localSheetId="2">#REF!</definedName>
    <definedName name="F15A9">#REF!</definedName>
    <definedName name="F16A">[67]ANALIS!$F$33</definedName>
    <definedName name="F21C">[67]ANALIS!$F$55</definedName>
    <definedName name="F22A">[67]ANALIS!$F$66</definedName>
    <definedName name="F22B">[67]ANALIS!$F$80</definedName>
    <definedName name="F34B">[67]ANALIS!#REF!</definedName>
    <definedName name="F36A">[67]ANALIS!$F$164</definedName>
    <definedName name="fa.ror" localSheetId="1">#REF!</definedName>
    <definedName name="fa.ror" localSheetId="2">#REF!</definedName>
    <definedName name="fa.ror">#REF!</definedName>
    <definedName name="fab." localSheetId="1">#REF!</definedName>
    <definedName name="fab." localSheetId="2">#REF!</definedName>
    <definedName name="fab.">#REF!</definedName>
    <definedName name="FACP" localSheetId="1">#REF!</definedName>
    <definedName name="FACP" localSheetId="2">#REF!</definedName>
    <definedName name="FACP">#REF!</definedName>
    <definedName name="fam" localSheetId="1">#REF!</definedName>
    <definedName name="fam" localSheetId="2">#REF!</definedName>
    <definedName name="fam">#REF!</definedName>
    <definedName name="fasf" localSheetId="1">#REF!</definedName>
    <definedName name="fasf" localSheetId="2">#REF!</definedName>
    <definedName name="fasf">#REF!</definedName>
    <definedName name="fatap">[132]RAB!$K$476</definedName>
    <definedName name="Fax" localSheetId="1">#REF!</definedName>
    <definedName name="Fax" localSheetId="2">#REF!</definedName>
    <definedName name="Fax">#REF!</definedName>
    <definedName name="FB_WITH_CRANE">'[186]HARGA ALAT'!$E$40</definedName>
    <definedName name="fbaja">[132]RAB!$K$483</definedName>
    <definedName name="fcat">[132]RAB!$K$493</definedName>
    <definedName name="FD" localSheetId="1">#REF!</definedName>
    <definedName name="FD" localSheetId="2">#REF!</definedName>
    <definedName name="FD">#REF!</definedName>
    <definedName name="fd.2" localSheetId="1">#REF!</definedName>
    <definedName name="fd.2" localSheetId="2">#REF!</definedName>
    <definedName name="fd.2">#REF!</definedName>
    <definedName name="fd.3" localSheetId="1">#REF!</definedName>
    <definedName name="fd.3" localSheetId="2">#REF!</definedName>
    <definedName name="fd.3">#REF!</definedName>
    <definedName name="fdfd" localSheetId="1">#REF!</definedName>
    <definedName name="fdfd" localSheetId="2">#REF!</definedName>
    <definedName name="fdfd">#REF!</definedName>
    <definedName name="FDG" localSheetId="1">#REF!</definedName>
    <definedName name="FDG" localSheetId="2">#REF!</definedName>
    <definedName name="FDG">#REF!</definedName>
    <definedName name="fdgs" localSheetId="5">{"'Sheet1'!$A$1"}</definedName>
    <definedName name="fdgs" localSheetId="7">{"'Sheet1'!$A$1"}</definedName>
    <definedName name="fdgs">{"'Sheet1'!$A$1"}</definedName>
    <definedName name="fdgs_1" localSheetId="3">{"'Sheet1'!$A$1"}</definedName>
    <definedName name="fdgs_1" localSheetId="4">{"'Sheet1'!$A$1"}</definedName>
    <definedName name="fdgs_2" localSheetId="5">{"'Sheet1'!$A$1"}</definedName>
    <definedName name="fdgs_2" localSheetId="7">{"'Sheet1'!$A$1"}</definedName>
    <definedName name="fdgs_2">{"'Sheet1'!$A$1"}</definedName>
    <definedName name="fdgs_3" localSheetId="5">{"'Sheet1'!$A$1"}</definedName>
    <definedName name="fdgs_3" localSheetId="7">{"'Sheet1'!$A$1"}</definedName>
    <definedName name="fdgs_3">{"'Sheet1'!$A$1"}</definedName>
    <definedName name="fdgs_4" localSheetId="5">{"'Sheet1'!$A$1"}</definedName>
    <definedName name="fdgs_4" localSheetId="7">{"'Sheet1'!$A$1"}</definedName>
    <definedName name="fdgs_4">{"'Sheet1'!$A$1"}</definedName>
    <definedName name="fdgs_5" localSheetId="5">{"'Sheet1'!$A$1"}</definedName>
    <definedName name="fdgs_5" localSheetId="7">{"'Sheet1'!$A$1"}</definedName>
    <definedName name="fdgs_5">{"'Sheet1'!$A$1"}</definedName>
    <definedName name="FDGSR" localSheetId="5">{"'Sheet1'!$A$1"}</definedName>
    <definedName name="FDGSR" localSheetId="7">{"'Sheet1'!$A$1"}</definedName>
    <definedName name="FDGSR">{"'Sheet1'!$A$1"}</definedName>
    <definedName name="FDGSR_1" localSheetId="3">{"'Sheet1'!$A$1"}</definedName>
    <definedName name="FDGSR_1" localSheetId="4">{"'Sheet1'!$A$1"}</definedName>
    <definedName name="FDGSR_2" localSheetId="5">{"'Sheet1'!$A$1"}</definedName>
    <definedName name="FDGSR_2" localSheetId="7">{"'Sheet1'!$A$1"}</definedName>
    <definedName name="FDGSR_2">{"'Sheet1'!$A$1"}</definedName>
    <definedName name="FDGSR_3" localSheetId="5">{"'Sheet1'!$A$1"}</definedName>
    <definedName name="FDGSR_3" localSheetId="7">{"'Sheet1'!$A$1"}</definedName>
    <definedName name="FDGSR_3">{"'Sheet1'!$A$1"}</definedName>
    <definedName name="FDGSR_4" localSheetId="5">{"'Sheet1'!$A$1"}</definedName>
    <definedName name="FDGSR_4" localSheetId="7">{"'Sheet1'!$A$1"}</definedName>
    <definedName name="FDGSR_4">{"'Sheet1'!$A$1"}</definedName>
    <definedName name="FDGSR_5" localSheetId="5">{"'Sheet1'!$A$1"}</definedName>
    <definedName name="FDGSR_5" localSheetId="7">{"'Sheet1'!$A$1"}</definedName>
    <definedName name="FDGSR_5">{"'Sheet1'!$A$1"}</definedName>
    <definedName name="fdgst" localSheetId="5">{"'Sheet1'!$A$1"}</definedName>
    <definedName name="fdgst" localSheetId="7">{"'Sheet1'!$A$1"}</definedName>
    <definedName name="fdgst">{"'Sheet1'!$A$1"}</definedName>
    <definedName name="fdgst_1" localSheetId="3">{"'Sheet1'!$A$1"}</definedName>
    <definedName name="fdgst_1" localSheetId="4">{"'Sheet1'!$A$1"}</definedName>
    <definedName name="fdgst_2" localSheetId="5">{"'Sheet1'!$A$1"}</definedName>
    <definedName name="fdgst_2" localSheetId="7">{"'Sheet1'!$A$1"}</definedName>
    <definedName name="fdgst_2">{"'Sheet1'!$A$1"}</definedName>
    <definedName name="fdgst_3" localSheetId="5">{"'Sheet1'!$A$1"}</definedName>
    <definedName name="fdgst_3" localSheetId="7">{"'Sheet1'!$A$1"}</definedName>
    <definedName name="fdgst_3">{"'Sheet1'!$A$1"}</definedName>
    <definedName name="fdgst_4" localSheetId="5">{"'Sheet1'!$A$1"}</definedName>
    <definedName name="fdgst_4" localSheetId="7">{"'Sheet1'!$A$1"}</definedName>
    <definedName name="fdgst_4">{"'Sheet1'!$A$1"}</definedName>
    <definedName name="fdgst_5" localSheetId="5">{"'Sheet1'!$A$1"}</definedName>
    <definedName name="fdgst_5" localSheetId="7">{"'Sheet1'!$A$1"}</definedName>
    <definedName name="fdgst_5">{"'Sheet1'!$A$1"}</definedName>
    <definedName name="fdinding">[132]RAB!$K$463</definedName>
    <definedName name="fdr" localSheetId="5">{"'Sheet1'!$A$1"}</definedName>
    <definedName name="fdr" localSheetId="7">{"'Sheet1'!$A$1"}</definedName>
    <definedName name="fdr">{"'Sheet1'!$A$1"}</definedName>
    <definedName name="fdr_1" localSheetId="3">{"'Sheet1'!$A$1"}</definedName>
    <definedName name="fdr_1" localSheetId="4">{"'Sheet1'!$A$1"}</definedName>
    <definedName name="fdr_2" localSheetId="5">{"'Sheet1'!$A$1"}</definedName>
    <definedName name="fdr_2" localSheetId="7">{"'Sheet1'!$A$1"}</definedName>
    <definedName name="fdr_2">{"'Sheet1'!$A$1"}</definedName>
    <definedName name="fdr_3" localSheetId="5">{"'Sheet1'!$A$1"}</definedName>
    <definedName name="fdr_3" localSheetId="7">{"'Sheet1'!$A$1"}</definedName>
    <definedName name="fdr_3">{"'Sheet1'!$A$1"}</definedName>
    <definedName name="fdr_4" localSheetId="5">{"'Sheet1'!$A$1"}</definedName>
    <definedName name="fdr_4" localSheetId="7">{"'Sheet1'!$A$1"}</definedName>
    <definedName name="fdr_4">{"'Sheet1'!$A$1"}</definedName>
    <definedName name="fdr_5" localSheetId="5">{"'Sheet1'!$A$1"}</definedName>
    <definedName name="fdr_5" localSheetId="7">{"'Sheet1'!$A$1"}</definedName>
    <definedName name="fdr_5">{"'Sheet1'!$A$1"}</definedName>
    <definedName name="FDRAY" localSheetId="5">{"'Sheet1'!$A$1"}</definedName>
    <definedName name="FDRAY" localSheetId="7">{"'Sheet1'!$A$1"}</definedName>
    <definedName name="FDRAY">{"'Sheet1'!$A$1"}</definedName>
    <definedName name="FDRAY_1" localSheetId="3">{"'Sheet1'!$A$1"}</definedName>
    <definedName name="FDRAY_1" localSheetId="4">{"'Sheet1'!$A$1"}</definedName>
    <definedName name="FDRAY_2" localSheetId="5">{"'Sheet1'!$A$1"}</definedName>
    <definedName name="FDRAY_2" localSheetId="7">{"'Sheet1'!$A$1"}</definedName>
    <definedName name="FDRAY_2">{"'Sheet1'!$A$1"}</definedName>
    <definedName name="FDRAY_3" localSheetId="5">{"'Sheet1'!$A$1"}</definedName>
    <definedName name="FDRAY_3" localSheetId="7">{"'Sheet1'!$A$1"}</definedName>
    <definedName name="FDRAY_3">{"'Sheet1'!$A$1"}</definedName>
    <definedName name="FDRAY_4" localSheetId="5">{"'Sheet1'!$A$1"}</definedName>
    <definedName name="FDRAY_4" localSheetId="7">{"'Sheet1'!$A$1"}</definedName>
    <definedName name="FDRAY_4">{"'Sheet1'!$A$1"}</definedName>
    <definedName name="FDRAY_5" localSheetId="5">{"'Sheet1'!$A$1"}</definedName>
    <definedName name="FDRAY_5" localSheetId="7">{"'Sheet1'!$A$1"}</definedName>
    <definedName name="FDRAY_5">{"'Sheet1'!$A$1"}</definedName>
    <definedName name="fdrs" localSheetId="5">{"'Sheet1'!$A$1"}</definedName>
    <definedName name="fdrs" localSheetId="7">{"'Sheet1'!$A$1"}</definedName>
    <definedName name="fdrs">{"'Sheet1'!$A$1"}</definedName>
    <definedName name="fdrs_1" localSheetId="3">{"'Sheet1'!$A$1"}</definedName>
    <definedName name="fdrs_1" localSheetId="4">{"'Sheet1'!$A$1"}</definedName>
    <definedName name="fdrs_2" localSheetId="5">{"'Sheet1'!$A$1"}</definedName>
    <definedName name="fdrs_2" localSheetId="7">{"'Sheet1'!$A$1"}</definedName>
    <definedName name="fdrs_2">{"'Sheet1'!$A$1"}</definedName>
    <definedName name="fdrs_3" localSheetId="5">{"'Sheet1'!$A$1"}</definedName>
    <definedName name="fdrs_3" localSheetId="7">{"'Sheet1'!$A$1"}</definedName>
    <definedName name="fdrs_3">{"'Sheet1'!$A$1"}</definedName>
    <definedName name="fdrs_4" localSheetId="5">{"'Sheet1'!$A$1"}</definedName>
    <definedName name="fdrs_4" localSheetId="7">{"'Sheet1'!$A$1"}</definedName>
    <definedName name="fdrs_4">{"'Sheet1'!$A$1"}</definedName>
    <definedName name="fdrs_5" localSheetId="5">{"'Sheet1'!$A$1"}</definedName>
    <definedName name="fdrs_5" localSheetId="7">{"'Sheet1'!$A$1"}</definedName>
    <definedName name="fdrs_5">{"'Sheet1'!$A$1"}</definedName>
    <definedName name="FDRST" localSheetId="5">{"'Sheet1'!$A$1"}</definedName>
    <definedName name="FDRST" localSheetId="7">{"'Sheet1'!$A$1"}</definedName>
    <definedName name="FDRST">{"'Sheet1'!$A$1"}</definedName>
    <definedName name="FDRST_1" localSheetId="3">{"'Sheet1'!$A$1"}</definedName>
    <definedName name="FDRST_1" localSheetId="4">{"'Sheet1'!$A$1"}</definedName>
    <definedName name="FDRST_2" localSheetId="5">{"'Sheet1'!$A$1"}</definedName>
    <definedName name="FDRST_2" localSheetId="7">{"'Sheet1'!$A$1"}</definedName>
    <definedName name="FDRST_2">{"'Sheet1'!$A$1"}</definedName>
    <definedName name="FDRST_3" localSheetId="5">{"'Sheet1'!$A$1"}</definedName>
    <definedName name="FDRST_3" localSheetId="7">{"'Sheet1'!$A$1"}</definedName>
    <definedName name="FDRST_3">{"'Sheet1'!$A$1"}</definedName>
    <definedName name="FDRST_4" localSheetId="5">{"'Sheet1'!$A$1"}</definedName>
    <definedName name="FDRST_4" localSheetId="7">{"'Sheet1'!$A$1"}</definedName>
    <definedName name="FDRST_4">{"'Sheet1'!$A$1"}</definedName>
    <definedName name="FDRST_5" localSheetId="5">{"'Sheet1'!$A$1"}</definedName>
    <definedName name="FDRST_5" localSheetId="7">{"'Sheet1'!$A$1"}</definedName>
    <definedName name="FDRST_5">{"'Sheet1'!$A$1"}</definedName>
    <definedName name="FDRY" localSheetId="5">{"'Sheet1'!$A$1"}</definedName>
    <definedName name="FDRY" localSheetId="7">{"'Sheet1'!$A$1"}</definedName>
    <definedName name="FDRY">{"'Sheet1'!$A$1"}</definedName>
    <definedName name="FDRY_1" localSheetId="3">{"'Sheet1'!$A$1"}</definedName>
    <definedName name="FDRY_1" localSheetId="4">{"'Sheet1'!$A$1"}</definedName>
    <definedName name="FDRY_2" localSheetId="5">{"'Sheet1'!$A$1"}</definedName>
    <definedName name="FDRY_2" localSheetId="7">{"'Sheet1'!$A$1"}</definedName>
    <definedName name="FDRY_2">{"'Sheet1'!$A$1"}</definedName>
    <definedName name="FDRY_3" localSheetId="5">{"'Sheet1'!$A$1"}</definedName>
    <definedName name="FDRY_3" localSheetId="7">{"'Sheet1'!$A$1"}</definedName>
    <definedName name="FDRY_3">{"'Sheet1'!$A$1"}</definedName>
    <definedName name="FDRY_4" localSheetId="5">{"'Sheet1'!$A$1"}</definedName>
    <definedName name="FDRY_4" localSheetId="7">{"'Sheet1'!$A$1"}</definedName>
    <definedName name="FDRY_4">{"'Sheet1'!$A$1"}</definedName>
    <definedName name="FDRY_5" localSheetId="5">{"'Sheet1'!$A$1"}</definedName>
    <definedName name="FDRY_5" localSheetId="7">{"'Sheet1'!$A$1"}</definedName>
    <definedName name="FDRY_5">{"'Sheet1'!$A$1"}</definedName>
    <definedName name="FDSF" localSheetId="1">#REF!</definedName>
    <definedName name="FDSF" localSheetId="2">#REF!</definedName>
    <definedName name="FDSF">#REF!</definedName>
    <definedName name="fdtsrg" localSheetId="5">{"'Sheet1'!$A$1"}</definedName>
    <definedName name="fdtsrg" localSheetId="7">{"'Sheet1'!$A$1"}</definedName>
    <definedName name="fdtsrg">{"'Sheet1'!$A$1"}</definedName>
    <definedName name="fdtsrg_1" localSheetId="3">{"'Sheet1'!$A$1"}</definedName>
    <definedName name="fdtsrg_1" localSheetId="4">{"'Sheet1'!$A$1"}</definedName>
    <definedName name="fdtsrg_2" localSheetId="5">{"'Sheet1'!$A$1"}</definedName>
    <definedName name="fdtsrg_2" localSheetId="7">{"'Sheet1'!$A$1"}</definedName>
    <definedName name="fdtsrg_2">{"'Sheet1'!$A$1"}</definedName>
    <definedName name="fdtsrg_3" localSheetId="5">{"'Sheet1'!$A$1"}</definedName>
    <definedName name="fdtsrg_3" localSheetId="7">{"'Sheet1'!$A$1"}</definedName>
    <definedName name="fdtsrg_3">{"'Sheet1'!$A$1"}</definedName>
    <definedName name="fdtsrg_4" localSheetId="5">{"'Sheet1'!$A$1"}</definedName>
    <definedName name="fdtsrg_4" localSheetId="7">{"'Sheet1'!$A$1"}</definedName>
    <definedName name="fdtsrg_4">{"'Sheet1'!$A$1"}</definedName>
    <definedName name="fdtsrg_5" localSheetId="5">{"'Sheet1'!$A$1"}</definedName>
    <definedName name="fdtsrg_5" localSheetId="7">{"'Sheet1'!$A$1"}</definedName>
    <definedName name="fdtsrg_5">{"'Sheet1'!$A$1"}</definedName>
    <definedName name="FERRO">[306]ANALHASA!$J$79</definedName>
    <definedName name="FERS" localSheetId="5">{"'Sheet1'!$A$1"}</definedName>
    <definedName name="FERS" localSheetId="7">{"'Sheet1'!$A$1"}</definedName>
    <definedName name="FERS">{"'Sheet1'!$A$1"}</definedName>
    <definedName name="FERS_1" localSheetId="3">{"'Sheet1'!$A$1"}</definedName>
    <definedName name="FERS_1" localSheetId="4">{"'Sheet1'!$A$1"}</definedName>
    <definedName name="FERS_2" localSheetId="5">{"'Sheet1'!$A$1"}</definedName>
    <definedName name="FERS_2" localSheetId="7">{"'Sheet1'!$A$1"}</definedName>
    <definedName name="FERS_2">{"'Sheet1'!$A$1"}</definedName>
    <definedName name="FERS_3" localSheetId="5">{"'Sheet1'!$A$1"}</definedName>
    <definedName name="FERS_3" localSheetId="7">{"'Sheet1'!$A$1"}</definedName>
    <definedName name="FERS_3">{"'Sheet1'!$A$1"}</definedName>
    <definedName name="FERS_4" localSheetId="5">{"'Sheet1'!$A$1"}</definedName>
    <definedName name="FERS_4" localSheetId="7">{"'Sheet1'!$A$1"}</definedName>
    <definedName name="FERS_4">{"'Sheet1'!$A$1"}</definedName>
    <definedName name="FERS_5" localSheetId="5">{"'Sheet1'!$A$1"}</definedName>
    <definedName name="FERS_5" localSheetId="7">{"'Sheet1'!$A$1"}</definedName>
    <definedName name="FERS_5">{"'Sheet1'!$A$1"}</definedName>
    <definedName name="FF" localSheetId="1">#REF!</definedName>
    <definedName name="FF" localSheetId="2">#REF!</definedName>
    <definedName name="FF">#REF!</definedName>
    <definedName name="fff">[229]Upah!$A$14:$T45</definedName>
    <definedName name="fff_10">NA()</definedName>
    <definedName name="fff_11">NA()</definedName>
    <definedName name="fff_12">NA()</definedName>
    <definedName name="fff_13">NA()</definedName>
    <definedName name="fff_14">NA()</definedName>
    <definedName name="fff_15">NA()</definedName>
    <definedName name="fff_19">NA()</definedName>
    <definedName name="fff_20">NA()</definedName>
    <definedName name="fff_4">NA()</definedName>
    <definedName name="fff_5">NA()</definedName>
    <definedName name="fff_6">NA()</definedName>
    <definedName name="fff_7">NA()</definedName>
    <definedName name="fff_8">NA()</definedName>
    <definedName name="fff_9">NA()</definedName>
    <definedName name="ffffer" localSheetId="5">{"Book1","4.09 FLORA DAN FAUNA.xls","4.22 PERLENGKAPAN SEKOLAH.xls"}</definedName>
    <definedName name="ffffer" localSheetId="7">{"Book1","4.09 FLORA DAN FAUNA.xls","4.22 PERLENGKAPAN SEKOLAH.xls"}</definedName>
    <definedName name="ffffer">{"Book1","4.09 FLORA DAN FAUNA.xls","4.22 PERLENGKAPAN SEKOLAH.xls"}</definedName>
    <definedName name="FGDF" localSheetId="1">#REF!</definedName>
    <definedName name="FGDF" localSheetId="2">#REF!</definedName>
    <definedName name="FGDF">#REF!</definedName>
    <definedName name="FGFG">'[307]HARGA SAT'!#REF!</definedName>
    <definedName name="fgfhfhnfhfhf_6">"#REF!"</definedName>
    <definedName name="fghhh" localSheetId="5">{"'Sheet1'!$A$1"}</definedName>
    <definedName name="fghhh" localSheetId="7">{"'Sheet1'!$A$1"}</definedName>
    <definedName name="fghhh">{"'Sheet1'!$A$1"}</definedName>
    <definedName name="fghhh_1" localSheetId="3">{"'Sheet1'!$A$1"}</definedName>
    <definedName name="fghhh_1" localSheetId="4">{"'Sheet1'!$A$1"}</definedName>
    <definedName name="fghhh_2" localSheetId="5">{"'Sheet1'!$A$1"}</definedName>
    <definedName name="fghhh_2" localSheetId="7">{"'Sheet1'!$A$1"}</definedName>
    <definedName name="fghhh_2">{"'Sheet1'!$A$1"}</definedName>
    <definedName name="fghhh_3" localSheetId="5">{"'Sheet1'!$A$1"}</definedName>
    <definedName name="fghhh_3" localSheetId="7">{"'Sheet1'!$A$1"}</definedName>
    <definedName name="fghhh_3">{"'Sheet1'!$A$1"}</definedName>
    <definedName name="fghhh_4" localSheetId="5">{"'Sheet1'!$A$1"}</definedName>
    <definedName name="fghhh_4" localSheetId="7">{"'Sheet1'!$A$1"}</definedName>
    <definedName name="fghhh_4">{"'Sheet1'!$A$1"}</definedName>
    <definedName name="fghhh_5" localSheetId="5">{"'Sheet1'!$A$1"}</definedName>
    <definedName name="fghhh_5" localSheetId="7">{"'Sheet1'!$A$1"}</definedName>
    <definedName name="fghhh_5">{"'Sheet1'!$A$1"}</definedName>
    <definedName name="fgjf" localSheetId="5">{"'Sheet1'!$A$1"}</definedName>
    <definedName name="fgjf" localSheetId="7">{"'Sheet1'!$A$1"}</definedName>
    <definedName name="fgjf">{"'Sheet1'!$A$1"}</definedName>
    <definedName name="fgjf_1" localSheetId="3">{"'Sheet1'!$A$1"}</definedName>
    <definedName name="fgjf_1" localSheetId="4">{"'Sheet1'!$A$1"}</definedName>
    <definedName name="fgjf_2" localSheetId="5">{"'Sheet1'!$A$1"}</definedName>
    <definedName name="fgjf_2" localSheetId="7">{"'Sheet1'!$A$1"}</definedName>
    <definedName name="fgjf_2">{"'Sheet1'!$A$1"}</definedName>
    <definedName name="fgjf_3" localSheetId="5">{"'Sheet1'!$A$1"}</definedName>
    <definedName name="fgjf_3" localSheetId="7">{"'Sheet1'!$A$1"}</definedName>
    <definedName name="fgjf_3">{"'Sheet1'!$A$1"}</definedName>
    <definedName name="fgjf_4" localSheetId="5">{"'Sheet1'!$A$1"}</definedName>
    <definedName name="fgjf_4" localSheetId="7">{"'Sheet1'!$A$1"}</definedName>
    <definedName name="fgjf_4">{"'Sheet1'!$A$1"}</definedName>
    <definedName name="fgjf_5" localSheetId="5">{"'Sheet1'!$A$1"}</definedName>
    <definedName name="fgjf_5" localSheetId="7">{"'Sheet1'!$A$1"}</definedName>
    <definedName name="fgjf_5">{"'Sheet1'!$A$1"}</definedName>
    <definedName name="fgjfj" localSheetId="5">{"'Sheet1'!$A$1"}</definedName>
    <definedName name="fgjfj" localSheetId="7">{"'Sheet1'!$A$1"}</definedName>
    <definedName name="fgjfj">{"'Sheet1'!$A$1"}</definedName>
    <definedName name="fgjfj_1" localSheetId="3">{"'Sheet1'!$A$1"}</definedName>
    <definedName name="fgjfj_1" localSheetId="4">{"'Sheet1'!$A$1"}</definedName>
    <definedName name="fgjfj_2" localSheetId="5">{"'Sheet1'!$A$1"}</definedName>
    <definedName name="fgjfj_2" localSheetId="7">{"'Sheet1'!$A$1"}</definedName>
    <definedName name="fgjfj_2">{"'Sheet1'!$A$1"}</definedName>
    <definedName name="fgjfj_3" localSheetId="5">{"'Sheet1'!$A$1"}</definedName>
    <definedName name="fgjfj_3" localSheetId="7">{"'Sheet1'!$A$1"}</definedName>
    <definedName name="fgjfj_3">{"'Sheet1'!$A$1"}</definedName>
    <definedName name="fgjfj_4" localSheetId="5">{"'Sheet1'!$A$1"}</definedName>
    <definedName name="fgjfj_4" localSheetId="7">{"'Sheet1'!$A$1"}</definedName>
    <definedName name="fgjfj_4">{"'Sheet1'!$A$1"}</definedName>
    <definedName name="fgjfj_5" localSheetId="5">{"'Sheet1'!$A$1"}</definedName>
    <definedName name="fgjfj_5" localSheetId="7">{"'Sheet1'!$A$1"}</definedName>
    <definedName name="fgjfj_5">{"'Sheet1'!$A$1"}</definedName>
    <definedName name="FGRD" localSheetId="5">{"'Sheet1'!$A$1"}</definedName>
    <definedName name="FGRD" localSheetId="7">{"'Sheet1'!$A$1"}</definedName>
    <definedName name="FGRD">{"'Sheet1'!$A$1"}</definedName>
    <definedName name="FGRD_1" localSheetId="3">{"'Sheet1'!$A$1"}</definedName>
    <definedName name="FGRD_1" localSheetId="4">{"'Sheet1'!$A$1"}</definedName>
    <definedName name="FGRD_2" localSheetId="5">{"'Sheet1'!$A$1"}</definedName>
    <definedName name="FGRD_2" localSheetId="7">{"'Sheet1'!$A$1"}</definedName>
    <definedName name="FGRD_2">{"'Sheet1'!$A$1"}</definedName>
    <definedName name="FGRD_3" localSheetId="5">{"'Sheet1'!$A$1"}</definedName>
    <definedName name="FGRD_3" localSheetId="7">{"'Sheet1'!$A$1"}</definedName>
    <definedName name="FGRD_3">{"'Sheet1'!$A$1"}</definedName>
    <definedName name="FGRD_4" localSheetId="5">{"'Sheet1'!$A$1"}</definedName>
    <definedName name="FGRD_4" localSheetId="7">{"'Sheet1'!$A$1"}</definedName>
    <definedName name="FGRD_4">{"'Sheet1'!$A$1"}</definedName>
    <definedName name="FGRD_5" localSheetId="5">{"'Sheet1'!$A$1"}</definedName>
    <definedName name="FGRD_5" localSheetId="7">{"'Sheet1'!$A$1"}</definedName>
    <definedName name="FGRD_5">{"'Sheet1'!$A$1"}</definedName>
    <definedName name="FGSR" localSheetId="5">{"'Sheet1'!$A$1"}</definedName>
    <definedName name="FGSR" localSheetId="7">{"'Sheet1'!$A$1"}</definedName>
    <definedName name="FGSR">{"'Sheet1'!$A$1"}</definedName>
    <definedName name="FGSR_1" localSheetId="3">{"'Sheet1'!$A$1"}</definedName>
    <definedName name="FGSR_1" localSheetId="4">{"'Sheet1'!$A$1"}</definedName>
    <definedName name="FGSR_2" localSheetId="5">{"'Sheet1'!$A$1"}</definedName>
    <definedName name="FGSR_2" localSheetId="7">{"'Sheet1'!$A$1"}</definedName>
    <definedName name="FGSR_2">{"'Sheet1'!$A$1"}</definedName>
    <definedName name="FGSR_3" localSheetId="5">{"'Sheet1'!$A$1"}</definedName>
    <definedName name="FGSR_3" localSheetId="7">{"'Sheet1'!$A$1"}</definedName>
    <definedName name="FGSR_3">{"'Sheet1'!$A$1"}</definedName>
    <definedName name="FGSR_4" localSheetId="5">{"'Sheet1'!$A$1"}</definedName>
    <definedName name="FGSR_4" localSheetId="7">{"'Sheet1'!$A$1"}</definedName>
    <definedName name="FGSR_4">{"'Sheet1'!$A$1"}</definedName>
    <definedName name="FGSR_5" localSheetId="5">{"'Sheet1'!$A$1"}</definedName>
    <definedName name="FGSR_5" localSheetId="7">{"'Sheet1'!$A$1"}</definedName>
    <definedName name="FGSR_5">{"'Sheet1'!$A$1"}</definedName>
    <definedName name="FGYJ" localSheetId="1">#REF!</definedName>
    <definedName name="FGYJ" localSheetId="2">#REF!</definedName>
    <definedName name="FGYJ">#REF!</definedName>
    <definedName name="fhg" localSheetId="5">{#N/A,#N/A,FALSE,"REK";#N/A,#N/A,FALSE,"Bq-ARS"}</definedName>
    <definedName name="fhg" localSheetId="7">{#N/A,#N/A,FALSE,"REK";#N/A,#N/A,FALSE,"Bq-ARS"}</definedName>
    <definedName name="fhg">{#N/A,#N/A,FALSE,"REK";#N/A,#N/A,FALSE,"Bq-ARS"}</definedName>
    <definedName name="fhg_1" localSheetId="3">{#N/A,#N/A,FALSE,"REK";#N/A,#N/A,FALSE,"Bq-ARS"}</definedName>
    <definedName name="fhg_1" localSheetId="4">{#N/A,#N/A,FALSE,"REK";#N/A,#N/A,FALSE,"Bq-ARS"}</definedName>
    <definedName name="fhg_2" localSheetId="5">{#N/A,#N/A,FALSE,"REK";#N/A,#N/A,FALSE,"Bq-ARS"}</definedName>
    <definedName name="fhg_2" localSheetId="7">{#N/A,#N/A,FALSE,"REK";#N/A,#N/A,FALSE,"Bq-ARS"}</definedName>
    <definedName name="fhg_2">{#N/A,#N/A,FALSE,"REK";#N/A,#N/A,FALSE,"Bq-ARS"}</definedName>
    <definedName name="fhg_3" localSheetId="5">{#N/A,#N/A,FALSE,"REK";#N/A,#N/A,FALSE,"Bq-ARS"}</definedName>
    <definedName name="fhg_3" localSheetId="7">{#N/A,#N/A,FALSE,"REK";#N/A,#N/A,FALSE,"Bq-ARS"}</definedName>
    <definedName name="fhg_3">{#N/A,#N/A,FALSE,"REK";#N/A,#N/A,FALSE,"Bq-ARS"}</definedName>
    <definedName name="fhg_4" localSheetId="5">{#N/A,#N/A,FALSE,"REK";#N/A,#N/A,FALSE,"Bq-ARS"}</definedName>
    <definedName name="fhg_4" localSheetId="7">{#N/A,#N/A,FALSE,"REK";#N/A,#N/A,FALSE,"Bq-ARS"}</definedName>
    <definedName name="fhg_4">{#N/A,#N/A,FALSE,"REK";#N/A,#N/A,FALSE,"Bq-ARS"}</definedName>
    <definedName name="fhg_5" localSheetId="5">{#N/A,#N/A,FALSE,"REK";#N/A,#N/A,FALSE,"Bq-ARS"}</definedName>
    <definedName name="fhg_5" localSheetId="7">{#N/A,#N/A,FALSE,"REK";#N/A,#N/A,FALSE,"Bq-ARS"}</definedName>
    <definedName name="fhg_5">{#N/A,#N/A,FALSE,"REK";#N/A,#N/A,FALSE,"Bq-ARS"}</definedName>
    <definedName name="fhhh" localSheetId="5">{"'Sheet1'!$A$1"}</definedName>
    <definedName name="fhhh" localSheetId="7">{"'Sheet1'!$A$1"}</definedName>
    <definedName name="fhhh">{"'Sheet1'!$A$1"}</definedName>
    <definedName name="fhhh_1" localSheetId="3">{"'Sheet1'!$A$1"}</definedName>
    <definedName name="fhhh_1" localSheetId="4">{"'Sheet1'!$A$1"}</definedName>
    <definedName name="fhhh_2" localSheetId="5">{"'Sheet1'!$A$1"}</definedName>
    <definedName name="fhhh_2" localSheetId="7">{"'Sheet1'!$A$1"}</definedName>
    <definedName name="fhhh_2">{"'Sheet1'!$A$1"}</definedName>
    <definedName name="fhhh_3" localSheetId="5">{"'Sheet1'!$A$1"}</definedName>
    <definedName name="fhhh_3" localSheetId="7">{"'Sheet1'!$A$1"}</definedName>
    <definedName name="fhhh_3">{"'Sheet1'!$A$1"}</definedName>
    <definedName name="fhhh_4" localSheetId="5">{"'Sheet1'!$A$1"}</definedName>
    <definedName name="fhhh_4" localSheetId="7">{"'Sheet1'!$A$1"}</definedName>
    <definedName name="fhhh_4">{"'Sheet1'!$A$1"}</definedName>
    <definedName name="fhhh_5" localSheetId="5">{"'Sheet1'!$A$1"}</definedName>
    <definedName name="fhhh_5" localSheetId="7">{"'Sheet1'!$A$1"}</definedName>
    <definedName name="fhhh_5">{"'Sheet1'!$A$1"}</definedName>
    <definedName name="fibra" localSheetId="1">#REF!</definedName>
    <definedName name="fibra" localSheetId="2">#REF!</definedName>
    <definedName name="fibra">#REF!</definedName>
    <definedName name="filler">'[144]Upah&amp;Bahan'!$G$56</definedName>
    <definedName name="filter">'[213]Daftar Harga'!$J$166</definedName>
    <definedName name="final" localSheetId="1">#REF!</definedName>
    <definedName name="final" localSheetId="2">#REF!</definedName>
    <definedName name="final">#REF!</definedName>
    <definedName name="finish" localSheetId="1">#REF!</definedName>
    <definedName name="finish" localSheetId="2">#REF!</definedName>
    <definedName name="finish">#REF!</definedName>
    <definedName name="FINISHER">'[35]Break Down Alat'!#REF!</definedName>
    <definedName name="FINISHER_1">"#REF!"</definedName>
    <definedName name="FISIK_PEKERJAAN_1_6">"#REF!"</definedName>
    <definedName name="FISIK_PEKERJAAN_6">"#REF!"</definedName>
    <definedName name="fiting" localSheetId="1">#REF!</definedName>
    <definedName name="fiting" localSheetId="2">#REF!</definedName>
    <definedName name="fiting">#REF!</definedName>
    <definedName name="fjkk" localSheetId="5">{"'Sheet1'!$A$1"}</definedName>
    <definedName name="fjkk" localSheetId="7">{"'Sheet1'!$A$1"}</definedName>
    <definedName name="fjkk">{"'Sheet1'!$A$1"}</definedName>
    <definedName name="fjkk_1" localSheetId="3">{"'Sheet1'!$A$1"}</definedName>
    <definedName name="fjkk_1" localSheetId="4">{"'Sheet1'!$A$1"}</definedName>
    <definedName name="fjkk_2" localSheetId="5">{"'Sheet1'!$A$1"}</definedName>
    <definedName name="fjkk_2" localSheetId="7">{"'Sheet1'!$A$1"}</definedName>
    <definedName name="fjkk_2">{"'Sheet1'!$A$1"}</definedName>
    <definedName name="fjkk_3" localSheetId="5">{"'Sheet1'!$A$1"}</definedName>
    <definedName name="fjkk_3" localSheetId="7">{"'Sheet1'!$A$1"}</definedName>
    <definedName name="fjkk_3">{"'Sheet1'!$A$1"}</definedName>
    <definedName name="fjkk_4" localSheetId="5">{"'Sheet1'!$A$1"}</definedName>
    <definedName name="fjkk_4" localSheetId="7">{"'Sheet1'!$A$1"}</definedName>
    <definedName name="fjkk_4">{"'Sheet1'!$A$1"}</definedName>
    <definedName name="fjkk_5" localSheetId="5">{"'Sheet1'!$A$1"}</definedName>
    <definedName name="fjkk_5" localSheetId="7">{"'Sheet1'!$A$1"}</definedName>
    <definedName name="fjkk_5">{"'Sheet1'!$A$1"}</definedName>
    <definedName name="fjr" localSheetId="5">{"'Sheet1'!$A$1"}</definedName>
    <definedName name="fjr" localSheetId="7">{"'Sheet1'!$A$1"}</definedName>
    <definedName name="fjr">{"'Sheet1'!$A$1"}</definedName>
    <definedName name="fjr_1" localSheetId="3">{"'Sheet1'!$A$1"}</definedName>
    <definedName name="fjr_1" localSheetId="4">{"'Sheet1'!$A$1"}</definedName>
    <definedName name="fjr_2" localSheetId="5">{"'Sheet1'!$A$1"}</definedName>
    <definedName name="fjr_2" localSheetId="7">{"'Sheet1'!$A$1"}</definedName>
    <definedName name="fjr_2">{"'Sheet1'!$A$1"}</definedName>
    <definedName name="fjr_3" localSheetId="5">{"'Sheet1'!$A$1"}</definedName>
    <definedName name="fjr_3" localSheetId="7">{"'Sheet1'!$A$1"}</definedName>
    <definedName name="fjr_3">{"'Sheet1'!$A$1"}</definedName>
    <definedName name="fjr_4" localSheetId="5">{"'Sheet1'!$A$1"}</definedName>
    <definedName name="fjr_4" localSheetId="7">{"'Sheet1'!$A$1"}</definedName>
    <definedName name="fjr_4">{"'Sheet1'!$A$1"}</definedName>
    <definedName name="fjr_5" localSheetId="5">{"'Sheet1'!$A$1"}</definedName>
    <definedName name="fjr_5" localSheetId="7">{"'Sheet1'!$A$1"}</definedName>
    <definedName name="fjr_5">{"'Sheet1'!$A$1"}</definedName>
    <definedName name="fjt" localSheetId="5">{"'Sheet1'!$A$1"}</definedName>
    <definedName name="fjt" localSheetId="7">{"'Sheet1'!$A$1"}</definedName>
    <definedName name="fjt">{"'Sheet1'!$A$1"}</definedName>
    <definedName name="fjt_1" localSheetId="3">{"'Sheet1'!$A$1"}</definedName>
    <definedName name="fjt_1" localSheetId="4">{"'Sheet1'!$A$1"}</definedName>
    <definedName name="fjt_2" localSheetId="5">{"'Sheet1'!$A$1"}</definedName>
    <definedName name="fjt_2" localSheetId="7">{"'Sheet1'!$A$1"}</definedName>
    <definedName name="fjt_2">{"'Sheet1'!$A$1"}</definedName>
    <definedName name="fjt_3" localSheetId="5">{"'Sheet1'!$A$1"}</definedName>
    <definedName name="fjt_3" localSheetId="7">{"'Sheet1'!$A$1"}</definedName>
    <definedName name="fjt_3">{"'Sheet1'!$A$1"}</definedName>
    <definedName name="fjt_4" localSheetId="5">{"'Sheet1'!$A$1"}</definedName>
    <definedName name="fjt_4" localSheetId="7">{"'Sheet1'!$A$1"}</definedName>
    <definedName name="fjt_4">{"'Sheet1'!$A$1"}</definedName>
    <definedName name="fjt_5" localSheetId="5">{"'Sheet1'!$A$1"}</definedName>
    <definedName name="fjt_5" localSheetId="7">{"'Sheet1'!$A$1"}</definedName>
    <definedName name="fjt_5">{"'Sheet1'!$A$1"}</definedName>
    <definedName name="fkayu">[132]RAB!$K$471</definedName>
    <definedName name="fl.200" localSheetId="1">#REF!</definedName>
    <definedName name="fl.200" localSheetId="2">#REF!</definedName>
    <definedName name="fl.200">#REF!</definedName>
    <definedName name="FL.250" localSheetId="1">#REF!</definedName>
    <definedName name="FL.250" localSheetId="2">#REF!</definedName>
    <definedName name="FL.250">#REF!</definedName>
    <definedName name="FL_10">'[124]Upah&amp;Bahan'!$G$141</definedName>
    <definedName name="FL_12">'[124]Upah&amp;Bahan'!$G$142</definedName>
    <definedName name="FL_14">'[124]Upah&amp;Bahan'!$G$143</definedName>
    <definedName name="FL_6">'[308]Upah&amp;Bahan'!$G$139</definedName>
    <definedName name="FL_8">'[233]Upah&amp;Bahan'!$G$146</definedName>
    <definedName name="Flange_Besi_Ø_4">[122]HS!$G$181</definedName>
    <definedName name="Flange_pipa_fleksible__knie__double_neple__dll">[122]HS!$G$237</definedName>
    <definedName name="Flange_Spigot_Ø_4">[122]HS!$G$197</definedName>
    <definedName name="flangit">[132]RAB!$K$480</definedName>
    <definedName name="flantai">[132]RAB!$K$486</definedName>
    <definedName name="FLAT_BED_TRUK">'[186]HARGA ALAT'!$E$32</definedName>
    <definedName name="FLATBEDTRUCK">'[35]Break Down Alat'!#REF!</definedName>
    <definedName name="FLATBEDTRUCK_1">"#REF!"</definedName>
    <definedName name="Fleksible_Drive_Shaft___Flange">'[122]HARGA SAT Pompa'!$G$21</definedName>
    <definedName name="flenssocketdia63">[109]Bahan!#REF!</definedName>
    <definedName name="flenssocketdia90">[109]Bahan!#REF!</definedName>
    <definedName name="flensspigotdia110">[109]Bahan!#REF!</definedName>
    <definedName name="flensspigotdia160">[109]Bahan!#REF!</definedName>
    <definedName name="flensspigotdia63">[109]Bahan!#REF!</definedName>
    <definedName name="flensspigotdia90">[109]Bahan!#REF!</definedName>
    <definedName name="flistrik">[132]RAB!$K$503</definedName>
    <definedName name="floorhange">[69]Upah!$F$89</definedName>
    <definedName name="flordrainer">[69]Upah!$F$88</definedName>
    <definedName name="Flux.Oil">[223]Harsat!#REF!</definedName>
    <definedName name="fo">[39]ana!$J$10</definedName>
    <definedName name="Foot_Valve">'[122]HARGA SAT Pompa'!$G$27</definedName>
    <definedName name="form" localSheetId="1">#REF!</definedName>
    <definedName name="form" localSheetId="2">#REF!</definedName>
    <definedName name="form">#REF!</definedName>
    <definedName name="FORM21">'[309]3-DIV2'!$L$1:$V$61</definedName>
    <definedName name="FORM22E">'[309]3-DIV2'!#REF!</definedName>
    <definedName name="FORM22L">'[309]3-DIV2'!$L$121:$V$121</definedName>
    <definedName name="FORM231">'[309]3-DIV2'!$L$123:$V$183</definedName>
    <definedName name="FORM232">'[309]3-DIV2'!$L$243:$V$303</definedName>
    <definedName name="FORM233">'[309]3-DIV2'!$L$363:$V$423</definedName>
    <definedName name="Form234">'[309]3-DIV2'!$L$483:$V$543</definedName>
    <definedName name="Form235">'[309]3-DIV2'!$L$603:$V$663</definedName>
    <definedName name="Form236">'[309]3-DIV2'!$L$854:$V$914</definedName>
    <definedName name="FORM241">'[309]3-DIV2'!#REF!</definedName>
    <definedName name="FORM242">'[309]3-DIV2'!$L$978:$V$1038</definedName>
    <definedName name="FORM243">'[309]3-DIV2'!$L$1039:$V$1100</definedName>
    <definedName name="FORM311">'[310]3-DIV3'!$L$1:$V$61</definedName>
    <definedName name="FORM312">'[310]3-DIV3'!$L$121:$V$181</definedName>
    <definedName name="FORM313">'[310]3-DIV3'!$L$255:$V$315</definedName>
    <definedName name="FORM314">'[310]3-DIV3'!$L$375:$V$435</definedName>
    <definedName name="FORM315">'[310]3-DIV3'!$L$1766:$V$1826</definedName>
    <definedName name="FORM319">'[310]3-DIV3'!$L$1886:$V$1946</definedName>
    <definedName name="FORM321" localSheetId="1">#REF!</definedName>
    <definedName name="FORM321" localSheetId="2">#REF!</definedName>
    <definedName name="FORM321">#REF!</definedName>
    <definedName name="FORM322">'[310]3-DIV3'!$L$1947:$V$2007</definedName>
    <definedName name="FORM323">'[310]3-DIV3'!$L$2126:$V$2186</definedName>
    <definedName name="FORM323_1">"#REF!"</definedName>
    <definedName name="FORM323L" localSheetId="1">#REF!</definedName>
    <definedName name="FORM323L" localSheetId="2">#REF!</definedName>
    <definedName name="FORM323L">#REF!</definedName>
    <definedName name="FORM323L_1">"#REF!"</definedName>
    <definedName name="FORM324">'[310]3-DIV3'!$L$2305:$V$2365</definedName>
    <definedName name="FORM33" localSheetId="1">#REF!</definedName>
    <definedName name="FORM33" localSheetId="2">#REF!</definedName>
    <definedName name="FORM33">#REF!</definedName>
    <definedName name="FORM331">'[310]3-DIV3'!$L$2427:$V$2487</definedName>
    <definedName name="FORM346">'[310]3-DIV3'!$L$2547:$V$2607</definedName>
    <definedName name="FORM421">'[311]3-DIV4'!$L$1:$V$61</definedName>
    <definedName name="FORM422">'[311]3-DIV4'!$L$180:$V$240</definedName>
    <definedName name="FORM423">'[311]3-DIV4'!$L$479:$V$539</definedName>
    <definedName name="FORM424">'[311]3-DIV4'!$L$359:$V$419</definedName>
    <definedName name="FORM425">'[311]3-DIV4'!$L$718:$V$778</definedName>
    <definedName name="FORM426">'[311]3-DIV4'!$L$897:$V$957</definedName>
    <definedName name="FORM427">'[311]3-DIV4'!$L$1017:$V$1077</definedName>
    <definedName name="FORM511">'[312]3-DIV5'!$L$1:$V$61</definedName>
    <definedName name="FORM512">'[312]3-DIV5'!$L$180:$V$240</definedName>
    <definedName name="FORM521">'[312]3-DIV5'!$L$359:$V$419</definedName>
    <definedName name="FORM522">'[312]3-DIV5'!$L$3075:$V$3135</definedName>
    <definedName name="FORM541">'[312]3-DIV5'!$L$3254:$V$3314</definedName>
    <definedName name="FORM542">'[312]3-DIV5'!$L$3374:$V$3434</definedName>
    <definedName name="FORM611">[313]NP!$L$1:$V$61</definedName>
    <definedName name="FORM612">[313]NP!$L$121:$V$181</definedName>
    <definedName name="FORM621">[313]NP!$L$241:$V$301</definedName>
    <definedName name="FORM622">[313]NP!$L$420:$V$480</definedName>
    <definedName name="FORM623">[313]NP!$L$599:$V$659</definedName>
    <definedName name="FORM631">[313]NP!$L$719:$V$779</definedName>
    <definedName name="FORM632">[313]NP!$L$898:$V$958</definedName>
    <definedName name="FORM633">[313]NP!$L$1077:$V$1137</definedName>
    <definedName name="FORM634">[313]NP!$L$1256:$V$1316</definedName>
    <definedName name="FORM635">[313]NP!$L$1614:$V$1674</definedName>
    <definedName name="FORM635A">[313]NP!$L$1435:$V$1495</definedName>
    <definedName name="FORM636">[313]NP!$L$1793:$V$1853</definedName>
    <definedName name="FORM641L" localSheetId="1">#REF!</definedName>
    <definedName name="FORM641L" localSheetId="2">#REF!</definedName>
    <definedName name="FORM641L">#REF!</definedName>
    <definedName name="FORM642" localSheetId="1">#REF!</definedName>
    <definedName name="FORM642" localSheetId="2">#REF!</definedName>
    <definedName name="FORM642">#REF!</definedName>
    <definedName name="FORM65" localSheetId="5">"#REF!"</definedName>
    <definedName name="FORM65" localSheetId="6">"#REF!"</definedName>
    <definedName name="FORM65" localSheetId="7">"#REF!"</definedName>
    <definedName name="FORM65" localSheetId="1">#REF!</definedName>
    <definedName name="FORM65" localSheetId="2">#REF!</definedName>
    <definedName name="FORM65">#REF!</definedName>
    <definedName name="FORM651">[313]NP!$L$1972:$V$2032</definedName>
    <definedName name="FORM66">[313]NP!$L$2330:$V$2390</definedName>
    <definedName name="FORM66PERATA" localSheetId="5">"#REF!"</definedName>
    <definedName name="FORM66PERATA" localSheetId="6">"#REF!"</definedName>
    <definedName name="FORM66PERATA" localSheetId="7">"#REF!"</definedName>
    <definedName name="FORM66PERATA" localSheetId="1">#REF!</definedName>
    <definedName name="FORM66PERATA" localSheetId="2">#REF!</definedName>
    <definedName name="FORM66PERATA">#REF!</definedName>
    <definedName name="FORM66PERMUKAAN" localSheetId="5">"#REF!"</definedName>
    <definedName name="FORM66PERMUKAAN" localSheetId="6">"#REF!"</definedName>
    <definedName name="FORM66PERMUKAAN" localSheetId="7">"#REF!"</definedName>
    <definedName name="FORM66PERMUKAAN" localSheetId="1">#REF!</definedName>
    <definedName name="FORM66PERMUKAAN" localSheetId="2">#REF!</definedName>
    <definedName name="FORM66PERMUKAAN">#REF!</definedName>
    <definedName name="FORM7101" localSheetId="1">#REF!</definedName>
    <definedName name="FORM7101" localSheetId="2">#REF!</definedName>
    <definedName name="FORM7101">#REF!</definedName>
    <definedName name="FORM7102" localSheetId="1">#REF!</definedName>
    <definedName name="FORM7102" localSheetId="2">#REF!</definedName>
    <definedName name="FORM7102">#REF!</definedName>
    <definedName name="FORM7103" localSheetId="1">#REF!</definedName>
    <definedName name="FORM7103" localSheetId="2">#REF!</definedName>
    <definedName name="FORM7103">#REF!</definedName>
    <definedName name="FORM711" localSheetId="1">#REF!</definedName>
    <definedName name="FORM711" localSheetId="2">#REF!</definedName>
    <definedName name="FORM711">#REF!</definedName>
    <definedName name="FORM712" localSheetId="1">#REF!</definedName>
    <definedName name="FORM712" localSheetId="2">#REF!</definedName>
    <definedName name="FORM712">#REF!</definedName>
    <definedName name="FORM712_1">"#REF!"</definedName>
    <definedName name="FORM713" localSheetId="1">#REF!</definedName>
    <definedName name="FORM713" localSheetId="2">#REF!</definedName>
    <definedName name="FORM713">#REF!</definedName>
    <definedName name="FORM713_1">"#REF!"</definedName>
    <definedName name="FORM714" localSheetId="1">#REF!</definedName>
    <definedName name="FORM714" localSheetId="2">#REF!</definedName>
    <definedName name="FORM714">#REF!</definedName>
    <definedName name="FORM715" localSheetId="1">#REF!</definedName>
    <definedName name="FORM715" localSheetId="2">#REF!</definedName>
    <definedName name="FORM715">#REF!</definedName>
    <definedName name="FORM715_1">"#REF!"</definedName>
    <definedName name="FORM716" localSheetId="1">#REF!</definedName>
    <definedName name="FORM716" localSheetId="2">#REF!</definedName>
    <definedName name="FORM716">#REF!</definedName>
    <definedName name="FORM716_1">"#REF!"</definedName>
    <definedName name="FORM717" localSheetId="1">#REF!</definedName>
    <definedName name="FORM717" localSheetId="2">#REF!</definedName>
    <definedName name="FORM717">#REF!</definedName>
    <definedName name="FORM717_1">"#REF!"</definedName>
    <definedName name="FORM718" localSheetId="1">#REF!</definedName>
    <definedName name="FORM718" localSheetId="2">#REF!</definedName>
    <definedName name="FORM718">#REF!</definedName>
    <definedName name="FORM718_1">"#REF!"</definedName>
    <definedName name="FORM721" localSheetId="5">"#REF!"</definedName>
    <definedName name="FORM721" localSheetId="6">"#REF!"</definedName>
    <definedName name="FORM721" localSheetId="7">"#REF!"</definedName>
    <definedName name="FORM721" localSheetId="1">#REF!</definedName>
    <definedName name="FORM721" localSheetId="2">#REF!</definedName>
    <definedName name="FORM721">#REF!</definedName>
    <definedName name="FORM731" localSheetId="5">"#REF!"</definedName>
    <definedName name="FORM731" localSheetId="6">"#REF!"</definedName>
    <definedName name="FORM731" localSheetId="7">"#REF!"</definedName>
    <definedName name="FORM731" localSheetId="1">#REF!</definedName>
    <definedName name="FORM731" localSheetId="2">#REF!</definedName>
    <definedName name="FORM731">#REF!</definedName>
    <definedName name="FORM732" localSheetId="5">"#REF!"</definedName>
    <definedName name="FORM732" localSheetId="6">"#REF!"</definedName>
    <definedName name="FORM732" localSheetId="7">"#REF!"</definedName>
    <definedName name="FORM732" localSheetId="1">#REF!</definedName>
    <definedName name="FORM732" localSheetId="2">#REF!</definedName>
    <definedName name="FORM732">#REF!</definedName>
    <definedName name="FORM733" localSheetId="5">"#REF!"</definedName>
    <definedName name="FORM733" localSheetId="6">"#REF!"</definedName>
    <definedName name="FORM733" localSheetId="7">"#REF!"</definedName>
    <definedName name="FORM733" localSheetId="1">#REF!</definedName>
    <definedName name="FORM733" localSheetId="2">#REF!</definedName>
    <definedName name="FORM733">#REF!</definedName>
    <definedName name="FORM734" localSheetId="5">"#REF!"</definedName>
    <definedName name="FORM734" localSheetId="6">"#REF!"</definedName>
    <definedName name="FORM734" localSheetId="7">"#REF!"</definedName>
    <definedName name="FORM734" localSheetId="1">#REF!</definedName>
    <definedName name="FORM734" localSheetId="2">#REF!</definedName>
    <definedName name="FORM734">#REF!</definedName>
    <definedName name="FORM735" localSheetId="5">"#REF!"</definedName>
    <definedName name="FORM735" localSheetId="6">"#REF!"</definedName>
    <definedName name="FORM735" localSheetId="7">"#REF!"</definedName>
    <definedName name="FORM735" localSheetId="1">#REF!</definedName>
    <definedName name="FORM735" localSheetId="2">#REF!</definedName>
    <definedName name="FORM735">#REF!</definedName>
    <definedName name="FORM744" localSheetId="5">"#REF!"</definedName>
    <definedName name="FORM744" localSheetId="6">"#REF!"</definedName>
    <definedName name="FORM744" localSheetId="7">"#REF!"</definedName>
    <definedName name="FORM744" localSheetId="1">#REF!</definedName>
    <definedName name="FORM744" localSheetId="2">#REF!</definedName>
    <definedName name="FORM744">#REF!</definedName>
    <definedName name="FORM744_1">"#REF!"</definedName>
    <definedName name="FORM745" localSheetId="5">"#REF!"</definedName>
    <definedName name="FORM745" localSheetId="6">"#REF!"</definedName>
    <definedName name="FORM745" localSheetId="7">"#REF!"</definedName>
    <definedName name="FORM745" localSheetId="1">#REF!</definedName>
    <definedName name="FORM745" localSheetId="2">#REF!</definedName>
    <definedName name="FORM745">#REF!</definedName>
    <definedName name="FORM745_1">"#REF!"</definedName>
    <definedName name="FORM7610" localSheetId="5">"#REF!"</definedName>
    <definedName name="FORM7610" localSheetId="6">"#REF!"</definedName>
    <definedName name="FORM7610" localSheetId="7">"#REF!"</definedName>
    <definedName name="FORM7610" localSheetId="1">#REF!</definedName>
    <definedName name="FORM7610" localSheetId="2">#REF!</definedName>
    <definedName name="FORM7610">#REF!</definedName>
    <definedName name="FORM7610_1">"#REF!"</definedName>
    <definedName name="FORM7612a" localSheetId="5">"#REF!"</definedName>
    <definedName name="FORM7612a" localSheetId="6">"#REF!"</definedName>
    <definedName name="FORM7612a" localSheetId="7">"#REF!"</definedName>
    <definedName name="FORM7612a" localSheetId="1">#REF!</definedName>
    <definedName name="FORM7612a" localSheetId="2">#REF!</definedName>
    <definedName name="FORM7612a">#REF!</definedName>
    <definedName name="FORM7612a_1">"#REF!"</definedName>
    <definedName name="FORM7612b" localSheetId="5">"#REF!"</definedName>
    <definedName name="FORM7612b" localSheetId="6">"#REF!"</definedName>
    <definedName name="FORM7612b" localSheetId="7">"#REF!"</definedName>
    <definedName name="FORM7612b" localSheetId="1">#REF!</definedName>
    <definedName name="FORM7612b" localSheetId="2">#REF!</definedName>
    <definedName name="FORM7612b">#REF!</definedName>
    <definedName name="FORM7612c" localSheetId="5">"#REF!"</definedName>
    <definedName name="FORM7612c" localSheetId="6">"#REF!"</definedName>
    <definedName name="FORM7612c" localSheetId="7">"#REF!"</definedName>
    <definedName name="FORM7612c" localSheetId="1">#REF!</definedName>
    <definedName name="FORM7612c" localSheetId="2">#REF!</definedName>
    <definedName name="FORM7612c">#REF!</definedName>
    <definedName name="FORM7613a" localSheetId="5">"#REF!"</definedName>
    <definedName name="FORM7613a" localSheetId="6">"#REF!"</definedName>
    <definedName name="FORM7613a" localSheetId="7">"#REF!"</definedName>
    <definedName name="FORM7613a" localSheetId="1">#REF!</definedName>
    <definedName name="FORM7613a" localSheetId="2">#REF!</definedName>
    <definedName name="FORM7613a">#REF!</definedName>
    <definedName name="FORM7613a_1">"#REF!"</definedName>
    <definedName name="FORM7613b" localSheetId="5">"#REF!"</definedName>
    <definedName name="FORM7613b" localSheetId="6">"#REF!"</definedName>
    <definedName name="FORM7613b" localSheetId="7">"#REF!"</definedName>
    <definedName name="FORM7613b" localSheetId="1">#REF!</definedName>
    <definedName name="FORM7613b" localSheetId="2">#REF!</definedName>
    <definedName name="FORM7613b">#REF!</definedName>
    <definedName name="FORM7613c" localSheetId="5">"#REF!"</definedName>
    <definedName name="FORM7613c" localSheetId="6">"#REF!"</definedName>
    <definedName name="FORM7613c" localSheetId="7">"#REF!"</definedName>
    <definedName name="FORM7613c" localSheetId="1">#REF!</definedName>
    <definedName name="FORM7613c" localSheetId="2">#REF!</definedName>
    <definedName name="FORM7613c">#REF!</definedName>
    <definedName name="FORM7614a" localSheetId="5">"#REF!"</definedName>
    <definedName name="FORM7614a" localSheetId="6">"#REF!"</definedName>
    <definedName name="FORM7614a" localSheetId="7">"#REF!"</definedName>
    <definedName name="FORM7614a" localSheetId="1">#REF!</definedName>
    <definedName name="FORM7614a" localSheetId="2">#REF!</definedName>
    <definedName name="FORM7614a">#REF!</definedName>
    <definedName name="FORM7614a_1">"#REF!"</definedName>
    <definedName name="FORM7614b" localSheetId="5">"#REF!"</definedName>
    <definedName name="FORM7614b" localSheetId="6">"#REF!"</definedName>
    <definedName name="FORM7614b" localSheetId="7">"#REF!"</definedName>
    <definedName name="FORM7614b" localSheetId="1">#REF!</definedName>
    <definedName name="FORM7614b" localSheetId="2">#REF!</definedName>
    <definedName name="FORM7614b">#REF!</definedName>
    <definedName name="FORM7614b_1">"#REF!"</definedName>
    <definedName name="FORM7614c" localSheetId="5">"#REF!"</definedName>
    <definedName name="FORM7614c" localSheetId="6">"#REF!"</definedName>
    <definedName name="FORM7614c" localSheetId="7">"#REF!"</definedName>
    <definedName name="FORM7614c" localSheetId="1">#REF!</definedName>
    <definedName name="FORM7614c" localSheetId="2">#REF!</definedName>
    <definedName name="FORM7614c">#REF!</definedName>
    <definedName name="FORM7614c_1">"#REF!"</definedName>
    <definedName name="FORM7614d" localSheetId="5">"#REF!"</definedName>
    <definedName name="FORM7614d" localSheetId="6">"#REF!"</definedName>
    <definedName name="FORM7614d" localSheetId="7">"#REF!"</definedName>
    <definedName name="FORM7614d" localSheetId="1">#REF!</definedName>
    <definedName name="FORM7614d" localSheetId="2">#REF!</definedName>
    <definedName name="FORM7614d">#REF!</definedName>
    <definedName name="FORM7614d_1">"#REF!"</definedName>
    <definedName name="FORM7614e" localSheetId="5">"#REF!"</definedName>
    <definedName name="FORM7614e" localSheetId="6">"#REF!"</definedName>
    <definedName name="FORM7614e" localSheetId="7">"#REF!"</definedName>
    <definedName name="FORM7614e" localSheetId="1">#REF!</definedName>
    <definedName name="FORM7614e" localSheetId="2">#REF!</definedName>
    <definedName name="FORM7614e">#REF!</definedName>
    <definedName name="FORM7614e_1">"#REF!"</definedName>
    <definedName name="FORM7618" localSheetId="1">#REF!</definedName>
    <definedName name="FORM7618" localSheetId="2">#REF!</definedName>
    <definedName name="FORM7618">#REF!</definedName>
    <definedName name="FORM7618_1">"#REF!"</definedName>
    <definedName name="FORM7619" localSheetId="1">#REF!</definedName>
    <definedName name="FORM7619" localSheetId="2">#REF!</definedName>
    <definedName name="FORM7619">#REF!</definedName>
    <definedName name="FORM7619_1">"#REF!"</definedName>
    <definedName name="FORM768" localSheetId="1">#REF!</definedName>
    <definedName name="FORM768" localSheetId="2">#REF!</definedName>
    <definedName name="FORM768">#REF!</definedName>
    <definedName name="FORM768_1">"#REF!"</definedName>
    <definedName name="FORM769" localSheetId="1">#REF!</definedName>
    <definedName name="FORM769" localSheetId="2">#REF!</definedName>
    <definedName name="FORM769">#REF!</definedName>
    <definedName name="FORM769_1">"#REF!"</definedName>
    <definedName name="FORM76X" localSheetId="1">#REF!</definedName>
    <definedName name="FORM76X" localSheetId="2">#REF!</definedName>
    <definedName name="FORM76X">#REF!</definedName>
    <definedName name="FORM76X_1">"#REF!"</definedName>
    <definedName name="FORM771a" localSheetId="5">"#REF!"</definedName>
    <definedName name="FORM771a" localSheetId="6">"#REF!"</definedName>
    <definedName name="FORM771a" localSheetId="7">"#REF!"</definedName>
    <definedName name="FORM771a" localSheetId="1">#REF!</definedName>
    <definedName name="FORM771a" localSheetId="2">#REF!</definedName>
    <definedName name="FORM771a">#REF!</definedName>
    <definedName name="FORM771b" localSheetId="5">"#REF!"</definedName>
    <definedName name="FORM771b" localSheetId="6">"#REF!"</definedName>
    <definedName name="FORM771b" localSheetId="7">"#REF!"</definedName>
    <definedName name="FORM771b" localSheetId="1">#REF!</definedName>
    <definedName name="FORM771b" localSheetId="2">#REF!</definedName>
    <definedName name="FORM771b">#REF!</definedName>
    <definedName name="FORM771c" localSheetId="5">"#REF!"</definedName>
    <definedName name="FORM771c" localSheetId="6">"#REF!"</definedName>
    <definedName name="FORM771c" localSheetId="7">"#REF!"</definedName>
    <definedName name="FORM771c" localSheetId="1">#REF!</definedName>
    <definedName name="FORM771c" localSheetId="2">#REF!</definedName>
    <definedName name="FORM771c">#REF!</definedName>
    <definedName name="FORM771d" localSheetId="5">"#REF!"</definedName>
    <definedName name="FORM771d" localSheetId="6">"#REF!"</definedName>
    <definedName name="FORM771d" localSheetId="7">"#REF!"</definedName>
    <definedName name="FORM771d" localSheetId="1">#REF!</definedName>
    <definedName name="FORM771d" localSheetId="2">#REF!</definedName>
    <definedName name="FORM771d">#REF!</definedName>
    <definedName name="FORM772a" localSheetId="5">"#REF!"</definedName>
    <definedName name="FORM772a" localSheetId="6">"#REF!"</definedName>
    <definedName name="FORM772a" localSheetId="7">"#REF!"</definedName>
    <definedName name="FORM772a" localSheetId="1">#REF!</definedName>
    <definedName name="FORM772a" localSheetId="2">#REF!</definedName>
    <definedName name="FORM772a">#REF!</definedName>
    <definedName name="FORM772b" localSheetId="5">"#REF!"</definedName>
    <definedName name="FORM772b" localSheetId="6">"#REF!"</definedName>
    <definedName name="FORM772b" localSheetId="7">"#REF!"</definedName>
    <definedName name="FORM772b" localSheetId="1">#REF!</definedName>
    <definedName name="FORM772b" localSheetId="2">#REF!</definedName>
    <definedName name="FORM772b">#REF!</definedName>
    <definedName name="FORM772c" localSheetId="5">"#REF!"</definedName>
    <definedName name="FORM772c" localSheetId="6">"#REF!"</definedName>
    <definedName name="FORM772c" localSheetId="7">"#REF!"</definedName>
    <definedName name="FORM772c" localSheetId="1">#REF!</definedName>
    <definedName name="FORM772c" localSheetId="2">#REF!</definedName>
    <definedName name="FORM772c">#REF!</definedName>
    <definedName name="FORM772d" localSheetId="5">"#REF!"</definedName>
    <definedName name="FORM772d" localSheetId="6">"#REF!"</definedName>
    <definedName name="FORM772d" localSheetId="7">"#REF!"</definedName>
    <definedName name="FORM772d" localSheetId="1">#REF!</definedName>
    <definedName name="FORM772d" localSheetId="2">#REF!</definedName>
    <definedName name="FORM772d">#REF!</definedName>
    <definedName name="FORM79manual" localSheetId="5">"#REF!"</definedName>
    <definedName name="FORM79manual" localSheetId="6">"#REF!"</definedName>
    <definedName name="FORM79manual" localSheetId="7">"#REF!"</definedName>
    <definedName name="FORM79manual" localSheetId="1">#REF!</definedName>
    <definedName name="FORM79manual" localSheetId="2">#REF!</definedName>
    <definedName name="FORM79manual">#REF!</definedName>
    <definedName name="FORM79mekanis" localSheetId="5">"#REF!"</definedName>
    <definedName name="FORM79mekanis" localSheetId="6">"#REF!"</definedName>
    <definedName name="FORM79mekanis" localSheetId="7">"#REF!"</definedName>
    <definedName name="FORM79mekanis" localSheetId="1">#REF!</definedName>
    <definedName name="FORM79mekanis" localSheetId="2">#REF!</definedName>
    <definedName name="FORM79mekanis">#REF!</definedName>
    <definedName name="FORM811" localSheetId="1">#REF!</definedName>
    <definedName name="FORM811" localSheetId="2">#REF!</definedName>
    <definedName name="FORM811">#REF!</definedName>
    <definedName name="FORM812" localSheetId="1">#REF!</definedName>
    <definedName name="FORM812" localSheetId="2">#REF!</definedName>
    <definedName name="FORM812">#REF!</definedName>
    <definedName name="FORM813" localSheetId="1">#REF!</definedName>
    <definedName name="FORM813" localSheetId="2">#REF!</definedName>
    <definedName name="FORM813">#REF!</definedName>
    <definedName name="FORM814" localSheetId="1">#REF!</definedName>
    <definedName name="FORM814" localSheetId="2">#REF!</definedName>
    <definedName name="FORM814">#REF!</definedName>
    <definedName name="FORM815" localSheetId="1">#REF!</definedName>
    <definedName name="FORM815" localSheetId="2">#REF!</definedName>
    <definedName name="FORM815">#REF!</definedName>
    <definedName name="FORM817" localSheetId="1">#REF!</definedName>
    <definedName name="FORM817" localSheetId="2">#REF!</definedName>
    <definedName name="FORM817">#REF!</definedName>
    <definedName name="FORM818" localSheetId="1">#REF!</definedName>
    <definedName name="FORM818" localSheetId="2">#REF!</definedName>
    <definedName name="FORM818">#REF!</definedName>
    <definedName name="FORM819" localSheetId="1">#REF!</definedName>
    <definedName name="FORM819" localSheetId="2">#REF!</definedName>
    <definedName name="FORM819">#REF!</definedName>
    <definedName name="FORM82" localSheetId="1">#REF!</definedName>
    <definedName name="FORM82" localSheetId="2">#REF!</definedName>
    <definedName name="FORM82">#REF!</definedName>
    <definedName name="FORM841" localSheetId="5">"#REF!"</definedName>
    <definedName name="FORM841" localSheetId="6">"#REF!"</definedName>
    <definedName name="FORM841" localSheetId="7">"#REF!"</definedName>
    <definedName name="FORM841" localSheetId="1">#REF!</definedName>
    <definedName name="FORM841" localSheetId="2">#REF!</definedName>
    <definedName name="FORM841">#REF!</definedName>
    <definedName name="FORM8410" localSheetId="5">"#REF!"</definedName>
    <definedName name="FORM8410" localSheetId="6">"#REF!"</definedName>
    <definedName name="FORM8410" localSheetId="7">"#REF!"</definedName>
    <definedName name="FORM8410" localSheetId="1">#REF!</definedName>
    <definedName name="FORM8410" localSheetId="2">#REF!</definedName>
    <definedName name="FORM8410">#REF!</definedName>
    <definedName name="FORM842" localSheetId="5">"#REF!"</definedName>
    <definedName name="FORM842" localSheetId="6">"#REF!"</definedName>
    <definedName name="FORM842" localSheetId="7">"#REF!"</definedName>
    <definedName name="FORM842" localSheetId="1">#REF!</definedName>
    <definedName name="FORM842" localSheetId="2">#REF!</definedName>
    <definedName name="FORM842">#REF!</definedName>
    <definedName name="FORM844" localSheetId="5">"#REF!"</definedName>
    <definedName name="FORM844" localSheetId="6">"#REF!"</definedName>
    <definedName name="FORM844" localSheetId="7">"#REF!"</definedName>
    <definedName name="FORM844" localSheetId="1">#REF!</definedName>
    <definedName name="FORM844" localSheetId="2">#REF!</definedName>
    <definedName name="FORM844">#REF!</definedName>
    <definedName name="FORM845" localSheetId="5">"#REF!"</definedName>
    <definedName name="FORM845" localSheetId="6">"#REF!"</definedName>
    <definedName name="FORM845" localSheetId="7">"#REF!"</definedName>
    <definedName name="FORM845" localSheetId="1">#REF!</definedName>
    <definedName name="FORM845" localSheetId="2">#REF!</definedName>
    <definedName name="FORM845">#REF!</definedName>
    <definedName name="FORM846" localSheetId="5">"#REF!"</definedName>
    <definedName name="FORM846" localSheetId="6">"#REF!"</definedName>
    <definedName name="FORM846" localSheetId="7">"#REF!"</definedName>
    <definedName name="FORM846" localSheetId="1">#REF!</definedName>
    <definedName name="FORM846" localSheetId="2">#REF!</definedName>
    <definedName name="FORM846">#REF!</definedName>
    <definedName name="FORM847" localSheetId="5">"#REF!"</definedName>
    <definedName name="FORM847" localSheetId="6">"#REF!"</definedName>
    <definedName name="FORM847" localSheetId="7">"#REF!"</definedName>
    <definedName name="FORM847" localSheetId="1">#REF!</definedName>
    <definedName name="FORM847" localSheetId="2">#REF!</definedName>
    <definedName name="FORM847">#REF!</definedName>
    <definedName name="FORM910">[314]analisa!#REF!</definedName>
    <definedName name="FORM911">[314]analisa!#REF!</definedName>
    <definedName name="FORM912">[314]analisa!#REF!</definedName>
    <definedName name="FORM913">[314]analisa!#REF!</definedName>
    <definedName name="FORM914">[314]analisa!#REF!</definedName>
    <definedName name="FORM915">[314]analisa!#REF!</definedName>
    <definedName name="FORM916">[314]analisa!#REF!</definedName>
    <definedName name="FORM917">[314]analisa!#REF!</definedName>
    <definedName name="FORM918">[314]analisa!#REF!</definedName>
    <definedName name="FORM919">[314]analisa!#REF!</definedName>
    <definedName name="FORM920">[314]analisa!#REF!</definedName>
    <definedName name="FORM95">[314]analisa!#REF!</definedName>
    <definedName name="FORM96">[314]analisa!#REF!</definedName>
    <definedName name="FORM97">[314]analisa!#REF!</definedName>
    <definedName name="FORM98">[314]analisa!#REF!</definedName>
    <definedName name="FORM99">[314]analisa!#REF!</definedName>
    <definedName name="FORMGEOTEKSTIL" localSheetId="1">#REF!</definedName>
    <definedName name="FORMGEOTEKSTIL" localSheetId="2">#REF!</definedName>
    <definedName name="FORMGEOTEKSTIL">#REF!</definedName>
    <definedName name="formika">[161]bahan!$H$106</definedName>
    <definedName name="formika.putih">'[149]HARGA SAT'!$F$93</definedName>
    <definedName name="formika.warna">'[191]HARGA SAT'!#REF!</definedName>
    <definedName name="formikaputih">'[39]upah bahan'!$F$61</definedName>
    <definedName name="formula">[122]AUTO!$A$18</definedName>
    <definedName name="fp.1" localSheetId="1">#REF!</definedName>
    <definedName name="fp.1" localSheetId="2">#REF!</definedName>
    <definedName name="fp.1">#REF!</definedName>
    <definedName name="FP.100" localSheetId="1">#REF!</definedName>
    <definedName name="FP.100" localSheetId="2">#REF!</definedName>
    <definedName name="FP.100">#REF!</definedName>
    <definedName name="FP.150" localSheetId="1">#REF!</definedName>
    <definedName name="FP.150" localSheetId="2">#REF!</definedName>
    <definedName name="FP.150">#REF!</definedName>
    <definedName name="fp.2" localSheetId="1">#REF!</definedName>
    <definedName name="fp.2" localSheetId="2">#REF!</definedName>
    <definedName name="fp.2">#REF!</definedName>
    <definedName name="Fp.200">[315]ANALISA!$F$473</definedName>
    <definedName name="FP.250" localSheetId="1">#REF!</definedName>
    <definedName name="FP.250" localSheetId="2">#REF!</definedName>
    <definedName name="FP.250">#REF!</definedName>
    <definedName name="fp.3" localSheetId="1">#REF!</definedName>
    <definedName name="fp.3" localSheetId="2">#REF!</definedName>
    <definedName name="fp.3">#REF!</definedName>
    <definedName name="FP.300" localSheetId="1">#REF!</definedName>
    <definedName name="FP.300" localSheetId="2">#REF!</definedName>
    <definedName name="FP.300">#REF!</definedName>
    <definedName name="FP.315">[106]ANALISA!$F$2106</definedName>
    <definedName name="FP.350" localSheetId="1">#REF!</definedName>
    <definedName name="FP.350" localSheetId="2">#REF!</definedName>
    <definedName name="FP.350">#REF!</definedName>
    <definedName name="fp.4" localSheetId="1">#REF!</definedName>
    <definedName name="fp.4" localSheetId="2">#REF!</definedName>
    <definedName name="fp.4">#REF!</definedName>
    <definedName name="FP.400" localSheetId="1">#REF!</definedName>
    <definedName name="FP.400" localSheetId="2">#REF!</definedName>
    <definedName name="FP.400">#REF!</definedName>
    <definedName name="fp.5" localSheetId="1">#REF!</definedName>
    <definedName name="fp.5" localSheetId="2">#REF!</definedName>
    <definedName name="fp.5">#REF!</definedName>
    <definedName name="FP.50" localSheetId="1">#REF!</definedName>
    <definedName name="FP.50" localSheetId="2">#REF!</definedName>
    <definedName name="FP.50">#REF!</definedName>
    <definedName name="fp.6" localSheetId="1">#REF!</definedName>
    <definedName name="fp.6" localSheetId="2">#REF!</definedName>
    <definedName name="fp.6">#REF!</definedName>
    <definedName name="FP.75" localSheetId="1">#REF!</definedName>
    <definedName name="FP.75" localSheetId="2">#REF!</definedName>
    <definedName name="FP.75">#REF!</definedName>
    <definedName name="fp.a" localSheetId="1">#REF!</definedName>
    <definedName name="fp.a" localSheetId="2">#REF!</definedName>
    <definedName name="fp.a">#REF!</definedName>
    <definedName name="fp.b" localSheetId="1">#REF!</definedName>
    <definedName name="fp.b" localSheetId="2">#REF!</definedName>
    <definedName name="fp.b">#REF!</definedName>
    <definedName name="fp.c" localSheetId="1">#REF!</definedName>
    <definedName name="fp.c" localSheetId="2">#REF!</definedName>
    <definedName name="fp.c">#REF!</definedName>
    <definedName name="fplesteran">[132]RAB!$K$467</definedName>
    <definedName name="FRD" localSheetId="5">{"'Sheet1'!$A$1"}</definedName>
    <definedName name="FRD" localSheetId="7">{"'Sheet1'!$A$1"}</definedName>
    <definedName name="FRD">{"'Sheet1'!$A$1"}</definedName>
    <definedName name="FRD_1" localSheetId="3">{"'Sheet1'!$A$1"}</definedName>
    <definedName name="FRD_1" localSheetId="4">{"'Sheet1'!$A$1"}</definedName>
    <definedName name="FRD_2" localSheetId="5">{"'Sheet1'!$A$1"}</definedName>
    <definedName name="FRD_2" localSheetId="7">{"'Sheet1'!$A$1"}</definedName>
    <definedName name="FRD_2">{"'Sheet1'!$A$1"}</definedName>
    <definedName name="FRD_3" localSheetId="5">{"'Sheet1'!$A$1"}</definedName>
    <definedName name="FRD_3" localSheetId="7">{"'Sheet1'!$A$1"}</definedName>
    <definedName name="FRD_3">{"'Sheet1'!$A$1"}</definedName>
    <definedName name="FRD_4" localSheetId="5">{"'Sheet1'!$A$1"}</definedName>
    <definedName name="FRD_4" localSheetId="7">{"'Sheet1'!$A$1"}</definedName>
    <definedName name="FRD_4">{"'Sheet1'!$A$1"}</definedName>
    <definedName name="FRD_5" localSheetId="5">{"'Sheet1'!$A$1"}</definedName>
    <definedName name="FRD_5" localSheetId="7">{"'Sheet1'!$A$1"}</definedName>
    <definedName name="FRD_5">{"'Sheet1'!$A$1"}</definedName>
    <definedName name="FRDES" localSheetId="5">{"'Sheet1'!$A$1"}</definedName>
    <definedName name="FRDES" localSheetId="7">{"'Sheet1'!$A$1"}</definedName>
    <definedName name="FRDES">{"'Sheet1'!$A$1"}</definedName>
    <definedName name="FRDES_1" localSheetId="3">{"'Sheet1'!$A$1"}</definedName>
    <definedName name="FRDES_1" localSheetId="4">{"'Sheet1'!$A$1"}</definedName>
    <definedName name="FRDES_2" localSheetId="5">{"'Sheet1'!$A$1"}</definedName>
    <definedName name="FRDES_2" localSheetId="7">{"'Sheet1'!$A$1"}</definedName>
    <definedName name="FRDES_2">{"'Sheet1'!$A$1"}</definedName>
    <definedName name="FRDES_3" localSheetId="5">{"'Sheet1'!$A$1"}</definedName>
    <definedName name="FRDES_3" localSheetId="7">{"'Sheet1'!$A$1"}</definedName>
    <definedName name="FRDES_3">{"'Sheet1'!$A$1"}</definedName>
    <definedName name="FRDES_4" localSheetId="5">{"'Sheet1'!$A$1"}</definedName>
    <definedName name="FRDES_4" localSheetId="7">{"'Sheet1'!$A$1"}</definedName>
    <definedName name="FRDES_4">{"'Sheet1'!$A$1"}</definedName>
    <definedName name="FRDES_5" localSheetId="5">{"'Sheet1'!$A$1"}</definedName>
    <definedName name="FRDES_5" localSheetId="7">{"'Sheet1'!$A$1"}</definedName>
    <definedName name="FRDES_5">{"'Sheet1'!$A$1"}</definedName>
    <definedName name="FRE">#N/A</definedName>
    <definedName name="FRED" localSheetId="5">{"'Sheet1'!$A$1"}</definedName>
    <definedName name="FRED" localSheetId="7">{"'Sheet1'!$A$1"}</definedName>
    <definedName name="FRED">{"'Sheet1'!$A$1"}</definedName>
    <definedName name="FRED_1" localSheetId="3">{"'Sheet1'!$A$1"}</definedName>
    <definedName name="FRED_1" localSheetId="4">{"'Sheet1'!$A$1"}</definedName>
    <definedName name="FRED_2" localSheetId="5">{"'Sheet1'!$A$1"}</definedName>
    <definedName name="FRED_2" localSheetId="7">{"'Sheet1'!$A$1"}</definedName>
    <definedName name="FRED_2">{"'Sheet1'!$A$1"}</definedName>
    <definedName name="FRED_3" localSheetId="5">{"'Sheet1'!$A$1"}</definedName>
    <definedName name="FRED_3" localSheetId="7">{"'Sheet1'!$A$1"}</definedName>
    <definedName name="FRED_3">{"'Sheet1'!$A$1"}</definedName>
    <definedName name="FRED_4" localSheetId="5">{"'Sheet1'!$A$1"}</definedName>
    <definedName name="FRED_4" localSheetId="7">{"'Sheet1'!$A$1"}</definedName>
    <definedName name="FRED_4">{"'Sheet1'!$A$1"}</definedName>
    <definedName name="FRED_5" localSheetId="5">{"'Sheet1'!$A$1"}</definedName>
    <definedName name="FRED_5" localSheetId="7">{"'Sheet1'!$A$1"}</definedName>
    <definedName name="FRED_5">{"'Sheet1'!$A$1"}</definedName>
    <definedName name="FRRDS" localSheetId="5">"#REF!"</definedName>
    <definedName name="FRRDS" localSheetId="6">"#REF!"</definedName>
    <definedName name="FRRDS" localSheetId="7">"#REF!"</definedName>
    <definedName name="FRRDS" localSheetId="1">#REF!</definedName>
    <definedName name="FRRDS" localSheetId="2">#REF!</definedName>
    <definedName name="FRRDS">#REF!</definedName>
    <definedName name="fs" localSheetId="1">#REF!</definedName>
    <definedName name="fs" localSheetId="2">#REF!</definedName>
    <definedName name="fs">#REF!</definedName>
    <definedName name="fs.1.5" localSheetId="1">#REF!</definedName>
    <definedName name="fs.1.5" localSheetId="2">#REF!</definedName>
    <definedName name="fs.1.5">#REF!</definedName>
    <definedName name="fs.2" localSheetId="1">#REF!</definedName>
    <definedName name="fs.2" localSheetId="2">#REF!</definedName>
    <definedName name="fs.2">#REF!</definedName>
    <definedName name="fs.3" localSheetId="1">#REF!</definedName>
    <definedName name="fs.3" localSheetId="2">#REF!</definedName>
    <definedName name="fs.3">#REF!</definedName>
    <definedName name="FSC.100" localSheetId="1">#REF!</definedName>
    <definedName name="FSC.100" localSheetId="2">#REF!</definedName>
    <definedName name="FSC.100">#REF!</definedName>
    <definedName name="FSC.150" localSheetId="1">#REF!</definedName>
    <definedName name="FSC.150" localSheetId="2">#REF!</definedName>
    <definedName name="FSC.150">#REF!</definedName>
    <definedName name="fsc.2" localSheetId="1">#REF!</definedName>
    <definedName name="fsc.2" localSheetId="2">#REF!</definedName>
    <definedName name="fsc.2">#REF!</definedName>
    <definedName name="FSC.200" localSheetId="1">#REF!</definedName>
    <definedName name="FSC.200" localSheetId="2">#REF!</definedName>
    <definedName name="FSC.200">#REF!</definedName>
    <definedName name="FSC.250" localSheetId="1">#REF!</definedName>
    <definedName name="FSC.250" localSheetId="2">#REF!</definedName>
    <definedName name="FSC.250">#REF!</definedName>
    <definedName name="fsc.3" localSheetId="1">#REF!</definedName>
    <definedName name="fsc.3" localSheetId="2">#REF!</definedName>
    <definedName name="fsc.3">#REF!</definedName>
    <definedName name="FSC.300" localSheetId="1">#REF!</definedName>
    <definedName name="FSC.300" localSheetId="2">#REF!</definedName>
    <definedName name="FSC.300">#REF!</definedName>
    <definedName name="FSC.350" localSheetId="1">#REF!</definedName>
    <definedName name="FSC.350" localSheetId="2">#REF!</definedName>
    <definedName name="FSC.350">#REF!</definedName>
    <definedName name="fsc.4" localSheetId="1">#REF!</definedName>
    <definedName name="fsc.4" localSheetId="2">#REF!</definedName>
    <definedName name="fsc.4">#REF!</definedName>
    <definedName name="fsc.6" localSheetId="1">#REF!</definedName>
    <definedName name="fsc.6" localSheetId="2">#REF!</definedName>
    <definedName name="fsc.6">#REF!</definedName>
    <definedName name="fsc.8" localSheetId="1">#REF!</definedName>
    <definedName name="fsc.8" localSheetId="2">#REF!</definedName>
    <definedName name="fsc.8">#REF!</definedName>
    <definedName name="FSGDR" localSheetId="5">{"'Sheet1'!$A$1"}</definedName>
    <definedName name="FSGDR" localSheetId="7">{"'Sheet1'!$A$1"}</definedName>
    <definedName name="FSGDR">{"'Sheet1'!$A$1"}</definedName>
    <definedName name="FSGDR_1" localSheetId="3">{"'Sheet1'!$A$1"}</definedName>
    <definedName name="FSGDR_1" localSheetId="4">{"'Sheet1'!$A$1"}</definedName>
    <definedName name="FSGDR_2" localSheetId="5">{"'Sheet1'!$A$1"}</definedName>
    <definedName name="FSGDR_2" localSheetId="7">{"'Sheet1'!$A$1"}</definedName>
    <definedName name="FSGDR_2">{"'Sheet1'!$A$1"}</definedName>
    <definedName name="FSGDR_3" localSheetId="5">{"'Sheet1'!$A$1"}</definedName>
    <definedName name="FSGDR_3" localSheetId="7">{"'Sheet1'!$A$1"}</definedName>
    <definedName name="FSGDR_3">{"'Sheet1'!$A$1"}</definedName>
    <definedName name="FSGDR_4" localSheetId="5">{"'Sheet1'!$A$1"}</definedName>
    <definedName name="FSGDR_4" localSheetId="7">{"'Sheet1'!$A$1"}</definedName>
    <definedName name="FSGDR_4">{"'Sheet1'!$A$1"}</definedName>
    <definedName name="FSGDR_5" localSheetId="5">{"'Sheet1'!$A$1"}</definedName>
    <definedName name="FSGDR_5" localSheetId="7">{"'Sheet1'!$A$1"}</definedName>
    <definedName name="FSGDR_5">{"'Sheet1'!$A$1"}</definedName>
    <definedName name="fsp.1.5" localSheetId="1">#REF!</definedName>
    <definedName name="fsp.1.5" localSheetId="2">#REF!</definedName>
    <definedName name="fsp.1.5">#REF!</definedName>
    <definedName name="FSP.100" localSheetId="1">#REF!</definedName>
    <definedName name="FSP.100" localSheetId="2">#REF!</definedName>
    <definedName name="FSP.100">#REF!</definedName>
    <definedName name="FSP.150" localSheetId="1">#REF!</definedName>
    <definedName name="FSP.150" localSheetId="2">#REF!</definedName>
    <definedName name="FSP.150">#REF!</definedName>
    <definedName name="fsp.2" localSheetId="1">#REF!</definedName>
    <definedName name="fsp.2" localSheetId="2">#REF!</definedName>
    <definedName name="fsp.2">#REF!</definedName>
    <definedName name="FSP.200" localSheetId="1">#REF!</definedName>
    <definedName name="FSP.200" localSheetId="2">#REF!</definedName>
    <definedName name="FSP.200">#REF!</definedName>
    <definedName name="FSP.250" localSheetId="1">#REF!</definedName>
    <definedName name="FSP.250" localSheetId="2">#REF!</definedName>
    <definedName name="FSP.250">#REF!</definedName>
    <definedName name="fsp.3" localSheetId="1">#REF!</definedName>
    <definedName name="fsp.3" localSheetId="2">#REF!</definedName>
    <definedName name="fsp.3">#REF!</definedName>
    <definedName name="FSP.300" localSheetId="1">#REF!</definedName>
    <definedName name="FSP.300" localSheetId="2">#REF!</definedName>
    <definedName name="FSP.300">#REF!</definedName>
    <definedName name="FSP.350" localSheetId="1">#REF!</definedName>
    <definedName name="FSP.350" localSheetId="2">#REF!</definedName>
    <definedName name="FSP.350">#REF!</definedName>
    <definedName name="fsp.4" localSheetId="1">#REF!</definedName>
    <definedName name="fsp.4" localSheetId="2">#REF!</definedName>
    <definedName name="fsp.4">#REF!</definedName>
    <definedName name="fsp.6" localSheetId="1">#REF!</definedName>
    <definedName name="fsp.6" localSheetId="2">#REF!</definedName>
    <definedName name="fsp.6">#REF!</definedName>
    <definedName name="fsp.8" localSheetId="1">#REF!</definedName>
    <definedName name="fsp.8" localSheetId="2">#REF!</definedName>
    <definedName name="fsp.8">#REF!</definedName>
    <definedName name="FSRA" localSheetId="5">{"'Sheet1'!$A$1"}</definedName>
    <definedName name="FSRA" localSheetId="7">{"'Sheet1'!$A$1"}</definedName>
    <definedName name="FSRA">{"'Sheet1'!$A$1"}</definedName>
    <definedName name="FSRA_1" localSheetId="3">{"'Sheet1'!$A$1"}</definedName>
    <definedName name="FSRA_1" localSheetId="4">{"'Sheet1'!$A$1"}</definedName>
    <definedName name="FSRA_2" localSheetId="5">{"'Sheet1'!$A$1"}</definedName>
    <definedName name="FSRA_2" localSheetId="7">{"'Sheet1'!$A$1"}</definedName>
    <definedName name="FSRA_2">{"'Sheet1'!$A$1"}</definedName>
    <definedName name="FSRA_3" localSheetId="5">{"'Sheet1'!$A$1"}</definedName>
    <definedName name="FSRA_3" localSheetId="7">{"'Sheet1'!$A$1"}</definedName>
    <definedName name="FSRA_3">{"'Sheet1'!$A$1"}</definedName>
    <definedName name="FSRA_4" localSheetId="5">{"'Sheet1'!$A$1"}</definedName>
    <definedName name="FSRA_4" localSheetId="7">{"'Sheet1'!$A$1"}</definedName>
    <definedName name="FSRA_4">{"'Sheet1'!$A$1"}</definedName>
    <definedName name="FSRA_5" localSheetId="5">{"'Sheet1'!$A$1"}</definedName>
    <definedName name="FSRA_5" localSheetId="7">{"'Sheet1'!$A$1"}</definedName>
    <definedName name="FSRA_5">{"'Sheet1'!$A$1"}</definedName>
    <definedName name="FSRAD" localSheetId="5">{"'Sheet1'!$A$1"}</definedName>
    <definedName name="FSRAD" localSheetId="7">{"'Sheet1'!$A$1"}</definedName>
    <definedName name="FSRAD">{"'Sheet1'!$A$1"}</definedName>
    <definedName name="FSRAD_1" localSheetId="3">{"'Sheet1'!$A$1"}</definedName>
    <definedName name="FSRAD_1" localSheetId="4">{"'Sheet1'!$A$1"}</definedName>
    <definedName name="FSRAD_2" localSheetId="5">{"'Sheet1'!$A$1"}</definedName>
    <definedName name="FSRAD_2" localSheetId="7">{"'Sheet1'!$A$1"}</definedName>
    <definedName name="FSRAD_2">{"'Sheet1'!$A$1"}</definedName>
    <definedName name="FSRAD_3" localSheetId="5">{"'Sheet1'!$A$1"}</definedName>
    <definedName name="FSRAD_3" localSheetId="7">{"'Sheet1'!$A$1"}</definedName>
    <definedName name="FSRAD_3">{"'Sheet1'!$A$1"}</definedName>
    <definedName name="FSRAD_4" localSheetId="5">{"'Sheet1'!$A$1"}</definedName>
    <definedName name="FSRAD_4" localSheetId="7">{"'Sheet1'!$A$1"}</definedName>
    <definedName name="FSRAD_4">{"'Sheet1'!$A$1"}</definedName>
    <definedName name="FSRAD_5" localSheetId="5">{"'Sheet1'!$A$1"}</definedName>
    <definedName name="FSRAD_5" localSheetId="7">{"'Sheet1'!$A$1"}</definedName>
    <definedName name="FSRAD_5">{"'Sheet1'!$A$1"}</definedName>
    <definedName name="FSRAG" localSheetId="5">{"'Sheet1'!$A$1"}</definedName>
    <definedName name="FSRAG" localSheetId="7">{"'Sheet1'!$A$1"}</definedName>
    <definedName name="FSRAG">{"'Sheet1'!$A$1"}</definedName>
    <definedName name="FSRAG_1" localSheetId="3">{"'Sheet1'!$A$1"}</definedName>
    <definedName name="FSRAG_1" localSheetId="4">{"'Sheet1'!$A$1"}</definedName>
    <definedName name="FSRAG_2" localSheetId="5">{"'Sheet1'!$A$1"}</definedName>
    <definedName name="FSRAG_2" localSheetId="7">{"'Sheet1'!$A$1"}</definedName>
    <definedName name="FSRAG_2">{"'Sheet1'!$A$1"}</definedName>
    <definedName name="FSRAG_3" localSheetId="5">{"'Sheet1'!$A$1"}</definedName>
    <definedName name="FSRAG_3" localSheetId="7">{"'Sheet1'!$A$1"}</definedName>
    <definedName name="FSRAG_3">{"'Sheet1'!$A$1"}</definedName>
    <definedName name="FSRAG_4" localSheetId="5">{"'Sheet1'!$A$1"}</definedName>
    <definedName name="FSRAG_4" localSheetId="7">{"'Sheet1'!$A$1"}</definedName>
    <definedName name="FSRAG_4">{"'Sheet1'!$A$1"}</definedName>
    <definedName name="FSRAG_5" localSheetId="5">{"'Sheet1'!$A$1"}</definedName>
    <definedName name="FSRAG_5" localSheetId="7">{"'Sheet1'!$A$1"}</definedName>
    <definedName name="FSRAG_5">{"'Sheet1'!$A$1"}</definedName>
    <definedName name="FSRAT" localSheetId="5">{"'Sheet1'!$A$1"}</definedName>
    <definedName name="FSRAT" localSheetId="7">{"'Sheet1'!$A$1"}</definedName>
    <definedName name="FSRAT">{"'Sheet1'!$A$1"}</definedName>
    <definedName name="FSRAT_1" localSheetId="3">{"'Sheet1'!$A$1"}</definedName>
    <definedName name="FSRAT_1" localSheetId="4">{"'Sheet1'!$A$1"}</definedName>
    <definedName name="FSRAT_2" localSheetId="5">{"'Sheet1'!$A$1"}</definedName>
    <definedName name="FSRAT_2" localSheetId="7">{"'Sheet1'!$A$1"}</definedName>
    <definedName name="FSRAT_2">{"'Sheet1'!$A$1"}</definedName>
    <definedName name="FSRAT_3" localSheetId="5">{"'Sheet1'!$A$1"}</definedName>
    <definedName name="FSRAT_3" localSheetId="7">{"'Sheet1'!$A$1"}</definedName>
    <definedName name="FSRAT_3">{"'Sheet1'!$A$1"}</definedName>
    <definedName name="FSRAT_4" localSheetId="5">{"'Sheet1'!$A$1"}</definedName>
    <definedName name="FSRAT_4" localSheetId="7">{"'Sheet1'!$A$1"}</definedName>
    <definedName name="FSRAT_4">{"'Sheet1'!$A$1"}</definedName>
    <definedName name="FSRAT_5" localSheetId="5">{"'Sheet1'!$A$1"}</definedName>
    <definedName name="FSRAT_5" localSheetId="7">{"'Sheet1'!$A$1"}</definedName>
    <definedName name="FSRAT_5">{"'Sheet1'!$A$1"}</definedName>
    <definedName name="FSRW" localSheetId="5">{"'Sheet1'!$A$1"}</definedName>
    <definedName name="FSRW" localSheetId="7">{"'Sheet1'!$A$1"}</definedName>
    <definedName name="FSRW">{"'Sheet1'!$A$1"}</definedName>
    <definedName name="FSRW_1" localSheetId="3">{"'Sheet1'!$A$1"}</definedName>
    <definedName name="FSRW_1" localSheetId="4">{"'Sheet1'!$A$1"}</definedName>
    <definedName name="FSRW_2" localSheetId="5">{"'Sheet1'!$A$1"}</definedName>
    <definedName name="FSRW_2" localSheetId="7">{"'Sheet1'!$A$1"}</definedName>
    <definedName name="FSRW_2">{"'Sheet1'!$A$1"}</definedName>
    <definedName name="FSRW_3" localSheetId="5">{"'Sheet1'!$A$1"}</definedName>
    <definedName name="FSRW_3" localSheetId="7">{"'Sheet1'!$A$1"}</definedName>
    <definedName name="FSRW_3">{"'Sheet1'!$A$1"}</definedName>
    <definedName name="FSRW_4" localSheetId="5">{"'Sheet1'!$A$1"}</definedName>
    <definedName name="FSRW_4" localSheetId="7">{"'Sheet1'!$A$1"}</definedName>
    <definedName name="FSRW_4">{"'Sheet1'!$A$1"}</definedName>
    <definedName name="FSRW_5" localSheetId="5">{"'Sheet1'!$A$1"}</definedName>
    <definedName name="FSRW_5" localSheetId="7">{"'Sheet1'!$A$1"}</definedName>
    <definedName name="FSRW_5">{"'Sheet1'!$A$1"}</definedName>
    <definedName name="fswhw" localSheetId="5">{"'Sheet1'!$A$1"}</definedName>
    <definedName name="fswhw" localSheetId="7">{"'Sheet1'!$A$1"}</definedName>
    <definedName name="fswhw">{"'Sheet1'!$A$1"}</definedName>
    <definedName name="fswhw_1" localSheetId="3">{"'Sheet1'!$A$1"}</definedName>
    <definedName name="fswhw_1" localSheetId="4">{"'Sheet1'!$A$1"}</definedName>
    <definedName name="fswhw_2" localSheetId="5">{"'Sheet1'!$A$1"}</definedName>
    <definedName name="fswhw_2" localSheetId="7">{"'Sheet1'!$A$1"}</definedName>
    <definedName name="fswhw_2">{"'Sheet1'!$A$1"}</definedName>
    <definedName name="fswhw_3" localSheetId="5">{"'Sheet1'!$A$1"}</definedName>
    <definedName name="fswhw_3" localSheetId="7">{"'Sheet1'!$A$1"}</definedName>
    <definedName name="fswhw_3">{"'Sheet1'!$A$1"}</definedName>
    <definedName name="fswhw_4" localSheetId="5">{"'Sheet1'!$A$1"}</definedName>
    <definedName name="fswhw_4" localSheetId="7">{"'Sheet1'!$A$1"}</definedName>
    <definedName name="fswhw_4">{"'Sheet1'!$A$1"}</definedName>
    <definedName name="fswhw_5" localSheetId="5">{"'Sheet1'!$A$1"}</definedName>
    <definedName name="fswhw_5" localSheetId="7">{"'Sheet1'!$A$1"}</definedName>
    <definedName name="fswhw_5">{"'Sheet1'!$A$1"}</definedName>
    <definedName name="FTANAH" localSheetId="1">#REF!</definedName>
    <definedName name="FTANAH" localSheetId="2">#REF!</definedName>
    <definedName name="FTANAH">#REF!</definedName>
    <definedName name="ftgj" localSheetId="5">{"'Sheet1'!$A$1"}</definedName>
    <definedName name="ftgj" localSheetId="7">{"'Sheet1'!$A$1"}</definedName>
    <definedName name="ftgj">{"'Sheet1'!$A$1"}</definedName>
    <definedName name="ftgj_1" localSheetId="3">{"'Sheet1'!$A$1"}</definedName>
    <definedName name="ftgj_1" localSheetId="4">{"'Sheet1'!$A$1"}</definedName>
    <definedName name="ftgj_2" localSheetId="5">{"'Sheet1'!$A$1"}</definedName>
    <definedName name="ftgj_2" localSheetId="7">{"'Sheet1'!$A$1"}</definedName>
    <definedName name="ftgj_2">{"'Sheet1'!$A$1"}</definedName>
    <definedName name="ftgj_3" localSheetId="5">{"'Sheet1'!$A$1"}</definedName>
    <definedName name="ftgj_3" localSheetId="7">{"'Sheet1'!$A$1"}</definedName>
    <definedName name="ftgj_3">{"'Sheet1'!$A$1"}</definedName>
    <definedName name="ftgj_4" localSheetId="5">{"'Sheet1'!$A$1"}</definedName>
    <definedName name="ftgj_4" localSheetId="7">{"'Sheet1'!$A$1"}</definedName>
    <definedName name="ftgj_4">{"'Sheet1'!$A$1"}</definedName>
    <definedName name="ftgj_5" localSheetId="5">{"'Sheet1'!$A$1"}</definedName>
    <definedName name="ftgj_5" localSheetId="7">{"'Sheet1'!$A$1"}</definedName>
    <definedName name="ftgj_5">{"'Sheet1'!$A$1"}</definedName>
    <definedName name="ftiyio" localSheetId="5">{"'Sheet1'!$A$1"}</definedName>
    <definedName name="ftiyio" localSheetId="7">{"'Sheet1'!$A$1"}</definedName>
    <definedName name="ftiyio">{"'Sheet1'!$A$1"}</definedName>
    <definedName name="ftiyio_1" localSheetId="3">{"'Sheet1'!$A$1"}</definedName>
    <definedName name="ftiyio_1" localSheetId="4">{"'Sheet1'!$A$1"}</definedName>
    <definedName name="ftiyio_2" localSheetId="5">{"'Sheet1'!$A$1"}</definedName>
    <definedName name="ftiyio_2" localSheetId="7">{"'Sheet1'!$A$1"}</definedName>
    <definedName name="ftiyio_2">{"'Sheet1'!$A$1"}</definedName>
    <definedName name="ftiyio_3" localSheetId="5">{"'Sheet1'!$A$1"}</definedName>
    <definedName name="ftiyio_3" localSheetId="7">{"'Sheet1'!$A$1"}</definedName>
    <definedName name="ftiyio_3">{"'Sheet1'!$A$1"}</definedName>
    <definedName name="ftiyio_4" localSheetId="5">{"'Sheet1'!$A$1"}</definedName>
    <definedName name="ftiyio_4" localSheetId="7">{"'Sheet1'!$A$1"}</definedName>
    <definedName name="ftiyio_4">{"'Sheet1'!$A$1"}</definedName>
    <definedName name="ftiyio_5" localSheetId="5">{"'Sheet1'!$A$1"}</definedName>
    <definedName name="ftiyio_5" localSheetId="7">{"'Sheet1'!$A$1"}</definedName>
    <definedName name="ftiyio_5">{"'Sheet1'!$A$1"}</definedName>
    <definedName name="FTRDG" localSheetId="5">{"'Sheet1'!$A$1"}</definedName>
    <definedName name="FTRDG" localSheetId="7">{"'Sheet1'!$A$1"}</definedName>
    <definedName name="FTRDG">{"'Sheet1'!$A$1"}</definedName>
    <definedName name="FTRDG_1" localSheetId="3">{"'Sheet1'!$A$1"}</definedName>
    <definedName name="FTRDG_1" localSheetId="4">{"'Sheet1'!$A$1"}</definedName>
    <definedName name="FTRDG_2" localSheetId="5">{"'Sheet1'!$A$1"}</definedName>
    <definedName name="FTRDG_2" localSheetId="7">{"'Sheet1'!$A$1"}</definedName>
    <definedName name="FTRDG_2">{"'Sheet1'!$A$1"}</definedName>
    <definedName name="FTRDG_3" localSheetId="5">{"'Sheet1'!$A$1"}</definedName>
    <definedName name="FTRDG_3" localSheetId="7">{"'Sheet1'!$A$1"}</definedName>
    <definedName name="FTRDG_3">{"'Sheet1'!$A$1"}</definedName>
    <definedName name="FTRDG_4" localSheetId="5">{"'Sheet1'!$A$1"}</definedName>
    <definedName name="FTRDG_4" localSheetId="7">{"'Sheet1'!$A$1"}</definedName>
    <definedName name="FTRDG_4">{"'Sheet1'!$A$1"}</definedName>
    <definedName name="FTRDG_5" localSheetId="5">{"'Sheet1'!$A$1"}</definedName>
    <definedName name="FTRDG_5" localSheetId="7">{"'Sheet1'!$A$1"}</definedName>
    <definedName name="FTRDG_5">{"'Sheet1'!$A$1"}</definedName>
    <definedName name="Fuel_Filter">[122]HS!$G$234</definedName>
    <definedName name="FULVIMIXER">'[35]Break Down Alat'!#REF!</definedName>
    <definedName name="FULVIMIXER_1">"#REF!"</definedName>
    <definedName name="FUSO">'[186]HARGA ALAT'!$E$45</definedName>
    <definedName name="fx">'[269]Analis Upah'!$I$2111</definedName>
    <definedName name="G" localSheetId="1">#REF!</definedName>
    <definedName name="G" localSheetId="2">#REF!</definedName>
    <definedName name="G">#REF!</definedName>
    <definedName name="G.07.6.24">'[316]ANALISA '!#REF!</definedName>
    <definedName name="G.1">[112]Analisa!$J$56</definedName>
    <definedName name="G.1.b">[105]ANALIS!#REF!</definedName>
    <definedName name="G.1.c">[105]ANALIS!#REF!</definedName>
    <definedName name="G.1.d">[105]ANALIS!#REF!</definedName>
    <definedName name="G.10" localSheetId="1">#REF!</definedName>
    <definedName name="G.10" localSheetId="2">#REF!</definedName>
    <definedName name="G.10">#REF!</definedName>
    <definedName name="G.11" localSheetId="1">#REF!</definedName>
    <definedName name="G.11" localSheetId="2">#REF!</definedName>
    <definedName name="G.11">#REF!</definedName>
    <definedName name="G.12" localSheetId="1">#REF!</definedName>
    <definedName name="G.12" localSheetId="2">#REF!</definedName>
    <definedName name="G.12">#REF!</definedName>
    <definedName name="G.13" localSheetId="1">#REF!</definedName>
    <definedName name="G.13" localSheetId="2">#REF!</definedName>
    <definedName name="G.13">#REF!</definedName>
    <definedName name="G.14" localSheetId="1">#REF!</definedName>
    <definedName name="G.14" localSheetId="2">#REF!</definedName>
    <definedName name="G.14">#REF!</definedName>
    <definedName name="G.15" localSheetId="1">#REF!</definedName>
    <definedName name="G.15" localSheetId="2">#REF!</definedName>
    <definedName name="G.15">#REF!</definedName>
    <definedName name="G.16" localSheetId="1">#REF!</definedName>
    <definedName name="G.16" localSheetId="2">#REF!</definedName>
    <definedName name="G.16">#REF!</definedName>
    <definedName name="G.16a" localSheetId="1">#REF!</definedName>
    <definedName name="G.16a" localSheetId="2">#REF!</definedName>
    <definedName name="G.16a">#REF!</definedName>
    <definedName name="G.17" localSheetId="1">#REF!</definedName>
    <definedName name="G.17" localSheetId="2">#REF!</definedName>
    <definedName name="G.17">#REF!</definedName>
    <definedName name="G.18" localSheetId="1">#REF!</definedName>
    <definedName name="G.18" localSheetId="2">#REF!</definedName>
    <definedName name="G.18">#REF!</definedName>
    <definedName name="G.19" localSheetId="1">#REF!</definedName>
    <definedName name="G.19" localSheetId="2">#REF!</definedName>
    <definedName name="G.19">#REF!</definedName>
    <definedName name="G.1A">[111]AN.PEK!#REF!</definedName>
    <definedName name="g.1b" localSheetId="1">#REF!</definedName>
    <definedName name="g.1b" localSheetId="2">#REF!</definedName>
    <definedName name="g.1b">#REF!</definedName>
    <definedName name="g.1c" localSheetId="1">#REF!</definedName>
    <definedName name="g.1c" localSheetId="2">#REF!</definedName>
    <definedName name="g.1c">#REF!</definedName>
    <definedName name="G.2">[112]Analisa!$J$64</definedName>
    <definedName name="G.2.h">[141]Analisa!$H$132</definedName>
    <definedName name="G.20" localSheetId="1">#REF!</definedName>
    <definedName name="G.20" localSheetId="2">#REF!</definedName>
    <definedName name="G.20">#REF!</definedName>
    <definedName name="G.21" localSheetId="1">#REF!</definedName>
    <definedName name="G.21" localSheetId="2">#REF!</definedName>
    <definedName name="G.21">#REF!</definedName>
    <definedName name="G.24" localSheetId="1">#REF!</definedName>
    <definedName name="G.24" localSheetId="2">#REF!</definedName>
    <definedName name="G.24">#REF!</definedName>
    <definedName name="G.25" localSheetId="1">#REF!</definedName>
    <definedName name="G.25" localSheetId="2">#REF!</definedName>
    <definedName name="G.25">#REF!</definedName>
    <definedName name="G.26" localSheetId="1">#REF!</definedName>
    <definedName name="G.26" localSheetId="2">#REF!</definedName>
    <definedName name="G.26">#REF!</definedName>
    <definedName name="g.28">[197]Analisa!#REF!</definedName>
    <definedName name="g.29">[197]Analisa!#REF!</definedName>
    <definedName name="G.3">'[118]Analisa Harga'!$L$64</definedName>
    <definedName name="G.30">#N/A</definedName>
    <definedName name="g.31">[197]Analisa!#REF!</definedName>
    <definedName name="G.32" localSheetId="1">#REF!</definedName>
    <definedName name="G.32" localSheetId="2">#REF!</definedName>
    <definedName name="G.32">#REF!</definedName>
    <definedName name="G.32.a" localSheetId="1">#REF!</definedName>
    <definedName name="G.32.a" localSheetId="2">#REF!</definedName>
    <definedName name="G.32.a">#REF!</definedName>
    <definedName name="G.32.c" localSheetId="1">#REF!</definedName>
    <definedName name="G.32.c" localSheetId="2">#REF!</definedName>
    <definedName name="G.32.c">#REF!</definedName>
    <definedName name="G.32.e">[195]Analisa!$F$103</definedName>
    <definedName name="g.32.f" localSheetId="1">#REF!</definedName>
    <definedName name="g.32.f" localSheetId="2">#REF!</definedName>
    <definedName name="g.32.f">#REF!</definedName>
    <definedName name="g.32.g" localSheetId="1">#REF!</definedName>
    <definedName name="g.32.g" localSheetId="2">#REF!</definedName>
    <definedName name="g.32.g">#REF!</definedName>
    <definedName name="G.32.h" localSheetId="1">#REF!</definedName>
    <definedName name="G.32.h" localSheetId="2">#REF!</definedName>
    <definedName name="G.32.h">#REF!</definedName>
    <definedName name="G.32.i" localSheetId="1">#REF!</definedName>
    <definedName name="G.32.i" localSheetId="2">#REF!</definedName>
    <definedName name="G.32.i">#REF!</definedName>
    <definedName name="g.32.j" localSheetId="1">#REF!</definedName>
    <definedName name="g.32.j" localSheetId="2">#REF!</definedName>
    <definedName name="g.32.j">#REF!</definedName>
    <definedName name="g.32.k" localSheetId="1">#REF!</definedName>
    <definedName name="g.32.k" localSheetId="2">#REF!</definedName>
    <definedName name="g.32.k">#REF!</definedName>
    <definedName name="G.32.l" localSheetId="1">#REF!</definedName>
    <definedName name="G.32.l" localSheetId="2">#REF!</definedName>
    <definedName name="G.32.l">#REF!</definedName>
    <definedName name="G.32.m" localSheetId="1">#REF!</definedName>
    <definedName name="G.32.m" localSheetId="2">#REF!</definedName>
    <definedName name="G.32.m">#REF!</definedName>
    <definedName name="g.32a">[317]ANALISA!$F$1099</definedName>
    <definedName name="G.32e">[39]ana!$J$45</definedName>
    <definedName name="G.32f">#N/A</definedName>
    <definedName name="G.32h">'[318]Analisa Harga'!$L$97</definedName>
    <definedName name="G.32I" localSheetId="1">#REF!</definedName>
    <definedName name="G.32I" localSheetId="2">#REF!</definedName>
    <definedName name="G.32I">#REF!</definedName>
    <definedName name="G.32M">'[318]Analisa Harga'!$L$115</definedName>
    <definedName name="G.32X" localSheetId="1">#REF!</definedName>
    <definedName name="G.32X" localSheetId="2">#REF!</definedName>
    <definedName name="G.32X">#REF!</definedName>
    <definedName name="G.33" localSheetId="1">#REF!</definedName>
    <definedName name="G.33" localSheetId="2">#REF!</definedName>
    <definedName name="G.33">#REF!</definedName>
    <definedName name="g.33.a" localSheetId="1">#REF!</definedName>
    <definedName name="g.33.a" localSheetId="2">#REF!</definedName>
    <definedName name="g.33.a">#REF!</definedName>
    <definedName name="G.33.e" localSheetId="1">#REF!</definedName>
    <definedName name="G.33.e" localSheetId="2">#REF!</definedName>
    <definedName name="G.33.e">#REF!</definedName>
    <definedName name="G.33.g" localSheetId="1">#REF!</definedName>
    <definedName name="G.33.g" localSheetId="2">#REF!</definedName>
    <definedName name="G.33.g">#REF!</definedName>
    <definedName name="G.33.h" localSheetId="1">#REF!</definedName>
    <definedName name="G.33.h" localSheetId="2">#REF!</definedName>
    <definedName name="G.33.h">#REF!</definedName>
    <definedName name="G.33.i">[112]Analisa!$J$100</definedName>
    <definedName name="g.33.j" localSheetId="1">#REF!</definedName>
    <definedName name="g.33.j" localSheetId="2">#REF!</definedName>
    <definedName name="g.33.j">#REF!</definedName>
    <definedName name="g.33.k" localSheetId="1">#REF!</definedName>
    <definedName name="g.33.k" localSheetId="2">#REF!</definedName>
    <definedName name="g.33.k">#REF!</definedName>
    <definedName name="g.33.l" localSheetId="1">#REF!</definedName>
    <definedName name="g.33.l" localSheetId="2">#REF!</definedName>
    <definedName name="g.33.l">#REF!</definedName>
    <definedName name="G.33.m" localSheetId="1">#REF!</definedName>
    <definedName name="G.33.m" localSheetId="2">#REF!</definedName>
    <definedName name="G.33.m">#REF!</definedName>
    <definedName name="g.33.n">[196]ANALISA!#REF!</definedName>
    <definedName name="g.33.o" localSheetId="1">#REF!</definedName>
    <definedName name="g.33.o" localSheetId="2">#REF!</definedName>
    <definedName name="g.33.o">#REF!</definedName>
    <definedName name="G.33A">[111]AN.PEK!#REF!</definedName>
    <definedName name="g.33e">[39]ana!$J$56</definedName>
    <definedName name="g.33f">[105]ANALIS!#REF!</definedName>
    <definedName name="G.33g">[107]Analisa!$J$88</definedName>
    <definedName name="G.33g.1">[319]Analisa!#REF!</definedName>
    <definedName name="G.33g.2">[319]Analisa!#REF!</definedName>
    <definedName name="G.33g.3">[319]Analisa!#REF!</definedName>
    <definedName name="g.33h">[39]ana!$J$68</definedName>
    <definedName name="G.33i" localSheetId="1">#REF!</definedName>
    <definedName name="G.33i" localSheetId="2">#REF!</definedName>
    <definedName name="G.33i">#REF!</definedName>
    <definedName name="g.33j">[39]ana!$J$73</definedName>
    <definedName name="G.33k" localSheetId="1">#REF!</definedName>
    <definedName name="G.33k" localSheetId="2">#REF!</definedName>
    <definedName name="G.33k">#REF!</definedName>
    <definedName name="g.33l">[67]ANALIS!$F$102</definedName>
    <definedName name="G.33M">[111]AN.PEK!#REF!</definedName>
    <definedName name="g.33o">[241]ANALISA!$F$116</definedName>
    <definedName name="G.34" localSheetId="1">#REF!</definedName>
    <definedName name="G.34" localSheetId="2">#REF!</definedName>
    <definedName name="G.34">#REF!</definedName>
    <definedName name="G.35" localSheetId="1">#REF!</definedName>
    <definedName name="G.35" localSheetId="2">#REF!</definedName>
    <definedName name="G.35">#REF!</definedName>
    <definedName name="G.36" localSheetId="1">#REF!</definedName>
    <definedName name="G.36" localSheetId="2">#REF!</definedName>
    <definedName name="G.36">#REF!</definedName>
    <definedName name="G.37" localSheetId="1">#REF!</definedName>
    <definedName name="G.37" localSheetId="2">#REF!</definedName>
    <definedName name="G.37">#REF!</definedName>
    <definedName name="G.38" localSheetId="1">#REF!</definedName>
    <definedName name="G.38" localSheetId="2">#REF!</definedName>
    <definedName name="G.38">#REF!</definedName>
    <definedName name="G.39" localSheetId="1">#REF!</definedName>
    <definedName name="G.39" localSheetId="2">#REF!</definedName>
    <definedName name="G.39">#REF!</definedName>
    <definedName name="g.39a">[197]Analisa!#REF!</definedName>
    <definedName name="G.4" localSheetId="1">#REF!</definedName>
    <definedName name="G.4" localSheetId="2">#REF!</definedName>
    <definedName name="G.4">#REF!</definedName>
    <definedName name="G.40" localSheetId="1">#REF!</definedName>
    <definedName name="G.40" localSheetId="2">#REF!</definedName>
    <definedName name="G.40">#REF!</definedName>
    <definedName name="g.40c">[197]Analisa!#REF!</definedName>
    <definedName name="g.40e">[197]Analisa!#REF!</definedName>
    <definedName name="G.41" localSheetId="1">#REF!</definedName>
    <definedName name="G.41" localSheetId="2">#REF!</definedName>
    <definedName name="G.41">#REF!</definedName>
    <definedName name="G.41.a" localSheetId="1">#REF!</definedName>
    <definedName name="G.41.a" localSheetId="2">#REF!</definedName>
    <definedName name="G.41.a">#REF!</definedName>
    <definedName name="G.41.II" localSheetId="1">#REF!</definedName>
    <definedName name="G.41.II" localSheetId="2">#REF!</definedName>
    <definedName name="G.41.II">#REF!</definedName>
    <definedName name="G.41a.V">[105]ANALIS!#REF!</definedName>
    <definedName name="G.41a.VI">[105]ANALIS!#REF!</definedName>
    <definedName name="G.41av">[320]ANALISA!$G$127</definedName>
    <definedName name="G.41b">[320]ANALISA!$G$139</definedName>
    <definedName name="G.41c">[320]ANALISA!$G$151</definedName>
    <definedName name="g.41III">[69]Analis!$H$513</definedName>
    <definedName name="G.42">'[321]Analisa Harga'!$L$179</definedName>
    <definedName name="G.42.1">[105]ANALIS!#REF!</definedName>
    <definedName name="G.42.1a">[105]ANALIS!#REF!</definedName>
    <definedName name="g.42.a" localSheetId="1">#REF!</definedName>
    <definedName name="g.42.a" localSheetId="2">#REF!</definedName>
    <definedName name="g.42.a">#REF!</definedName>
    <definedName name="g.42.b" localSheetId="1">#REF!</definedName>
    <definedName name="g.42.b" localSheetId="2">#REF!</definedName>
    <definedName name="g.42.b">#REF!</definedName>
    <definedName name="g.43a">[70]Analis!$J$174</definedName>
    <definedName name="G.44" localSheetId="1">#REF!</definedName>
    <definedName name="G.44" localSheetId="2">#REF!</definedName>
    <definedName name="G.44">#REF!</definedName>
    <definedName name="G.44.d" localSheetId="1">#REF!</definedName>
    <definedName name="G.44.d" localSheetId="2">#REF!</definedName>
    <definedName name="G.44.d">#REF!</definedName>
    <definedName name="G.44.II" localSheetId="1">#REF!</definedName>
    <definedName name="G.44.II" localSheetId="2">#REF!</definedName>
    <definedName name="G.44.II">#REF!</definedName>
    <definedName name="G.44a" localSheetId="1">#REF!</definedName>
    <definedName name="G.44a" localSheetId="2">#REF!</definedName>
    <definedName name="G.44a">#REF!</definedName>
    <definedName name="g.44II">[180]Analisa!$I$624</definedName>
    <definedName name="g.44III">[180]Analisa!$L$624</definedName>
    <definedName name="G.5" localSheetId="1">#REF!</definedName>
    <definedName name="G.5" localSheetId="2">#REF!</definedName>
    <definedName name="G.5">#REF!</definedName>
    <definedName name="G.5.a" localSheetId="1">#REF!</definedName>
    <definedName name="G.5.a" localSheetId="2">#REF!</definedName>
    <definedName name="G.5.a">#REF!</definedName>
    <definedName name="G.5.b" localSheetId="1">#REF!</definedName>
    <definedName name="G.5.b" localSheetId="2">#REF!</definedName>
    <definedName name="G.5.b">#REF!</definedName>
    <definedName name="G.5.c" localSheetId="1">#REF!</definedName>
    <definedName name="G.5.c" localSheetId="2">#REF!</definedName>
    <definedName name="G.5.c">#REF!</definedName>
    <definedName name="g.50.e" localSheetId="1">#REF!</definedName>
    <definedName name="g.50.e" localSheetId="2">#REF!</definedName>
    <definedName name="g.50.e">#REF!</definedName>
    <definedName name="G.50.g" localSheetId="1">#REF!</definedName>
    <definedName name="G.50.g" localSheetId="2">#REF!</definedName>
    <definedName name="G.50.g">#REF!</definedName>
    <definedName name="G.50.H" localSheetId="1">#REF!</definedName>
    <definedName name="G.50.H" localSheetId="2">#REF!</definedName>
    <definedName name="G.50.H">#REF!</definedName>
    <definedName name="G.50.i" localSheetId="1">#REF!</definedName>
    <definedName name="G.50.i" localSheetId="2">#REF!</definedName>
    <definedName name="G.50.i">#REF!</definedName>
    <definedName name="G.50.j" localSheetId="1">#REF!</definedName>
    <definedName name="G.50.j" localSheetId="2">#REF!</definedName>
    <definedName name="G.50.j">#REF!</definedName>
    <definedName name="G.50.k" localSheetId="1">#REF!</definedName>
    <definedName name="G.50.k" localSheetId="2">#REF!</definedName>
    <definedName name="G.50.k">#REF!</definedName>
    <definedName name="G.50.L">[301]ANALISA!#REF!</definedName>
    <definedName name="G.50.N">[301]ANALISA!$I$230</definedName>
    <definedName name="G.50.o" localSheetId="1">#REF!</definedName>
    <definedName name="G.50.o" localSheetId="2">#REF!</definedName>
    <definedName name="G.50.o">#REF!</definedName>
    <definedName name="G.50.p" localSheetId="1">#REF!</definedName>
    <definedName name="G.50.p" localSheetId="2">#REF!</definedName>
    <definedName name="G.50.p">#REF!</definedName>
    <definedName name="G.50.q" localSheetId="1">#REF!</definedName>
    <definedName name="G.50.q" localSheetId="2">#REF!</definedName>
    <definedName name="G.50.q">#REF!</definedName>
    <definedName name="G.50.R">[109]anls!$I$633</definedName>
    <definedName name="G.50.s">[109]anls!$I$654</definedName>
    <definedName name="g.50a" localSheetId="1">#REF!</definedName>
    <definedName name="g.50a" localSheetId="2">#REF!</definedName>
    <definedName name="g.50a">#REF!</definedName>
    <definedName name="G.50b">[107]Analisa!$J$123</definedName>
    <definedName name="g.50c">[238]analis!#REF!</definedName>
    <definedName name="G.50h" localSheetId="1">#REF!</definedName>
    <definedName name="G.50h" localSheetId="2">#REF!</definedName>
    <definedName name="G.50h">#REF!</definedName>
    <definedName name="g.50i">[238]analis!#REF!</definedName>
    <definedName name="g.50j">[39]ana!$J$94</definedName>
    <definedName name="G.50k">'[318]Analisa Harga'!$L$208</definedName>
    <definedName name="G.50k.1">[319]Analisa!#REF!</definedName>
    <definedName name="G.50k.2">[319]Analisa!#REF!</definedName>
    <definedName name="G.50k.3">[319]Analisa!#REF!</definedName>
    <definedName name="G.50l">[322]harga!$G$43</definedName>
    <definedName name="G.50m">[105]ANALIS!#REF!</definedName>
    <definedName name="G.50n">[39]ana!#REF!</definedName>
    <definedName name="G.50o">[105]ANALIS!#REF!</definedName>
    <definedName name="G.50p" localSheetId="1">#REF!</definedName>
    <definedName name="G.50p" localSheetId="2">#REF!</definedName>
    <definedName name="G.50p">#REF!</definedName>
    <definedName name="g.50q">[39]ana!$J$104</definedName>
    <definedName name="G.50q.1" localSheetId="1">#REF!</definedName>
    <definedName name="G.50q.1" localSheetId="2">#REF!</definedName>
    <definedName name="G.50q.1">#REF!</definedName>
    <definedName name="G.50q2" localSheetId="1">#REF!</definedName>
    <definedName name="G.50q2" localSheetId="2">#REF!</definedName>
    <definedName name="G.50q2">#REF!</definedName>
    <definedName name="G.51.c" localSheetId="1">#REF!</definedName>
    <definedName name="G.51.c" localSheetId="2">#REF!</definedName>
    <definedName name="G.51.c">#REF!</definedName>
    <definedName name="G.51.d" localSheetId="1">#REF!</definedName>
    <definedName name="G.51.d" localSheetId="2">#REF!</definedName>
    <definedName name="G.51.d">#REF!</definedName>
    <definedName name="G.51.e">[195]Analisa!$F$179</definedName>
    <definedName name="g.51a">[197]Analisa!#REF!</definedName>
    <definedName name="G.51c">'[318]Analisa Harga'!$L$194</definedName>
    <definedName name="G.51d" localSheetId="1">#REF!</definedName>
    <definedName name="G.51d" localSheetId="2">#REF!</definedName>
    <definedName name="G.51d">#REF!</definedName>
    <definedName name="G.51e" localSheetId="1">#REF!</definedName>
    <definedName name="G.51e" localSheetId="2">#REF!</definedName>
    <definedName name="G.51e">#REF!</definedName>
    <definedName name="G.51f" localSheetId="1">#REF!</definedName>
    <definedName name="G.51f" localSheetId="2">#REF!</definedName>
    <definedName name="G.51f">#REF!</definedName>
    <definedName name="G.51g" localSheetId="1">#REF!</definedName>
    <definedName name="G.51g" localSheetId="2">#REF!</definedName>
    <definedName name="G.51g">#REF!</definedName>
    <definedName name="G.51i">'[118]Analisa Harga'!$L$222</definedName>
    <definedName name="G.51k">[115]Analisa!$G$85</definedName>
    <definedName name="G.52c">'[118]Analisa Harga'!$L$194</definedName>
    <definedName name="G.52H">[111]AN.PEK!#REF!</definedName>
    <definedName name="G.52K">[111]AN.PEK!#REF!</definedName>
    <definedName name="g.53" localSheetId="1">#REF!</definedName>
    <definedName name="g.53" localSheetId="2">#REF!</definedName>
    <definedName name="g.53">#REF!</definedName>
    <definedName name="g.53.c" localSheetId="1">#REF!</definedName>
    <definedName name="g.53.c" localSheetId="2">#REF!</definedName>
    <definedName name="g.53.c">#REF!</definedName>
    <definedName name="g.53.X" localSheetId="1">#REF!</definedName>
    <definedName name="g.53.X" localSheetId="2">#REF!</definedName>
    <definedName name="g.53.X">#REF!</definedName>
    <definedName name="g.53a">[197]Analisa!#REF!</definedName>
    <definedName name="g.53x" localSheetId="1">#REF!</definedName>
    <definedName name="g.53x" localSheetId="2">#REF!</definedName>
    <definedName name="g.53x">#REF!</definedName>
    <definedName name="g.55.c" localSheetId="1">#REF!</definedName>
    <definedName name="g.55.c" localSheetId="2">#REF!</definedName>
    <definedName name="g.55.c">#REF!</definedName>
    <definedName name="G.56">[323]analisa!$F$25</definedName>
    <definedName name="g.57b">[197]Analisa!#REF!</definedName>
    <definedName name="g.57c">[197]Analisa!#REF!</definedName>
    <definedName name="G.59">[111]AN.PEK!#REF!</definedName>
    <definedName name="G.5a">'[118]Analisa Harga'!$L$81</definedName>
    <definedName name="G.5b">#N/A</definedName>
    <definedName name="G.6.1">[119]Analisa!$J$130</definedName>
    <definedName name="g.6.10">[287]Analisa!#REF!</definedName>
    <definedName name="g.6.11">[287]Analisa!#REF!</definedName>
    <definedName name="G.6.11a">[324]Analisa!#REF!</definedName>
    <definedName name="G.6.11b">[324]Analisa!#REF!</definedName>
    <definedName name="G.6.12" localSheetId="1">#REF!</definedName>
    <definedName name="G.6.12" localSheetId="2">#REF!</definedName>
    <definedName name="G.6.12">#REF!</definedName>
    <definedName name="G.6.12a" localSheetId="1">#REF!</definedName>
    <definedName name="G.6.12a" localSheetId="2">#REF!</definedName>
    <definedName name="G.6.12a">#REF!</definedName>
    <definedName name="G.6.12b" localSheetId="1">#REF!</definedName>
    <definedName name="G.6.12b" localSheetId="2">#REF!</definedName>
    <definedName name="G.6.12b">#REF!</definedName>
    <definedName name="G.6.12c" localSheetId="1">#REF!</definedName>
    <definedName name="G.6.12c" localSheetId="2">#REF!</definedName>
    <definedName name="G.6.12c">#REF!</definedName>
    <definedName name="g.6.17">[287]Analisa!#REF!</definedName>
    <definedName name="g.6.18">[287]Analisa!#REF!</definedName>
    <definedName name="g.6.19">[287]Analisa!#REF!</definedName>
    <definedName name="G.6.1a" localSheetId="1">#REF!</definedName>
    <definedName name="G.6.1a" localSheetId="2">#REF!</definedName>
    <definedName name="G.6.1a">#REF!</definedName>
    <definedName name="G.6.2" localSheetId="1">#REF!</definedName>
    <definedName name="G.6.2" localSheetId="2">#REF!</definedName>
    <definedName name="G.6.2">#REF!</definedName>
    <definedName name="G.6.25">[119]Analisa!$J$151</definedName>
    <definedName name="G.6.2a" localSheetId="1">#REF!</definedName>
    <definedName name="G.6.2a" localSheetId="2">#REF!</definedName>
    <definedName name="G.6.2a">#REF!</definedName>
    <definedName name="G.6.3" localSheetId="1">#REF!</definedName>
    <definedName name="G.6.3" localSheetId="2">#REF!</definedName>
    <definedName name="G.6.3">#REF!</definedName>
    <definedName name="G.6.30">[119]Analisa!$J$175</definedName>
    <definedName name="G.6.32">[119]Analisa!$J$187</definedName>
    <definedName name="G.6.35">[119]Analisa!$J$196</definedName>
    <definedName name="G.6.38">[105]ANALIS!#REF!</definedName>
    <definedName name="G.6.39">[105]ANALIS!#REF!</definedName>
    <definedName name="G.6.3a" localSheetId="1">#REF!</definedName>
    <definedName name="G.6.3a" localSheetId="2">#REF!</definedName>
    <definedName name="G.6.3a">#REF!</definedName>
    <definedName name="G.6.4" localSheetId="1">#REF!</definedName>
    <definedName name="G.6.4" localSheetId="2">#REF!</definedName>
    <definedName name="G.6.4">#REF!</definedName>
    <definedName name="G.6.40">[105]ANALIS!#REF!</definedName>
    <definedName name="G.6.40A">[105]ANALIS!#REF!</definedName>
    <definedName name="G.6.40B">[105]ANALIS!#REF!</definedName>
    <definedName name="G.6.41">[105]ANALIS!#REF!</definedName>
    <definedName name="G.6.41A">[105]ANALIS!#REF!</definedName>
    <definedName name="G.6.41B">[105]ANALIS!#REF!</definedName>
    <definedName name="G.6.41C">[105]ANALIS!#REF!</definedName>
    <definedName name="G.6.41D">[105]ANALIS!#REF!</definedName>
    <definedName name="G.6.43">[105]ANALIS!#REF!</definedName>
    <definedName name="G.6.43A">[105]ANALIS!#REF!</definedName>
    <definedName name="G.6.43B">[105]ANALIS!#REF!</definedName>
    <definedName name="G.6.44C">[105]ANALIS!#REF!</definedName>
    <definedName name="G.6.4a" localSheetId="1">#REF!</definedName>
    <definedName name="G.6.4a" localSheetId="2">#REF!</definedName>
    <definedName name="G.6.4a">#REF!</definedName>
    <definedName name="G.6.5" localSheetId="1">#REF!</definedName>
    <definedName name="G.6.5" localSheetId="2">#REF!</definedName>
    <definedName name="G.6.5">#REF!</definedName>
    <definedName name="G.6.58">[119]Analisa!$J$237</definedName>
    <definedName name="G.6.59">[119]Analisa!$J$243</definedName>
    <definedName name="G.6.5a">[324]Analisa!#REF!</definedName>
    <definedName name="G.6.5b">[324]Analisa!#REF!</definedName>
    <definedName name="G.6.6" localSheetId="1">#REF!</definedName>
    <definedName name="G.6.6" localSheetId="2">#REF!</definedName>
    <definedName name="G.6.6">#REF!</definedName>
    <definedName name="G.6.62">[119]Analisa!$J$249</definedName>
    <definedName name="G.6.6a">[324]Analisa!#REF!</definedName>
    <definedName name="G.6.7" localSheetId="1">#REF!</definedName>
    <definedName name="G.6.7" localSheetId="2">#REF!</definedName>
    <definedName name="G.6.7">#REF!</definedName>
    <definedName name="G.6.8" localSheetId="1">#REF!</definedName>
    <definedName name="G.6.8" localSheetId="2">#REF!</definedName>
    <definedName name="G.6.8">#REF!</definedName>
    <definedName name="G.6.8a">[324]Analisa!#REF!</definedName>
    <definedName name="G.6.9" localSheetId="1">#REF!</definedName>
    <definedName name="G.6.9" localSheetId="2">#REF!</definedName>
    <definedName name="G.6.9">#REF!</definedName>
    <definedName name="G.6.9a">[324]Analisa!#REF!</definedName>
    <definedName name="g.60b">[68]Analisa!$J$584</definedName>
    <definedName name="g.60c">[39]ana!$J$740</definedName>
    <definedName name="g.60d">[39]ana!$J$746</definedName>
    <definedName name="G.61" localSheetId="1">#REF!</definedName>
    <definedName name="G.61" localSheetId="2">#REF!</definedName>
    <definedName name="G.61">#REF!</definedName>
    <definedName name="G.67" localSheetId="1">#REF!</definedName>
    <definedName name="G.67" localSheetId="2">#REF!</definedName>
    <definedName name="G.67">#REF!</definedName>
    <definedName name="G.68" localSheetId="1">#REF!</definedName>
    <definedName name="G.68" localSheetId="2">#REF!</definedName>
    <definedName name="G.68">#REF!</definedName>
    <definedName name="g.68.a" localSheetId="1">#REF!</definedName>
    <definedName name="g.68.a" localSheetId="2">#REF!</definedName>
    <definedName name="g.68.a">#REF!</definedName>
    <definedName name="G.69" localSheetId="1">#REF!</definedName>
    <definedName name="G.69" localSheetId="2">#REF!</definedName>
    <definedName name="G.69">#REF!</definedName>
    <definedName name="g.69.a" localSheetId="1">#REF!</definedName>
    <definedName name="g.69.a" localSheetId="2">#REF!</definedName>
    <definedName name="g.69.a">#REF!</definedName>
    <definedName name="g.69.b" localSheetId="1">#REF!</definedName>
    <definedName name="g.69.b" localSheetId="2">#REF!</definedName>
    <definedName name="g.69.b">#REF!</definedName>
    <definedName name="g.69.c" localSheetId="1">#REF!</definedName>
    <definedName name="g.69.c" localSheetId="2">#REF!</definedName>
    <definedName name="g.69.c">#REF!</definedName>
    <definedName name="g.69.d" localSheetId="1">#REF!</definedName>
    <definedName name="g.69.d" localSheetId="2">#REF!</definedName>
    <definedName name="g.69.d">#REF!</definedName>
    <definedName name="g.69.e" localSheetId="1">#REF!</definedName>
    <definedName name="g.69.e" localSheetId="2">#REF!</definedName>
    <definedName name="g.69.e">#REF!</definedName>
    <definedName name="g.69.g" localSheetId="1">#REF!</definedName>
    <definedName name="g.69.g" localSheetId="2">#REF!</definedName>
    <definedName name="g.69.g">#REF!</definedName>
    <definedName name="G.69A" localSheetId="1">#REF!</definedName>
    <definedName name="G.69A" localSheetId="2">#REF!</definedName>
    <definedName name="G.69A">#REF!</definedName>
    <definedName name="G.69b" localSheetId="1">#REF!</definedName>
    <definedName name="G.69b" localSheetId="2">#REF!</definedName>
    <definedName name="G.69b">#REF!</definedName>
    <definedName name="g.69b.V">[105]ANALIS!#REF!</definedName>
    <definedName name="G.69BI">[69]Analis!$H$191</definedName>
    <definedName name="G.69bIII">'[114]REKAP-ANALISA'!$G$41</definedName>
    <definedName name="G.69BVI">[69]Analis!$H$203</definedName>
    <definedName name="G.69BVII">[69]Analis!$H$215</definedName>
    <definedName name="g.69bVIII">[69]Analis!$H$227</definedName>
    <definedName name="g.69c" localSheetId="1">#REF!</definedName>
    <definedName name="g.69c" localSheetId="2">#REF!</definedName>
    <definedName name="g.69c">#REF!</definedName>
    <definedName name="G.69c.VII">[105]ANALIS!#REF!</definedName>
    <definedName name="g.69d" localSheetId="1">#REF!</definedName>
    <definedName name="g.69d" localSheetId="2">#REF!</definedName>
    <definedName name="g.69d">#REF!</definedName>
    <definedName name="g.69e" localSheetId="1">#REF!</definedName>
    <definedName name="g.69e" localSheetId="2">#REF!</definedName>
    <definedName name="g.69e">#REF!</definedName>
    <definedName name="G.69f" localSheetId="1">#REF!</definedName>
    <definedName name="G.69f" localSheetId="2">#REF!</definedName>
    <definedName name="G.69f">#REF!</definedName>
    <definedName name="g.70">[325]ANALISA!$F$1375</definedName>
    <definedName name="g.71">[196]ANALISA!#REF!</definedName>
    <definedName name="g.72">[325]ANALISA!$F$1417</definedName>
    <definedName name="G.75a">[319]Analisa!#REF!</definedName>
    <definedName name="g.7a" localSheetId="1">#REF!</definedName>
    <definedName name="g.7a" localSheetId="2">#REF!</definedName>
    <definedName name="g.7a">#REF!</definedName>
    <definedName name="g.beton" localSheetId="1">#REF!</definedName>
    <definedName name="g.beton" localSheetId="2">#REF!</definedName>
    <definedName name="g.beton">#REF!</definedName>
    <definedName name="g.ker">[158]bahan!$G$82</definedName>
    <definedName name="g.m">[120]bahan!$G$131</definedName>
    <definedName name="g.pejaten" localSheetId="1">#REF!</definedName>
    <definedName name="g.pejaten" localSheetId="2">#REF!</definedName>
    <definedName name="g.pejaten">#REF!</definedName>
    <definedName name="G___33.e">'[122]C'!$D$92</definedName>
    <definedName name="G_01" localSheetId="1">#REF!</definedName>
    <definedName name="G_01" localSheetId="2">#REF!</definedName>
    <definedName name="G_01">#REF!</definedName>
    <definedName name="G_02" localSheetId="1">#REF!</definedName>
    <definedName name="G_02" localSheetId="2">#REF!</definedName>
    <definedName name="G_02">#REF!</definedName>
    <definedName name="G_03" localSheetId="1">#REF!</definedName>
    <definedName name="G_03" localSheetId="2">#REF!</definedName>
    <definedName name="G_03">#REF!</definedName>
    <definedName name="G_04" localSheetId="1">#REF!</definedName>
    <definedName name="G_04" localSheetId="2">#REF!</definedName>
    <definedName name="G_04">#REF!</definedName>
    <definedName name="G_05" localSheetId="1">#REF!</definedName>
    <definedName name="G_05" localSheetId="2">#REF!</definedName>
    <definedName name="G_05">#REF!</definedName>
    <definedName name="G_06" localSheetId="1">#REF!</definedName>
    <definedName name="G_06" localSheetId="2">#REF!</definedName>
    <definedName name="G_06">#REF!</definedName>
    <definedName name="G_07" localSheetId="1">#REF!</definedName>
    <definedName name="G_07" localSheetId="2">#REF!</definedName>
    <definedName name="G_07">#REF!</definedName>
    <definedName name="G_BETON" localSheetId="1">#REF!</definedName>
    <definedName name="G_BETON" localSheetId="2">#REF!</definedName>
    <definedName name="G_BETON">#REF!</definedName>
    <definedName name="G32.e">[107]Analisa!$J$76</definedName>
    <definedName name="G4_">[9]ANALIS!#REF!</definedName>
    <definedName name="G5_">[9]ANALIS!#REF!</definedName>
    <definedName name="G50p" localSheetId="1">#REF!</definedName>
    <definedName name="G50p" localSheetId="2">#REF!</definedName>
    <definedName name="G50p">#REF!</definedName>
    <definedName name="GabionB1">'[295]Q''ty per m'!$E$3</definedName>
    <definedName name="GabionB2">'[295]Q''ty per m'!$E$4</definedName>
    <definedName name="GabionB3">'[295]Q''ty per m'!$E$5</definedName>
    <definedName name="GabionD1">'[295]Q''ty per m'!$E$6</definedName>
    <definedName name="GabionD2">'[295]Q''ty per m'!$E$7</definedName>
    <definedName name="GabionD3">'[295]Q''ty per m'!$E$8</definedName>
    <definedName name="GAL">[326]ANALHASA!$J$9</definedName>
    <definedName name="Gal_T2m">'[206]Rek Anal.'!$E$11</definedName>
    <definedName name="galdt" localSheetId="1">#REF!</definedName>
    <definedName name="galdt" localSheetId="2">#REF!</definedName>
    <definedName name="galdt">#REF!</definedName>
    <definedName name="galexcavator" localSheetId="1">#REF!</definedName>
    <definedName name="galexcavator" localSheetId="2">#REF!</definedName>
    <definedName name="galexcavator">#REF!</definedName>
    <definedName name="galia.padas">[1]analisa!#REF!</definedName>
    <definedName name="galian">[150]Analisa!#REF!</definedName>
    <definedName name="galian_biasa">[133]aNaLiSa!$I$244</definedName>
    <definedName name="Galian_dng_ALAT">[215]ANALISA!$E$36</definedName>
    <definedName name="galian_drainase">[133]aNaLiSa!$I$144</definedName>
    <definedName name="Galian_tanah_Biasa">[215]ANALISA!$E$222</definedName>
    <definedName name="galianii">[180]Analisa!$I$11</definedName>
    <definedName name="galianiii">[180]Analisa!$L$11</definedName>
    <definedName name="galiantanah" localSheetId="1">'[209]Galian Tanah'!$C$3:$I$207</definedName>
    <definedName name="galiantanah" localSheetId="2">'[210]Galian Tanah'!$C$3:$I$207</definedName>
    <definedName name="galiantanah">'[211]Galian Tanah'!$C$3:$I$207</definedName>
    <definedName name="galitanahberbatu">'[230]Tanah&amp;Bongkaran'!#REF!</definedName>
    <definedName name="GALITANAHKURANG1M">'[230]Tanah&amp;Bongkaran'!#REF!</definedName>
    <definedName name="GALITANAHLEBIH1M">'[206]Tanah&amp;Bongkaran'!$E$23</definedName>
    <definedName name="GALITIMBUN">'[230]Tanah&amp;Bongkaran'!#REF!</definedName>
    <definedName name="galsedimen">[138]Analisa!$I$327</definedName>
    <definedName name="GALSEL_1" localSheetId="1">#REF!</definedName>
    <definedName name="GALSEL_1" localSheetId="2">#REF!</definedName>
    <definedName name="GALSEL_1">#REF!</definedName>
    <definedName name="GALSEL_2" localSheetId="1">#REF!</definedName>
    <definedName name="GALSEL_2" localSheetId="2">#REF!</definedName>
    <definedName name="GALSEL_2">#REF!</definedName>
    <definedName name="GALTAN_MANUAL" localSheetId="1">#REF!</definedName>
    <definedName name="GALTAN_MANUAL" localSheetId="2">#REF!</definedName>
    <definedName name="GALTAN_MANUAL">#REF!</definedName>
    <definedName name="galtan05100">[327]Analisa!$I$605</definedName>
    <definedName name="GALTNB">[9]ANALIS!#REF!</definedName>
    <definedName name="GALTNK">[9]ANALIS!#REF!</definedName>
    <definedName name="GALTNL">[9]ANALIS!#REF!</definedName>
    <definedName name="galvanis">[27]Harga!#REF!</definedName>
    <definedName name="GarisBawah">IF(OR(AND([261]Analisa!$D2&lt;&gt;0,[261]Analisa!$D1=0),AND([261]Analisa!$A1&lt;&gt;0,[261]Analisa!$A2&lt;&gt;0,[261]Analisa!$G1&lt;&gt;0)),1,0)</definedName>
    <definedName name="GAS">'[86]UPAH BAHAN'!$G$95</definedName>
    <definedName name="Gas_oxytilyn" localSheetId="1">#REF!</definedName>
    <definedName name="Gas_oxytilyn" localSheetId="2">#REF!</definedName>
    <definedName name="Gas_oxytilyn">#REF!</definedName>
    <definedName name="gatap">[132]RAB!$K$540</definedName>
    <definedName name="Gate_Valve_All_Flange_Ø_4">[122]HS!$G$198</definedName>
    <definedName name="Gate_Valve_All_Flange_Ø_6">[122]HS!$G$199</definedName>
    <definedName name="gatevalvedia63">[109]Bahan!#REF!</definedName>
    <definedName name="gatevalvedia90">[109]Bahan!#REF!</definedName>
    <definedName name="GBH">'[239]Rekap BQ-Pompong'!#REF!</definedName>
    <definedName name="gbpresbeton">'[67]hrg bhn'!$D$86</definedName>
    <definedName name="GBUBUNGANPEJATRN">'[66]HRG BH'!$D$62</definedName>
    <definedName name="gcat">[132]RAB!$K$550</definedName>
    <definedName name="GDET" localSheetId="5">{"'Sheet1'!$A$1"}</definedName>
    <definedName name="GDET" localSheetId="7">{"'Sheet1'!$A$1"}</definedName>
    <definedName name="GDET">{"'Sheet1'!$A$1"}</definedName>
    <definedName name="GDET_1" localSheetId="3">{"'Sheet1'!$A$1"}</definedName>
    <definedName name="GDET_1" localSheetId="4">{"'Sheet1'!$A$1"}</definedName>
    <definedName name="GDET_2" localSheetId="5">{"'Sheet1'!$A$1"}</definedName>
    <definedName name="GDET_2" localSheetId="7">{"'Sheet1'!$A$1"}</definedName>
    <definedName name="GDET_2">{"'Sheet1'!$A$1"}</definedName>
    <definedName name="GDET_3" localSheetId="5">{"'Sheet1'!$A$1"}</definedName>
    <definedName name="GDET_3" localSheetId="7">{"'Sheet1'!$A$1"}</definedName>
    <definedName name="GDET_3">{"'Sheet1'!$A$1"}</definedName>
    <definedName name="GDET_4" localSheetId="5">{"'Sheet1'!$A$1"}</definedName>
    <definedName name="GDET_4" localSheetId="7">{"'Sheet1'!$A$1"}</definedName>
    <definedName name="GDET_4">{"'Sheet1'!$A$1"}</definedName>
    <definedName name="GDET_5" localSheetId="5">{"'Sheet1'!$A$1"}</definedName>
    <definedName name="GDET_5" localSheetId="7">{"'Sheet1'!$A$1"}</definedName>
    <definedName name="GDET_5">{"'Sheet1'!$A$1"}</definedName>
    <definedName name="GDF" localSheetId="5">{"'Sheet1'!$A$1"}</definedName>
    <definedName name="GDF" localSheetId="7">{"'Sheet1'!$A$1"}</definedName>
    <definedName name="GDF">{"'Sheet1'!$A$1"}</definedName>
    <definedName name="GDF_1" localSheetId="3">{"'Sheet1'!$A$1"}</definedName>
    <definedName name="GDF_1" localSheetId="4">{"'Sheet1'!$A$1"}</definedName>
    <definedName name="GDF_2" localSheetId="5">{"'Sheet1'!$A$1"}</definedName>
    <definedName name="GDF_2" localSheetId="7">{"'Sheet1'!$A$1"}</definedName>
    <definedName name="GDF_2">{"'Sheet1'!$A$1"}</definedName>
    <definedName name="GDF_3" localSheetId="5">{"'Sheet1'!$A$1"}</definedName>
    <definedName name="GDF_3" localSheetId="7">{"'Sheet1'!$A$1"}</definedName>
    <definedName name="GDF_3">{"'Sheet1'!$A$1"}</definedName>
    <definedName name="GDF_4" localSheetId="5">{"'Sheet1'!$A$1"}</definedName>
    <definedName name="GDF_4" localSheetId="7">{"'Sheet1'!$A$1"}</definedName>
    <definedName name="GDF_4">{"'Sheet1'!$A$1"}</definedName>
    <definedName name="GDF_5" localSheetId="5">{"'Sheet1'!$A$1"}</definedName>
    <definedName name="GDF_5" localSheetId="7">{"'Sheet1'!$A$1"}</definedName>
    <definedName name="GDF_5">{"'Sheet1'!$A$1"}</definedName>
    <definedName name="gdfrj" localSheetId="5">{"'Sheet1'!$A$1"}</definedName>
    <definedName name="gdfrj" localSheetId="7">{"'Sheet1'!$A$1"}</definedName>
    <definedName name="gdfrj">{"'Sheet1'!$A$1"}</definedName>
    <definedName name="gdfrj_1" localSheetId="3">{"'Sheet1'!$A$1"}</definedName>
    <definedName name="gdfrj_1" localSheetId="4">{"'Sheet1'!$A$1"}</definedName>
    <definedName name="gdfrj_2" localSheetId="5">{"'Sheet1'!$A$1"}</definedName>
    <definedName name="gdfrj_2" localSheetId="7">{"'Sheet1'!$A$1"}</definedName>
    <definedName name="gdfrj_2">{"'Sheet1'!$A$1"}</definedName>
    <definedName name="gdfrj_3" localSheetId="5">{"'Sheet1'!$A$1"}</definedName>
    <definedName name="gdfrj_3" localSheetId="7">{"'Sheet1'!$A$1"}</definedName>
    <definedName name="gdfrj_3">{"'Sheet1'!$A$1"}</definedName>
    <definedName name="gdfrj_4" localSheetId="5">{"'Sheet1'!$A$1"}</definedName>
    <definedName name="gdfrj_4" localSheetId="7">{"'Sheet1'!$A$1"}</definedName>
    <definedName name="gdfrj_4">{"'Sheet1'!$A$1"}</definedName>
    <definedName name="gdfrj_5" localSheetId="5">{"'Sheet1'!$A$1"}</definedName>
    <definedName name="gdfrj_5" localSheetId="7">{"'Sheet1'!$A$1"}</definedName>
    <definedName name="gdfrj_5">{"'Sheet1'!$A$1"}</definedName>
    <definedName name="GDFSR" localSheetId="5">{"'Sheet1'!$A$1"}</definedName>
    <definedName name="GDFSR" localSheetId="7">{"'Sheet1'!$A$1"}</definedName>
    <definedName name="GDFSR">{"'Sheet1'!$A$1"}</definedName>
    <definedName name="GDFSR_1" localSheetId="3">{"'Sheet1'!$A$1"}</definedName>
    <definedName name="GDFSR_1" localSheetId="4">{"'Sheet1'!$A$1"}</definedName>
    <definedName name="GDFSR_2" localSheetId="5">{"'Sheet1'!$A$1"}</definedName>
    <definedName name="GDFSR_2" localSheetId="7">{"'Sheet1'!$A$1"}</definedName>
    <definedName name="GDFSR_2">{"'Sheet1'!$A$1"}</definedName>
    <definedName name="GDFSR_3" localSheetId="5">{"'Sheet1'!$A$1"}</definedName>
    <definedName name="GDFSR_3" localSheetId="7">{"'Sheet1'!$A$1"}</definedName>
    <definedName name="GDFSR_3">{"'Sheet1'!$A$1"}</definedName>
    <definedName name="GDFSR_4" localSheetId="5">{"'Sheet1'!$A$1"}</definedName>
    <definedName name="GDFSR_4" localSheetId="7">{"'Sheet1'!$A$1"}</definedName>
    <definedName name="GDFSR_4">{"'Sheet1'!$A$1"}</definedName>
    <definedName name="GDFSR_5" localSheetId="5">{"'Sheet1'!$A$1"}</definedName>
    <definedName name="GDFSR_5" localSheetId="7">{"'Sheet1'!$A$1"}</definedName>
    <definedName name="GDFSR_5">{"'Sheet1'!$A$1"}</definedName>
    <definedName name="gdhsg" localSheetId="5">{"'Sheet1'!$A$1"}</definedName>
    <definedName name="gdhsg" localSheetId="7">{"'Sheet1'!$A$1"}</definedName>
    <definedName name="gdhsg">{"'Sheet1'!$A$1"}</definedName>
    <definedName name="gdhsg_1" localSheetId="3">{"'Sheet1'!$A$1"}</definedName>
    <definedName name="gdhsg_1" localSheetId="4">{"'Sheet1'!$A$1"}</definedName>
    <definedName name="gdhsg_2" localSheetId="5">{"'Sheet1'!$A$1"}</definedName>
    <definedName name="gdhsg_2" localSheetId="7">{"'Sheet1'!$A$1"}</definedName>
    <definedName name="gdhsg_2">{"'Sheet1'!$A$1"}</definedName>
    <definedName name="gdhsg_3" localSheetId="5">{"'Sheet1'!$A$1"}</definedName>
    <definedName name="gdhsg_3" localSheetId="7">{"'Sheet1'!$A$1"}</definedName>
    <definedName name="gdhsg_3">{"'Sheet1'!$A$1"}</definedName>
    <definedName name="gdhsg_4" localSheetId="5">{"'Sheet1'!$A$1"}</definedName>
    <definedName name="gdhsg_4" localSheetId="7">{"'Sheet1'!$A$1"}</definedName>
    <definedName name="gdhsg_4">{"'Sheet1'!$A$1"}</definedName>
    <definedName name="gdhsg_5" localSheetId="5">{"'Sheet1'!$A$1"}</definedName>
    <definedName name="gdhsg_5" localSheetId="7">{"'Sheet1'!$A$1"}</definedName>
    <definedName name="gdhsg_5">{"'Sheet1'!$A$1"}</definedName>
    <definedName name="gdinding">[132]RAB!$K$526</definedName>
    <definedName name="gdnh" localSheetId="5">{#N/A,#N/A,FALSE,"REK";#N/A,#N/A,FALSE,"rab"}</definedName>
    <definedName name="gdnh" localSheetId="7">{#N/A,#N/A,FALSE,"REK";#N/A,#N/A,FALSE,"rab"}</definedName>
    <definedName name="gdnh">{#N/A,#N/A,FALSE,"REK";#N/A,#N/A,FALSE,"rab"}</definedName>
    <definedName name="gdnh_1" localSheetId="3">{#N/A,#N/A,FALSE,"REK";#N/A,#N/A,FALSE,"rab"}</definedName>
    <definedName name="gdnh_1" localSheetId="4">{#N/A,#N/A,FALSE,"REK";#N/A,#N/A,FALSE,"rab"}</definedName>
    <definedName name="gdnh_2" localSheetId="5">{#N/A,#N/A,FALSE,"REK";#N/A,#N/A,FALSE,"rab"}</definedName>
    <definedName name="gdnh_2" localSheetId="7">{#N/A,#N/A,FALSE,"REK";#N/A,#N/A,FALSE,"rab"}</definedName>
    <definedName name="gdnh_2">{#N/A,#N/A,FALSE,"REK";#N/A,#N/A,FALSE,"rab"}</definedName>
    <definedName name="gdnh_3" localSheetId="5">{#N/A,#N/A,FALSE,"REK";#N/A,#N/A,FALSE,"rab"}</definedName>
    <definedName name="gdnh_3" localSheetId="7">{#N/A,#N/A,FALSE,"REK";#N/A,#N/A,FALSE,"rab"}</definedName>
    <definedName name="gdnh_3">{#N/A,#N/A,FALSE,"REK";#N/A,#N/A,FALSE,"rab"}</definedName>
    <definedName name="gdnh_4" localSheetId="5">{#N/A,#N/A,FALSE,"REK";#N/A,#N/A,FALSE,"rab"}</definedName>
    <definedName name="gdnh_4" localSheetId="7">{#N/A,#N/A,FALSE,"REK";#N/A,#N/A,FALSE,"rab"}</definedName>
    <definedName name="gdnh_4">{#N/A,#N/A,FALSE,"REK";#N/A,#N/A,FALSE,"rab"}</definedName>
    <definedName name="gdnh_5" localSheetId="5">{#N/A,#N/A,FALSE,"REK";#N/A,#N/A,FALSE,"rab"}</definedName>
    <definedName name="gdnh_5" localSheetId="7">{#N/A,#N/A,FALSE,"REK";#N/A,#N/A,FALSE,"rab"}</definedName>
    <definedName name="gdnh_5">{#N/A,#N/A,FALSE,"REK";#N/A,#N/A,FALSE,"rab"}</definedName>
    <definedName name="GDR" localSheetId="5">{"'Sheet1'!$A$1"}</definedName>
    <definedName name="GDR" localSheetId="7">{"'Sheet1'!$A$1"}</definedName>
    <definedName name="GDR">{"'Sheet1'!$A$1"}</definedName>
    <definedName name="GDR_1" localSheetId="3">{"'Sheet1'!$A$1"}</definedName>
    <definedName name="GDR_1" localSheetId="4">{"'Sheet1'!$A$1"}</definedName>
    <definedName name="GDR_2" localSheetId="5">{"'Sheet1'!$A$1"}</definedName>
    <definedName name="GDR_2" localSheetId="7">{"'Sheet1'!$A$1"}</definedName>
    <definedName name="GDR_2">{"'Sheet1'!$A$1"}</definedName>
    <definedName name="GDR_3" localSheetId="5">{"'Sheet1'!$A$1"}</definedName>
    <definedName name="GDR_3" localSheetId="7">{"'Sheet1'!$A$1"}</definedName>
    <definedName name="GDR_3">{"'Sheet1'!$A$1"}</definedName>
    <definedName name="GDR_4" localSheetId="5">{"'Sheet1'!$A$1"}</definedName>
    <definedName name="GDR_4" localSheetId="7">{"'Sheet1'!$A$1"}</definedName>
    <definedName name="GDR_4">{"'Sheet1'!$A$1"}</definedName>
    <definedName name="GDR_5" localSheetId="5">{"'Sheet1'!$A$1"}</definedName>
    <definedName name="GDR_5" localSheetId="7">{"'Sheet1'!$A$1"}</definedName>
    <definedName name="GDR_5">{"'Sheet1'!$A$1"}</definedName>
    <definedName name="gdrft" localSheetId="5">{"'Sheet1'!$A$1"}</definedName>
    <definedName name="gdrft" localSheetId="7">{"'Sheet1'!$A$1"}</definedName>
    <definedName name="gdrft">{"'Sheet1'!$A$1"}</definedName>
    <definedName name="gdrft_1" localSheetId="3">{"'Sheet1'!$A$1"}</definedName>
    <definedName name="gdrft_1" localSheetId="4">{"'Sheet1'!$A$1"}</definedName>
    <definedName name="gdrft_2" localSheetId="5">{"'Sheet1'!$A$1"}</definedName>
    <definedName name="gdrft_2" localSheetId="7">{"'Sheet1'!$A$1"}</definedName>
    <definedName name="gdrft_2">{"'Sheet1'!$A$1"}</definedName>
    <definedName name="gdrft_3" localSheetId="5">{"'Sheet1'!$A$1"}</definedName>
    <definedName name="gdrft_3" localSheetId="7">{"'Sheet1'!$A$1"}</definedName>
    <definedName name="gdrft_3">{"'Sheet1'!$A$1"}</definedName>
    <definedName name="gdrft_4" localSheetId="5">{"'Sheet1'!$A$1"}</definedName>
    <definedName name="gdrft_4" localSheetId="7">{"'Sheet1'!$A$1"}</definedName>
    <definedName name="gdrft_4">{"'Sheet1'!$A$1"}</definedName>
    <definedName name="gdrft_5" localSheetId="5">{"'Sheet1'!$A$1"}</definedName>
    <definedName name="gdrft_5" localSheetId="7">{"'Sheet1'!$A$1"}</definedName>
    <definedName name="gdrft_5">{"'Sheet1'!$A$1"}</definedName>
    <definedName name="gdt" localSheetId="5">{"'Sheet1'!$A$1"}</definedName>
    <definedName name="gdt" localSheetId="7">{"'Sheet1'!$A$1"}</definedName>
    <definedName name="gdt">{"'Sheet1'!$A$1"}</definedName>
    <definedName name="gdt_1" localSheetId="3">{"'Sheet1'!$A$1"}</definedName>
    <definedName name="gdt_1" localSheetId="4">{"'Sheet1'!$A$1"}</definedName>
    <definedName name="gdt_2" localSheetId="5">{"'Sheet1'!$A$1"}</definedName>
    <definedName name="gdt_2" localSheetId="7">{"'Sheet1'!$A$1"}</definedName>
    <definedName name="gdt_2">{"'Sheet1'!$A$1"}</definedName>
    <definedName name="gdt_3" localSheetId="5">{"'Sheet1'!$A$1"}</definedName>
    <definedName name="gdt_3" localSheetId="7">{"'Sheet1'!$A$1"}</definedName>
    <definedName name="gdt_3">{"'Sheet1'!$A$1"}</definedName>
    <definedName name="gdt_4" localSheetId="5">{"'Sheet1'!$A$1"}</definedName>
    <definedName name="gdt_4" localSheetId="7">{"'Sheet1'!$A$1"}</definedName>
    <definedName name="gdt_4">{"'Sheet1'!$A$1"}</definedName>
    <definedName name="gdt_5" localSheetId="5">{"'Sheet1'!$A$1"}</definedName>
    <definedName name="gdt_5" localSheetId="7">{"'Sheet1'!$A$1"}</definedName>
    <definedName name="gdt_5">{"'Sheet1'!$A$1"}</definedName>
    <definedName name="GDTAS" localSheetId="5">{"'Sheet1'!$A$1"}</definedName>
    <definedName name="GDTAS" localSheetId="7">{"'Sheet1'!$A$1"}</definedName>
    <definedName name="GDTAS">{"'Sheet1'!$A$1"}</definedName>
    <definedName name="GDTAS_1" localSheetId="3">{"'Sheet1'!$A$1"}</definedName>
    <definedName name="GDTAS_1" localSheetId="4">{"'Sheet1'!$A$1"}</definedName>
    <definedName name="GDTAS_2" localSheetId="5">{"'Sheet1'!$A$1"}</definedName>
    <definedName name="GDTAS_2" localSheetId="7">{"'Sheet1'!$A$1"}</definedName>
    <definedName name="GDTAS_2">{"'Sheet1'!$A$1"}</definedName>
    <definedName name="GDTAS_3" localSheetId="5">{"'Sheet1'!$A$1"}</definedName>
    <definedName name="GDTAS_3" localSheetId="7">{"'Sheet1'!$A$1"}</definedName>
    <definedName name="GDTAS_3">{"'Sheet1'!$A$1"}</definedName>
    <definedName name="GDTAS_4" localSheetId="5">{"'Sheet1'!$A$1"}</definedName>
    <definedName name="GDTAS_4" localSheetId="7">{"'Sheet1'!$A$1"}</definedName>
    <definedName name="GDTAS_4">{"'Sheet1'!$A$1"}</definedName>
    <definedName name="GDTAS_5" localSheetId="5">{"'Sheet1'!$A$1"}</definedName>
    <definedName name="GDTAS_5" localSheetId="7">{"'Sheet1'!$A$1"}</definedName>
    <definedName name="GDTAS_5">{"'Sheet1'!$A$1"}</definedName>
    <definedName name="GDTE" localSheetId="5">{"'Sheet1'!$A$1"}</definedName>
    <definedName name="GDTE" localSheetId="7">{"'Sheet1'!$A$1"}</definedName>
    <definedName name="GDTE">{"'Sheet1'!$A$1"}</definedName>
    <definedName name="GDTE_1" localSheetId="3">{"'Sheet1'!$A$1"}</definedName>
    <definedName name="GDTE_1" localSheetId="4">{"'Sheet1'!$A$1"}</definedName>
    <definedName name="GDTE_2" localSheetId="5">{"'Sheet1'!$A$1"}</definedName>
    <definedName name="GDTE_2" localSheetId="7">{"'Sheet1'!$A$1"}</definedName>
    <definedName name="GDTE_2">{"'Sheet1'!$A$1"}</definedName>
    <definedName name="GDTE_3" localSheetId="5">{"'Sheet1'!$A$1"}</definedName>
    <definedName name="GDTE_3" localSheetId="7">{"'Sheet1'!$A$1"}</definedName>
    <definedName name="GDTE_3">{"'Sheet1'!$A$1"}</definedName>
    <definedName name="GDTE_4" localSheetId="5">{"'Sheet1'!$A$1"}</definedName>
    <definedName name="GDTE_4" localSheetId="7">{"'Sheet1'!$A$1"}</definedName>
    <definedName name="GDTE_4">{"'Sheet1'!$A$1"}</definedName>
    <definedName name="GDTE_5" localSheetId="5">{"'Sheet1'!$A$1"}</definedName>
    <definedName name="GDTE_5" localSheetId="7">{"'Sheet1'!$A$1"}</definedName>
    <definedName name="GDTE_5">{"'Sheet1'!$A$1"}</definedName>
    <definedName name="GDTEY" localSheetId="5">{"'Sheet1'!$A$1"}</definedName>
    <definedName name="GDTEY" localSheetId="7">{"'Sheet1'!$A$1"}</definedName>
    <definedName name="GDTEY">{"'Sheet1'!$A$1"}</definedName>
    <definedName name="GDTEY_1" localSheetId="3">{"'Sheet1'!$A$1"}</definedName>
    <definedName name="GDTEY_1" localSheetId="4">{"'Sheet1'!$A$1"}</definedName>
    <definedName name="GDTEY_2" localSheetId="5">{"'Sheet1'!$A$1"}</definedName>
    <definedName name="GDTEY_2" localSheetId="7">{"'Sheet1'!$A$1"}</definedName>
    <definedName name="GDTEY_2">{"'Sheet1'!$A$1"}</definedName>
    <definedName name="GDTEY_3" localSheetId="5">{"'Sheet1'!$A$1"}</definedName>
    <definedName name="GDTEY_3" localSheetId="7">{"'Sheet1'!$A$1"}</definedName>
    <definedName name="GDTEY_3">{"'Sheet1'!$A$1"}</definedName>
    <definedName name="GDTEY_4" localSheetId="5">{"'Sheet1'!$A$1"}</definedName>
    <definedName name="GDTEY_4" localSheetId="7">{"'Sheet1'!$A$1"}</definedName>
    <definedName name="GDTEY_4">{"'Sheet1'!$A$1"}</definedName>
    <definedName name="GDTEY_5" localSheetId="5">{"'Sheet1'!$A$1"}</definedName>
    <definedName name="GDTEY_5" localSheetId="7">{"'Sheet1'!$A$1"}</definedName>
    <definedName name="GDTEY_5">{"'Sheet1'!$A$1"}</definedName>
    <definedName name="gdtf" localSheetId="5">{"'Sheet1'!$A$1"}</definedName>
    <definedName name="gdtf" localSheetId="7">{"'Sheet1'!$A$1"}</definedName>
    <definedName name="gdtf">{"'Sheet1'!$A$1"}</definedName>
    <definedName name="gdtf_1" localSheetId="3">{"'Sheet1'!$A$1"}</definedName>
    <definedName name="gdtf_1" localSheetId="4">{"'Sheet1'!$A$1"}</definedName>
    <definedName name="gdtf_2" localSheetId="5">{"'Sheet1'!$A$1"}</definedName>
    <definedName name="gdtf_2" localSheetId="7">{"'Sheet1'!$A$1"}</definedName>
    <definedName name="gdtf_2">{"'Sheet1'!$A$1"}</definedName>
    <definedName name="gdtf_3" localSheetId="5">{"'Sheet1'!$A$1"}</definedName>
    <definedName name="gdtf_3" localSheetId="7">{"'Sheet1'!$A$1"}</definedName>
    <definedName name="gdtf_3">{"'Sheet1'!$A$1"}</definedName>
    <definedName name="gdtf_4" localSheetId="5">{"'Sheet1'!$A$1"}</definedName>
    <definedName name="gdtf_4" localSheetId="7">{"'Sheet1'!$A$1"}</definedName>
    <definedName name="gdtf_4">{"'Sheet1'!$A$1"}</definedName>
    <definedName name="gdtf_5" localSheetId="5">{"'Sheet1'!$A$1"}</definedName>
    <definedName name="gdtf_5" localSheetId="7">{"'Sheet1'!$A$1"}</definedName>
    <definedName name="gdtf_5">{"'Sheet1'!$A$1"}</definedName>
    <definedName name="GDTR" localSheetId="5">{"'Sheet1'!$A$1"}</definedName>
    <definedName name="GDTR" localSheetId="7">{"'Sheet1'!$A$1"}</definedName>
    <definedName name="GDTR">{"'Sheet1'!$A$1"}</definedName>
    <definedName name="GDTR_1" localSheetId="3">{"'Sheet1'!$A$1"}</definedName>
    <definedName name="GDTR_1" localSheetId="4">{"'Sheet1'!$A$1"}</definedName>
    <definedName name="GDTR_2" localSheetId="5">{"'Sheet1'!$A$1"}</definedName>
    <definedName name="GDTR_2" localSheetId="7">{"'Sheet1'!$A$1"}</definedName>
    <definedName name="GDTR_2">{"'Sheet1'!$A$1"}</definedName>
    <definedName name="GDTR_3" localSheetId="5">{"'Sheet1'!$A$1"}</definedName>
    <definedName name="GDTR_3" localSheetId="7">{"'Sheet1'!$A$1"}</definedName>
    <definedName name="GDTR_3">{"'Sheet1'!$A$1"}</definedName>
    <definedName name="GDTR_4" localSheetId="5">{"'Sheet1'!$A$1"}</definedName>
    <definedName name="GDTR_4" localSheetId="7">{"'Sheet1'!$A$1"}</definedName>
    <definedName name="GDTR_4">{"'Sheet1'!$A$1"}</definedName>
    <definedName name="GDTR_5" localSheetId="5">{"'Sheet1'!$A$1"}</definedName>
    <definedName name="GDTR_5" localSheetId="7">{"'Sheet1'!$A$1"}</definedName>
    <definedName name="GDTR_5">{"'Sheet1'!$A$1"}</definedName>
    <definedName name="GDTS" localSheetId="5">{"'Sheet1'!$A$1"}</definedName>
    <definedName name="GDTS" localSheetId="7">{"'Sheet1'!$A$1"}</definedName>
    <definedName name="GDTS">{"'Sheet1'!$A$1"}</definedName>
    <definedName name="GDTS_1" localSheetId="3">{"'Sheet1'!$A$1"}</definedName>
    <definedName name="GDTS_1" localSheetId="4">{"'Sheet1'!$A$1"}</definedName>
    <definedName name="GDTS_2" localSheetId="5">{"'Sheet1'!$A$1"}</definedName>
    <definedName name="GDTS_2" localSheetId="7">{"'Sheet1'!$A$1"}</definedName>
    <definedName name="GDTS_2">{"'Sheet1'!$A$1"}</definedName>
    <definedName name="GDTS_3" localSheetId="5">{"'Sheet1'!$A$1"}</definedName>
    <definedName name="GDTS_3" localSheetId="7">{"'Sheet1'!$A$1"}</definedName>
    <definedName name="GDTS_3">{"'Sheet1'!$A$1"}</definedName>
    <definedName name="GDTS_4" localSheetId="5">{"'Sheet1'!$A$1"}</definedName>
    <definedName name="GDTS_4" localSheetId="7">{"'Sheet1'!$A$1"}</definedName>
    <definedName name="GDTS_4">{"'Sheet1'!$A$1"}</definedName>
    <definedName name="GDTS_5" localSheetId="5">{"'Sheet1'!$A$1"}</definedName>
    <definedName name="GDTS_5" localSheetId="7">{"'Sheet1'!$A$1"}</definedName>
    <definedName name="GDTS_5">{"'Sheet1'!$A$1"}</definedName>
    <definedName name="GDTSF" localSheetId="5">{"'Sheet1'!$A$1"}</definedName>
    <definedName name="GDTSF" localSheetId="7">{"'Sheet1'!$A$1"}</definedName>
    <definedName name="GDTSF">{"'Sheet1'!$A$1"}</definedName>
    <definedName name="GDTSF_1" localSheetId="3">{"'Sheet1'!$A$1"}</definedName>
    <definedName name="GDTSF_1" localSheetId="4">{"'Sheet1'!$A$1"}</definedName>
    <definedName name="GDTSF_2" localSheetId="5">{"'Sheet1'!$A$1"}</definedName>
    <definedName name="GDTSF_2" localSheetId="7">{"'Sheet1'!$A$1"}</definedName>
    <definedName name="GDTSF_2">{"'Sheet1'!$A$1"}</definedName>
    <definedName name="GDTSF_3" localSheetId="5">{"'Sheet1'!$A$1"}</definedName>
    <definedName name="GDTSF_3" localSheetId="7">{"'Sheet1'!$A$1"}</definedName>
    <definedName name="GDTSF_3">{"'Sheet1'!$A$1"}</definedName>
    <definedName name="GDTSF_4" localSheetId="5">{"'Sheet1'!$A$1"}</definedName>
    <definedName name="GDTSF_4" localSheetId="7">{"'Sheet1'!$A$1"}</definedName>
    <definedName name="GDTSF_4">{"'Sheet1'!$A$1"}</definedName>
    <definedName name="GDTSF_5" localSheetId="5">{"'Sheet1'!$A$1"}</definedName>
    <definedName name="GDTSF_5" localSheetId="7">{"'Sheet1'!$A$1"}</definedName>
    <definedName name="GDTSF_5">{"'Sheet1'!$A$1"}</definedName>
    <definedName name="gdtsg" localSheetId="5">{"'Sheet1'!$A$1"}</definedName>
    <definedName name="gdtsg" localSheetId="7">{"'Sheet1'!$A$1"}</definedName>
    <definedName name="gdtsg">{"'Sheet1'!$A$1"}</definedName>
    <definedName name="gdtsg_1" localSheetId="3">{"'Sheet1'!$A$1"}</definedName>
    <definedName name="gdtsg_1" localSheetId="4">{"'Sheet1'!$A$1"}</definedName>
    <definedName name="gdtsg_2" localSheetId="5">{"'Sheet1'!$A$1"}</definedName>
    <definedName name="gdtsg_2" localSheetId="7">{"'Sheet1'!$A$1"}</definedName>
    <definedName name="gdtsg_2">{"'Sheet1'!$A$1"}</definedName>
    <definedName name="gdtsg_3" localSheetId="5">{"'Sheet1'!$A$1"}</definedName>
    <definedName name="gdtsg_3" localSheetId="7">{"'Sheet1'!$A$1"}</definedName>
    <definedName name="gdtsg_3">{"'Sheet1'!$A$1"}</definedName>
    <definedName name="gdtsg_4" localSheetId="5">{"'Sheet1'!$A$1"}</definedName>
    <definedName name="gdtsg_4" localSheetId="7">{"'Sheet1'!$A$1"}</definedName>
    <definedName name="gdtsg_4">{"'Sheet1'!$A$1"}</definedName>
    <definedName name="gdtsg_5" localSheetId="5">{"'Sheet1'!$A$1"}</definedName>
    <definedName name="gdtsg_5" localSheetId="7">{"'Sheet1'!$A$1"}</definedName>
    <definedName name="gdtsg_5">{"'Sheet1'!$A$1"}</definedName>
    <definedName name="GDTWH" localSheetId="5">{"'Sheet1'!$A$1"}</definedName>
    <definedName name="GDTWH" localSheetId="7">{"'Sheet1'!$A$1"}</definedName>
    <definedName name="GDTWH">{"'Sheet1'!$A$1"}</definedName>
    <definedName name="GDTWH_1" localSheetId="3">{"'Sheet1'!$A$1"}</definedName>
    <definedName name="GDTWH_1" localSheetId="4">{"'Sheet1'!$A$1"}</definedName>
    <definedName name="GDTWH_2" localSheetId="5">{"'Sheet1'!$A$1"}</definedName>
    <definedName name="GDTWH_2" localSheetId="7">{"'Sheet1'!$A$1"}</definedName>
    <definedName name="GDTWH_2">{"'Sheet1'!$A$1"}</definedName>
    <definedName name="GDTWH_3" localSheetId="5">{"'Sheet1'!$A$1"}</definedName>
    <definedName name="GDTWH_3" localSheetId="7">{"'Sheet1'!$A$1"}</definedName>
    <definedName name="GDTWH_3">{"'Sheet1'!$A$1"}</definedName>
    <definedName name="GDTWH_4" localSheetId="5">{"'Sheet1'!$A$1"}</definedName>
    <definedName name="GDTWH_4" localSheetId="7">{"'Sheet1'!$A$1"}</definedName>
    <definedName name="GDTWH_4">{"'Sheet1'!$A$1"}</definedName>
    <definedName name="GDTWH_5" localSheetId="5">{"'Sheet1'!$A$1"}</definedName>
    <definedName name="GDTWH_5" localSheetId="7">{"'Sheet1'!$A$1"}</definedName>
    <definedName name="GDTWH_5">{"'Sheet1'!$A$1"}</definedName>
    <definedName name="GDTWY" localSheetId="5">{"'Sheet1'!$A$1"}</definedName>
    <definedName name="GDTWY" localSheetId="7">{"'Sheet1'!$A$1"}</definedName>
    <definedName name="GDTWY">{"'Sheet1'!$A$1"}</definedName>
    <definedName name="GDTWY_1" localSheetId="3">{"'Sheet1'!$A$1"}</definedName>
    <definedName name="GDTWY_1" localSheetId="4">{"'Sheet1'!$A$1"}</definedName>
    <definedName name="GDTWY_2" localSheetId="5">{"'Sheet1'!$A$1"}</definedName>
    <definedName name="GDTWY_2" localSheetId="7">{"'Sheet1'!$A$1"}</definedName>
    <definedName name="GDTWY_2">{"'Sheet1'!$A$1"}</definedName>
    <definedName name="GDTWY_3" localSheetId="5">{"'Sheet1'!$A$1"}</definedName>
    <definedName name="GDTWY_3" localSheetId="7">{"'Sheet1'!$A$1"}</definedName>
    <definedName name="GDTWY_3">{"'Sheet1'!$A$1"}</definedName>
    <definedName name="GDTWY_4" localSheetId="5">{"'Sheet1'!$A$1"}</definedName>
    <definedName name="GDTWY_4" localSheetId="7">{"'Sheet1'!$A$1"}</definedName>
    <definedName name="GDTWY_4">{"'Sheet1'!$A$1"}</definedName>
    <definedName name="GDTWY_5" localSheetId="5">{"'Sheet1'!$A$1"}</definedName>
    <definedName name="GDTWY_5" localSheetId="7">{"'Sheet1'!$A$1"}</definedName>
    <definedName name="GDTWY_5">{"'Sheet1'!$A$1"}</definedName>
    <definedName name="gdysc" localSheetId="5">{"'Sheet1'!$A$1"}</definedName>
    <definedName name="gdysc" localSheetId="7">{"'Sheet1'!$A$1"}</definedName>
    <definedName name="gdysc">{"'Sheet1'!$A$1"}</definedName>
    <definedName name="gdysc_1" localSheetId="3">{"'Sheet1'!$A$1"}</definedName>
    <definedName name="gdysc_1" localSheetId="4">{"'Sheet1'!$A$1"}</definedName>
    <definedName name="gdysc_2" localSheetId="5">{"'Sheet1'!$A$1"}</definedName>
    <definedName name="gdysc_2" localSheetId="7">{"'Sheet1'!$A$1"}</definedName>
    <definedName name="gdysc_2">{"'Sheet1'!$A$1"}</definedName>
    <definedName name="gdysc_3" localSheetId="5">{"'Sheet1'!$A$1"}</definedName>
    <definedName name="gdysc_3" localSheetId="7">{"'Sheet1'!$A$1"}</definedName>
    <definedName name="gdysc_3">{"'Sheet1'!$A$1"}</definedName>
    <definedName name="gdysc_4" localSheetId="5">{"'Sheet1'!$A$1"}</definedName>
    <definedName name="gdysc_4" localSheetId="7">{"'Sheet1'!$A$1"}</definedName>
    <definedName name="gdysc_4">{"'Sheet1'!$A$1"}</definedName>
    <definedName name="gdysc_5" localSheetId="5">{"'Sheet1'!$A$1"}</definedName>
    <definedName name="gdysc_5" localSheetId="7">{"'Sheet1'!$A$1"}</definedName>
    <definedName name="gdysc_5">{"'Sheet1'!$A$1"}</definedName>
    <definedName name="gdyst" localSheetId="5">{"'Sheet1'!$A$1"}</definedName>
    <definedName name="gdyst" localSheetId="7">{"'Sheet1'!$A$1"}</definedName>
    <definedName name="gdyst">{"'Sheet1'!$A$1"}</definedName>
    <definedName name="gdyst_1" localSheetId="3">{"'Sheet1'!$A$1"}</definedName>
    <definedName name="gdyst_1" localSheetId="4">{"'Sheet1'!$A$1"}</definedName>
    <definedName name="gdyst_2" localSheetId="5">{"'Sheet1'!$A$1"}</definedName>
    <definedName name="gdyst_2" localSheetId="7">{"'Sheet1'!$A$1"}</definedName>
    <definedName name="gdyst_2">{"'Sheet1'!$A$1"}</definedName>
    <definedName name="gdyst_3" localSheetId="5">{"'Sheet1'!$A$1"}</definedName>
    <definedName name="gdyst_3" localSheetId="7">{"'Sheet1'!$A$1"}</definedName>
    <definedName name="gdyst_3">{"'Sheet1'!$A$1"}</definedName>
    <definedName name="gdyst_4" localSheetId="5">{"'Sheet1'!$A$1"}</definedName>
    <definedName name="gdyst_4" localSheetId="7">{"'Sheet1'!$A$1"}</definedName>
    <definedName name="gdyst_4">{"'Sheet1'!$A$1"}</definedName>
    <definedName name="gdyst_5" localSheetId="5">{"'Sheet1'!$A$1"}</definedName>
    <definedName name="gdyst_5" localSheetId="7">{"'Sheet1'!$A$1"}</definedName>
    <definedName name="gdyst_5">{"'Sheet1'!$A$1"}</definedName>
    <definedName name="GDYTS" localSheetId="5">{"'Sheet1'!$A$1"}</definedName>
    <definedName name="GDYTS" localSheetId="7">{"'Sheet1'!$A$1"}</definedName>
    <definedName name="GDYTS">{"'Sheet1'!$A$1"}</definedName>
    <definedName name="GDYTS_1" localSheetId="3">{"'Sheet1'!$A$1"}</definedName>
    <definedName name="GDYTS_1" localSheetId="4">{"'Sheet1'!$A$1"}</definedName>
    <definedName name="GDYTS_2" localSheetId="5">{"'Sheet1'!$A$1"}</definedName>
    <definedName name="GDYTS_2" localSheetId="7">{"'Sheet1'!$A$1"}</definedName>
    <definedName name="GDYTS_2">{"'Sheet1'!$A$1"}</definedName>
    <definedName name="GDYTS_3" localSheetId="5">{"'Sheet1'!$A$1"}</definedName>
    <definedName name="GDYTS_3" localSheetId="7">{"'Sheet1'!$A$1"}</definedName>
    <definedName name="GDYTS_3">{"'Sheet1'!$A$1"}</definedName>
    <definedName name="GDYTS_4" localSheetId="5">{"'Sheet1'!$A$1"}</definedName>
    <definedName name="GDYTS_4" localSheetId="7">{"'Sheet1'!$A$1"}</definedName>
    <definedName name="GDYTS_4">{"'Sheet1'!$A$1"}</definedName>
    <definedName name="GDYTS_5" localSheetId="5">{"'Sheet1'!$A$1"}</definedName>
    <definedName name="GDYTS_5" localSheetId="7">{"'Sheet1'!$A$1"}</definedName>
    <definedName name="GDYTS_5">{"'Sheet1'!$A$1"}</definedName>
    <definedName name="gebalan">[150]Harga!#REF!</definedName>
    <definedName name="gebalanrumput">'[67]hrg bhn'!$D$69</definedName>
    <definedName name="GEDUNG1">[69]RKAP1!$D$34</definedName>
    <definedName name="GEDUNG2">[69]RKAP2!$D$33</definedName>
    <definedName name="gelagar.250">'[184]HARGA SAT'!#REF!</definedName>
    <definedName name="gelagar.300">'[184]HARGA SAT'!#REF!</definedName>
    <definedName name="Gembok_besar">[122]HS!$G$142</definedName>
    <definedName name="Gemuk" localSheetId="1">#REF!</definedName>
    <definedName name="Gemuk" localSheetId="2">#REF!</definedName>
    <definedName name="Gemuk">#REF!</definedName>
    <definedName name="gen" localSheetId="1">#REF!</definedName>
    <definedName name="gen" localSheetId="2">#REF!</definedName>
    <definedName name="gen">#REF!</definedName>
    <definedName name="GENERATOR">'[186]HARGA ALAT'!$E$39</definedName>
    <definedName name="Generator_Set" localSheetId="1">#REF!</definedName>
    <definedName name="Generator_Set" localSheetId="2">#REF!</definedName>
    <definedName name="Generator_Set">#REF!</definedName>
    <definedName name="GENSET">'[35]Break Down Alat'!#REF!</definedName>
    <definedName name="genset.75">'[149]HARGA SAT'!$F$196</definedName>
    <definedName name="GENSET_1">"#REF!"</definedName>
    <definedName name="GENTENG">'[67]hrg bhn'!#REF!</definedName>
    <definedName name="genteng.lokal">'[191]HARGA SAT'!#REF!</definedName>
    <definedName name="genteng.multiroof">'[328]HARGA SAT'!$G$95</definedName>
    <definedName name="genteng.pres.beton">'[108]HARGA SAT'!$G$72</definedName>
    <definedName name="Genteng_B" localSheetId="1">#REF!</definedName>
    <definedName name="Genteng_B" localSheetId="2">#REF!</definedName>
    <definedName name="Genteng_B">#REF!</definedName>
    <definedName name="Genteng_lokal" localSheetId="1">#REF!</definedName>
    <definedName name="Genteng_lokal" localSheetId="2">#REF!</definedName>
    <definedName name="Genteng_lokal">#REF!</definedName>
    <definedName name="Genteng_press_pejaten" localSheetId="1">#REF!</definedName>
    <definedName name="Genteng_press_pejaten" localSheetId="2">#REF!</definedName>
    <definedName name="Genteng_press_pejaten">#REF!</definedName>
    <definedName name="Genteng_T" localSheetId="1">#REF!</definedName>
    <definedName name="Genteng_T" localSheetId="2">#REF!</definedName>
    <definedName name="Genteng_T">#REF!</definedName>
    <definedName name="gentengbeton">'[39]upah bahan'!$F$57</definedName>
    <definedName name="gentengkarang">[68]Upah!$H$81</definedName>
    <definedName name="gentengkodok">'[132]HRG BHN'!$E$43</definedName>
    <definedName name="gentengmantili">[161]bahan!#REF!</definedName>
    <definedName name="gentengp" localSheetId="1">#REF!</definedName>
    <definedName name="gentengp" localSheetId="2">#REF!</definedName>
    <definedName name="gentengp">#REF!</definedName>
    <definedName name="gentengpejaten">'[39]upah bahan'!$F$59</definedName>
    <definedName name="GENTENGPEJETEN">'[66]HRG BH'!$D$61</definedName>
    <definedName name="gentengprimaroof">[161]bahan!#REF!</definedName>
    <definedName name="GENZET" localSheetId="1">#REF!</definedName>
    <definedName name="GENZET" localSheetId="2">#REF!</definedName>
    <definedName name="GENZET">#REF!</definedName>
    <definedName name="GENZETPANEL" localSheetId="1">#REF!</definedName>
    <definedName name="GENZETPANEL" localSheetId="2">#REF!</definedName>
    <definedName name="GENZETPANEL">#REF!</definedName>
    <definedName name="geologist">'[187]Daft.U+B'!#REF!</definedName>
    <definedName name="GEOTEX">[329]BAHAN!#REF!</definedName>
    <definedName name="gerendel">'[39]upah bahan'!$F$138</definedName>
    <definedName name="gerendel_kecil" localSheetId="1">#REF!</definedName>
    <definedName name="gerendel_kecil" localSheetId="2">#REF!</definedName>
    <definedName name="gerendel_kecil">#REF!</definedName>
    <definedName name="gersel" localSheetId="1">#REF!</definedName>
    <definedName name="gersel" localSheetId="2">#REF!</definedName>
    <definedName name="gersel">#REF!</definedName>
    <definedName name="getextile">[226]BHN!$E$26</definedName>
    <definedName name="gethh" localSheetId="5">{"'Sheet1'!$A$1"}</definedName>
    <definedName name="gethh" localSheetId="7">{"'Sheet1'!$A$1"}</definedName>
    <definedName name="gethh">{"'Sheet1'!$A$1"}</definedName>
    <definedName name="gethh_1" localSheetId="3">{"'Sheet1'!$A$1"}</definedName>
    <definedName name="gethh_1" localSheetId="4">{"'Sheet1'!$A$1"}</definedName>
    <definedName name="gethh_2" localSheetId="5">{"'Sheet1'!$A$1"}</definedName>
    <definedName name="gethh_2" localSheetId="7">{"'Sheet1'!$A$1"}</definedName>
    <definedName name="gethh_2">{"'Sheet1'!$A$1"}</definedName>
    <definedName name="gethh_3" localSheetId="5">{"'Sheet1'!$A$1"}</definedName>
    <definedName name="gethh_3" localSheetId="7">{"'Sheet1'!$A$1"}</definedName>
    <definedName name="gethh_3">{"'Sheet1'!$A$1"}</definedName>
    <definedName name="gethh_4" localSheetId="5">{"'Sheet1'!$A$1"}</definedName>
    <definedName name="gethh_4" localSheetId="7">{"'Sheet1'!$A$1"}</definedName>
    <definedName name="gethh_4">{"'Sheet1'!$A$1"}</definedName>
    <definedName name="gethh_5" localSheetId="5">{"'Sheet1'!$A$1"}</definedName>
    <definedName name="gethh_5" localSheetId="7">{"'Sheet1'!$A$1"}</definedName>
    <definedName name="gethh_5">{"'Sheet1'!$A$1"}</definedName>
    <definedName name="GETSR" localSheetId="5">{"'Sheet1'!$A$1"}</definedName>
    <definedName name="GETSR" localSheetId="7">{"'Sheet1'!$A$1"}</definedName>
    <definedName name="GETSR">{"'Sheet1'!$A$1"}</definedName>
    <definedName name="GETSR_1" localSheetId="3">{"'Sheet1'!$A$1"}</definedName>
    <definedName name="GETSR_1" localSheetId="4">{"'Sheet1'!$A$1"}</definedName>
    <definedName name="GETSR_2" localSheetId="5">{"'Sheet1'!$A$1"}</definedName>
    <definedName name="GETSR_2" localSheetId="7">{"'Sheet1'!$A$1"}</definedName>
    <definedName name="GETSR_2">{"'Sheet1'!$A$1"}</definedName>
    <definedName name="GETSR_3" localSheetId="5">{"'Sheet1'!$A$1"}</definedName>
    <definedName name="GETSR_3" localSheetId="7">{"'Sheet1'!$A$1"}</definedName>
    <definedName name="GETSR_3">{"'Sheet1'!$A$1"}</definedName>
    <definedName name="GETSR_4" localSheetId="5">{"'Sheet1'!$A$1"}</definedName>
    <definedName name="GETSR_4" localSheetId="7">{"'Sheet1'!$A$1"}</definedName>
    <definedName name="GETSR_4">{"'Sheet1'!$A$1"}</definedName>
    <definedName name="GETSR_5" localSheetId="5">{"'Sheet1'!$A$1"}</definedName>
    <definedName name="GETSR_5" localSheetId="7">{"'Sheet1'!$A$1"}</definedName>
    <definedName name="GETSR_5">{"'Sheet1'!$A$1"}</definedName>
    <definedName name="GETW" localSheetId="5">{"'Sheet1'!$A$1"}</definedName>
    <definedName name="GETW" localSheetId="7">{"'Sheet1'!$A$1"}</definedName>
    <definedName name="GETW">{"'Sheet1'!$A$1"}</definedName>
    <definedName name="GETW_1" localSheetId="3">{"'Sheet1'!$A$1"}</definedName>
    <definedName name="GETW_1" localSheetId="4">{"'Sheet1'!$A$1"}</definedName>
    <definedName name="GETW_2" localSheetId="5">{"'Sheet1'!$A$1"}</definedName>
    <definedName name="GETW_2" localSheetId="7">{"'Sheet1'!$A$1"}</definedName>
    <definedName name="GETW_2">{"'Sheet1'!$A$1"}</definedName>
    <definedName name="GETW_3" localSheetId="5">{"'Sheet1'!$A$1"}</definedName>
    <definedName name="GETW_3" localSheetId="7">{"'Sheet1'!$A$1"}</definedName>
    <definedName name="GETW_3">{"'Sheet1'!$A$1"}</definedName>
    <definedName name="GETW_4" localSheetId="5">{"'Sheet1'!$A$1"}</definedName>
    <definedName name="GETW_4" localSheetId="7">{"'Sheet1'!$A$1"}</definedName>
    <definedName name="GETW_4">{"'Sheet1'!$A$1"}</definedName>
    <definedName name="GETW_5" localSheetId="5">{"'Sheet1'!$A$1"}</definedName>
    <definedName name="GETW_5" localSheetId="7">{"'Sheet1'!$A$1"}</definedName>
    <definedName name="GETW_5">{"'Sheet1'!$A$1"}</definedName>
    <definedName name="gfbhyr" localSheetId="5">{"'Sheet1'!$A$1"}</definedName>
    <definedName name="gfbhyr" localSheetId="7">{"'Sheet1'!$A$1"}</definedName>
    <definedName name="gfbhyr">{"'Sheet1'!$A$1"}</definedName>
    <definedName name="gfbhyr_1" localSheetId="3">{"'Sheet1'!$A$1"}</definedName>
    <definedName name="gfbhyr_1" localSheetId="4">{"'Sheet1'!$A$1"}</definedName>
    <definedName name="gfbhyr_2" localSheetId="5">{"'Sheet1'!$A$1"}</definedName>
    <definedName name="gfbhyr_2" localSheetId="7">{"'Sheet1'!$A$1"}</definedName>
    <definedName name="gfbhyr_2">{"'Sheet1'!$A$1"}</definedName>
    <definedName name="gfbhyr_3" localSheetId="5">{"'Sheet1'!$A$1"}</definedName>
    <definedName name="gfbhyr_3" localSheetId="7">{"'Sheet1'!$A$1"}</definedName>
    <definedName name="gfbhyr_3">{"'Sheet1'!$A$1"}</definedName>
    <definedName name="gfbhyr_4" localSheetId="5">{"'Sheet1'!$A$1"}</definedName>
    <definedName name="gfbhyr_4" localSheetId="7">{"'Sheet1'!$A$1"}</definedName>
    <definedName name="gfbhyr_4">{"'Sheet1'!$A$1"}</definedName>
    <definedName name="gfbhyr_5" localSheetId="5">{"'Sheet1'!$A$1"}</definedName>
    <definedName name="gfbhyr_5" localSheetId="7">{"'Sheet1'!$A$1"}</definedName>
    <definedName name="gfbhyr_5">{"'Sheet1'!$A$1"}</definedName>
    <definedName name="GFGF2" localSheetId="1">#REF!</definedName>
    <definedName name="GFGF2" localSheetId="2">#REF!</definedName>
    <definedName name="GFGF2">#REF!</definedName>
    <definedName name="GFHDG" localSheetId="5">{"'Sheet1'!$A$1"}</definedName>
    <definedName name="GFHDG" localSheetId="7">{"'Sheet1'!$A$1"}</definedName>
    <definedName name="GFHDG">{"'Sheet1'!$A$1"}</definedName>
    <definedName name="GFHDG_1" localSheetId="3">{"'Sheet1'!$A$1"}</definedName>
    <definedName name="GFHDG_1" localSheetId="4">{"'Sheet1'!$A$1"}</definedName>
    <definedName name="GFHDG_2" localSheetId="5">{"'Sheet1'!$A$1"}</definedName>
    <definedName name="GFHDG_2" localSheetId="7">{"'Sheet1'!$A$1"}</definedName>
    <definedName name="GFHDG_2">{"'Sheet1'!$A$1"}</definedName>
    <definedName name="GFHDG_3" localSheetId="5">{"'Sheet1'!$A$1"}</definedName>
    <definedName name="GFHDG_3" localSheetId="7">{"'Sheet1'!$A$1"}</definedName>
    <definedName name="GFHDG_3">{"'Sheet1'!$A$1"}</definedName>
    <definedName name="GFHDG_4" localSheetId="5">{"'Sheet1'!$A$1"}</definedName>
    <definedName name="GFHDG_4" localSheetId="7">{"'Sheet1'!$A$1"}</definedName>
    <definedName name="GFHDG_4">{"'Sheet1'!$A$1"}</definedName>
    <definedName name="GFHDG_5" localSheetId="5">{"'Sheet1'!$A$1"}</definedName>
    <definedName name="GFHDG_5" localSheetId="7">{"'Sheet1'!$A$1"}</definedName>
    <definedName name="GFHDG_5">{"'Sheet1'!$A$1"}</definedName>
    <definedName name="GFHDJ" localSheetId="5">{"'Sheet1'!$A$1"}</definedName>
    <definedName name="GFHDJ" localSheetId="7">{"'Sheet1'!$A$1"}</definedName>
    <definedName name="GFHDJ">{"'Sheet1'!$A$1"}</definedName>
    <definedName name="GFHDJ_1" localSheetId="3">{"'Sheet1'!$A$1"}</definedName>
    <definedName name="GFHDJ_1" localSheetId="4">{"'Sheet1'!$A$1"}</definedName>
    <definedName name="GFHDJ_2" localSheetId="5">{"'Sheet1'!$A$1"}</definedName>
    <definedName name="GFHDJ_2" localSheetId="7">{"'Sheet1'!$A$1"}</definedName>
    <definedName name="GFHDJ_2">{"'Sheet1'!$A$1"}</definedName>
    <definedName name="GFHDJ_3" localSheetId="5">{"'Sheet1'!$A$1"}</definedName>
    <definedName name="GFHDJ_3" localSheetId="7">{"'Sheet1'!$A$1"}</definedName>
    <definedName name="GFHDJ_3">{"'Sheet1'!$A$1"}</definedName>
    <definedName name="GFHDJ_4" localSheetId="5">{"'Sheet1'!$A$1"}</definedName>
    <definedName name="GFHDJ_4" localSheetId="7">{"'Sheet1'!$A$1"}</definedName>
    <definedName name="GFHDJ_4">{"'Sheet1'!$A$1"}</definedName>
    <definedName name="GFHDJ_5" localSheetId="5">{"'Sheet1'!$A$1"}</definedName>
    <definedName name="GFHDJ_5" localSheetId="7">{"'Sheet1'!$A$1"}</definedName>
    <definedName name="GFHDJ_5">{"'Sheet1'!$A$1"}</definedName>
    <definedName name="gfhh" localSheetId="5">{"'Sheet1'!$A$1"}</definedName>
    <definedName name="gfhh" localSheetId="7">{"'Sheet1'!$A$1"}</definedName>
    <definedName name="gfhh">{"'Sheet1'!$A$1"}</definedName>
    <definedName name="gfhh_1" localSheetId="3">{"'Sheet1'!$A$1"}</definedName>
    <definedName name="gfhh_1" localSheetId="4">{"'Sheet1'!$A$1"}</definedName>
    <definedName name="gfhh_2" localSheetId="5">{"'Sheet1'!$A$1"}</definedName>
    <definedName name="gfhh_2" localSheetId="7">{"'Sheet1'!$A$1"}</definedName>
    <definedName name="gfhh_2">{"'Sheet1'!$A$1"}</definedName>
    <definedName name="gfhh_3" localSheetId="5">{"'Sheet1'!$A$1"}</definedName>
    <definedName name="gfhh_3" localSheetId="7">{"'Sheet1'!$A$1"}</definedName>
    <definedName name="gfhh_3">{"'Sheet1'!$A$1"}</definedName>
    <definedName name="gfhh_4" localSheetId="5">{"'Sheet1'!$A$1"}</definedName>
    <definedName name="gfhh_4" localSheetId="7">{"'Sheet1'!$A$1"}</definedName>
    <definedName name="gfhh_4">{"'Sheet1'!$A$1"}</definedName>
    <definedName name="gfhh_5" localSheetId="5">{"'Sheet1'!$A$1"}</definedName>
    <definedName name="gfhh_5" localSheetId="7">{"'Sheet1'!$A$1"}</definedName>
    <definedName name="gfhh_5">{"'Sheet1'!$A$1"}</definedName>
    <definedName name="gfj" localSheetId="5">{"'Sheet1'!$A$1"}</definedName>
    <definedName name="gfj" localSheetId="7">{"'Sheet1'!$A$1"}</definedName>
    <definedName name="gfj">{"'Sheet1'!$A$1"}</definedName>
    <definedName name="gfj_1" localSheetId="3">{"'Sheet1'!$A$1"}</definedName>
    <definedName name="gfj_1" localSheetId="4">{"'Sheet1'!$A$1"}</definedName>
    <definedName name="gfj_2" localSheetId="5">{"'Sheet1'!$A$1"}</definedName>
    <definedName name="gfj_2" localSheetId="7">{"'Sheet1'!$A$1"}</definedName>
    <definedName name="gfj_2">{"'Sheet1'!$A$1"}</definedName>
    <definedName name="gfj_3" localSheetId="5">{"'Sheet1'!$A$1"}</definedName>
    <definedName name="gfj_3" localSheetId="7">{"'Sheet1'!$A$1"}</definedName>
    <definedName name="gfj_3">{"'Sheet1'!$A$1"}</definedName>
    <definedName name="gfj_4" localSheetId="5">{"'Sheet1'!$A$1"}</definedName>
    <definedName name="gfj_4" localSheetId="7">{"'Sheet1'!$A$1"}</definedName>
    <definedName name="gfj_4">{"'Sheet1'!$A$1"}</definedName>
    <definedName name="gfj_5" localSheetId="5">{"'Sheet1'!$A$1"}</definedName>
    <definedName name="gfj_5" localSheetId="7">{"'Sheet1'!$A$1"}</definedName>
    <definedName name="gfj_5">{"'Sheet1'!$A$1"}</definedName>
    <definedName name="gfjr" localSheetId="5">{"'Sheet1'!$A$1"}</definedName>
    <definedName name="gfjr" localSheetId="7">{"'Sheet1'!$A$1"}</definedName>
    <definedName name="gfjr">{"'Sheet1'!$A$1"}</definedName>
    <definedName name="gfjr_1" localSheetId="3">{"'Sheet1'!$A$1"}</definedName>
    <definedName name="gfjr_1" localSheetId="4">{"'Sheet1'!$A$1"}</definedName>
    <definedName name="gfjr_2" localSheetId="5">{"'Sheet1'!$A$1"}</definedName>
    <definedName name="gfjr_2" localSheetId="7">{"'Sheet1'!$A$1"}</definedName>
    <definedName name="gfjr_2">{"'Sheet1'!$A$1"}</definedName>
    <definedName name="gfjr_3" localSheetId="5">{"'Sheet1'!$A$1"}</definedName>
    <definedName name="gfjr_3" localSheetId="7">{"'Sheet1'!$A$1"}</definedName>
    <definedName name="gfjr_3">{"'Sheet1'!$A$1"}</definedName>
    <definedName name="gfjr_4" localSheetId="5">{"'Sheet1'!$A$1"}</definedName>
    <definedName name="gfjr_4" localSheetId="7">{"'Sheet1'!$A$1"}</definedName>
    <definedName name="gfjr_4">{"'Sheet1'!$A$1"}</definedName>
    <definedName name="gfjr_5" localSheetId="5">{"'Sheet1'!$A$1"}</definedName>
    <definedName name="gfjr_5" localSheetId="7">{"'Sheet1'!$A$1"}</definedName>
    <definedName name="gfjr_5">{"'Sheet1'!$A$1"}</definedName>
    <definedName name="GFRD" localSheetId="5">{"'Sheet1'!$A$1"}</definedName>
    <definedName name="GFRD" localSheetId="7">{"'Sheet1'!$A$1"}</definedName>
    <definedName name="GFRD">{"'Sheet1'!$A$1"}</definedName>
    <definedName name="GFRD_1" localSheetId="3">{"'Sheet1'!$A$1"}</definedName>
    <definedName name="GFRD_1" localSheetId="4">{"'Sheet1'!$A$1"}</definedName>
    <definedName name="GFRD_2" localSheetId="5">{"'Sheet1'!$A$1"}</definedName>
    <definedName name="GFRD_2" localSheetId="7">{"'Sheet1'!$A$1"}</definedName>
    <definedName name="GFRD_2">{"'Sheet1'!$A$1"}</definedName>
    <definedName name="GFRD_3" localSheetId="5">{"'Sheet1'!$A$1"}</definedName>
    <definedName name="GFRD_3" localSheetId="7">{"'Sheet1'!$A$1"}</definedName>
    <definedName name="GFRD_3">{"'Sheet1'!$A$1"}</definedName>
    <definedName name="GFRD_4" localSheetId="5">{"'Sheet1'!$A$1"}</definedName>
    <definedName name="GFRD_4" localSheetId="7">{"'Sheet1'!$A$1"}</definedName>
    <definedName name="GFRD_4">{"'Sheet1'!$A$1"}</definedName>
    <definedName name="GFRD_5" localSheetId="5">{"'Sheet1'!$A$1"}</definedName>
    <definedName name="GFRD_5" localSheetId="7">{"'Sheet1'!$A$1"}</definedName>
    <definedName name="GFRD_5">{"'Sheet1'!$A$1"}</definedName>
    <definedName name="GFSSH" localSheetId="5">{"'Sheet1'!$A$1"}</definedName>
    <definedName name="GFSSH" localSheetId="7">{"'Sheet1'!$A$1"}</definedName>
    <definedName name="GFSSH">{"'Sheet1'!$A$1"}</definedName>
    <definedName name="GFSSH_1" localSheetId="3">{"'Sheet1'!$A$1"}</definedName>
    <definedName name="GFSSH_1" localSheetId="4">{"'Sheet1'!$A$1"}</definedName>
    <definedName name="GFSSH_2" localSheetId="5">{"'Sheet1'!$A$1"}</definedName>
    <definedName name="GFSSH_2" localSheetId="7">{"'Sheet1'!$A$1"}</definedName>
    <definedName name="GFSSH_2">{"'Sheet1'!$A$1"}</definedName>
    <definedName name="GFSSH_3" localSheetId="5">{"'Sheet1'!$A$1"}</definedName>
    <definedName name="GFSSH_3" localSheetId="7">{"'Sheet1'!$A$1"}</definedName>
    <definedName name="GFSSH_3">{"'Sheet1'!$A$1"}</definedName>
    <definedName name="GFSSH_4" localSheetId="5">{"'Sheet1'!$A$1"}</definedName>
    <definedName name="GFSSH_4" localSheetId="7">{"'Sheet1'!$A$1"}</definedName>
    <definedName name="GFSSH_4">{"'Sheet1'!$A$1"}</definedName>
    <definedName name="GFSSH_5" localSheetId="5">{"'Sheet1'!$A$1"}</definedName>
    <definedName name="GFSSH_5" localSheetId="7">{"'Sheet1'!$A$1"}</definedName>
    <definedName name="GFSSH_5">{"'Sheet1'!$A$1"}</definedName>
    <definedName name="GFTF" localSheetId="5">{"'Sheet1'!$A$1"}</definedName>
    <definedName name="GFTF" localSheetId="7">{"'Sheet1'!$A$1"}</definedName>
    <definedName name="GFTF">{"'Sheet1'!$A$1"}</definedName>
    <definedName name="GFTF_1" localSheetId="3">{"'Sheet1'!$A$1"}</definedName>
    <definedName name="GFTF_1" localSheetId="4">{"'Sheet1'!$A$1"}</definedName>
    <definedName name="GFTF_2" localSheetId="5">{"'Sheet1'!$A$1"}</definedName>
    <definedName name="GFTF_2" localSheetId="7">{"'Sheet1'!$A$1"}</definedName>
    <definedName name="GFTF_2">{"'Sheet1'!$A$1"}</definedName>
    <definedName name="GFTF_3" localSheetId="5">{"'Sheet1'!$A$1"}</definedName>
    <definedName name="GFTF_3" localSheetId="7">{"'Sheet1'!$A$1"}</definedName>
    <definedName name="GFTF_3">{"'Sheet1'!$A$1"}</definedName>
    <definedName name="GFTF_4" localSheetId="5">{"'Sheet1'!$A$1"}</definedName>
    <definedName name="GFTF_4" localSheetId="7">{"'Sheet1'!$A$1"}</definedName>
    <definedName name="GFTF_4">{"'Sheet1'!$A$1"}</definedName>
    <definedName name="GFTF_5" localSheetId="5">{"'Sheet1'!$A$1"}</definedName>
    <definedName name="GFTF_5" localSheetId="7">{"'Sheet1'!$A$1"}</definedName>
    <definedName name="GFTF_5">{"'Sheet1'!$A$1"}</definedName>
    <definedName name="gfthhh" localSheetId="5">{"'Sheet1'!$A$1"}</definedName>
    <definedName name="gfthhh" localSheetId="7">{"'Sheet1'!$A$1"}</definedName>
    <definedName name="gfthhh">{"'Sheet1'!$A$1"}</definedName>
    <definedName name="gfthhh_1" localSheetId="3">{"'Sheet1'!$A$1"}</definedName>
    <definedName name="gfthhh_1" localSheetId="4">{"'Sheet1'!$A$1"}</definedName>
    <definedName name="gfthhh_2" localSheetId="5">{"'Sheet1'!$A$1"}</definedName>
    <definedName name="gfthhh_2" localSheetId="7">{"'Sheet1'!$A$1"}</definedName>
    <definedName name="gfthhh_2">{"'Sheet1'!$A$1"}</definedName>
    <definedName name="gfthhh_3" localSheetId="5">{"'Sheet1'!$A$1"}</definedName>
    <definedName name="gfthhh_3" localSheetId="7">{"'Sheet1'!$A$1"}</definedName>
    <definedName name="gfthhh_3">{"'Sheet1'!$A$1"}</definedName>
    <definedName name="gfthhh_4" localSheetId="5">{"'Sheet1'!$A$1"}</definedName>
    <definedName name="gfthhh_4" localSheetId="7">{"'Sheet1'!$A$1"}</definedName>
    <definedName name="gfthhh_4">{"'Sheet1'!$A$1"}</definedName>
    <definedName name="gfthhh_5" localSheetId="5">{"'Sheet1'!$A$1"}</definedName>
    <definedName name="gfthhh_5" localSheetId="7">{"'Sheet1'!$A$1"}</definedName>
    <definedName name="gfthhh_5">{"'Sheet1'!$A$1"}</definedName>
    <definedName name="gftr" localSheetId="5">{"'Sheet1'!$A$1"}</definedName>
    <definedName name="gftr" localSheetId="7">{"'Sheet1'!$A$1"}</definedName>
    <definedName name="gftr">{"'Sheet1'!$A$1"}</definedName>
    <definedName name="gftr_1" localSheetId="3">{"'Sheet1'!$A$1"}</definedName>
    <definedName name="gftr_1" localSheetId="4">{"'Sheet1'!$A$1"}</definedName>
    <definedName name="gftr_2" localSheetId="5">{"'Sheet1'!$A$1"}</definedName>
    <definedName name="gftr_2" localSheetId="7">{"'Sheet1'!$A$1"}</definedName>
    <definedName name="gftr_2">{"'Sheet1'!$A$1"}</definedName>
    <definedName name="gftr_3" localSheetId="5">{"'Sheet1'!$A$1"}</definedName>
    <definedName name="gftr_3" localSheetId="7">{"'Sheet1'!$A$1"}</definedName>
    <definedName name="gftr_3">{"'Sheet1'!$A$1"}</definedName>
    <definedName name="gftr_4" localSheetId="5">{"'Sheet1'!$A$1"}</definedName>
    <definedName name="gftr_4" localSheetId="7">{"'Sheet1'!$A$1"}</definedName>
    <definedName name="gftr_4">{"'Sheet1'!$A$1"}</definedName>
    <definedName name="gftr_5" localSheetId="5">{"'Sheet1'!$A$1"}</definedName>
    <definedName name="gftr_5" localSheetId="7">{"'Sheet1'!$A$1"}</definedName>
    <definedName name="gftr_5">{"'Sheet1'!$A$1"}</definedName>
    <definedName name="GG" localSheetId="1">#REF!</definedName>
    <definedName name="GG" localSheetId="2">#REF!</definedName>
    <definedName name="GG">#REF!</definedName>
    <definedName name="GGFF" localSheetId="1">#REF!</definedName>
    <definedName name="GGFF" localSheetId="2">#REF!</definedName>
    <definedName name="GGFF">#REF!</definedName>
    <definedName name="ggg" localSheetId="5">{"'Sheet1'!$A$1"}</definedName>
    <definedName name="ggg" localSheetId="7">{"'Sheet1'!$A$1"}</definedName>
    <definedName name="ggg">{"'Sheet1'!$A$1"}</definedName>
    <definedName name="ggg_1" localSheetId="3">{"'Sheet1'!$A$1"}</definedName>
    <definedName name="ggg_1" localSheetId="4">{"'Sheet1'!$A$1"}</definedName>
    <definedName name="ggg_2" localSheetId="5">{"'Sheet1'!$A$1"}</definedName>
    <definedName name="ggg_2" localSheetId="7">{"'Sheet1'!$A$1"}</definedName>
    <definedName name="ggg_2">{"'Sheet1'!$A$1"}</definedName>
    <definedName name="ggg_3" localSheetId="5">{"'Sheet1'!$A$1"}</definedName>
    <definedName name="ggg_3" localSheetId="7">{"'Sheet1'!$A$1"}</definedName>
    <definedName name="ggg_3">{"'Sheet1'!$A$1"}</definedName>
    <definedName name="ggg_4" localSheetId="5">{"'Sheet1'!$A$1"}</definedName>
    <definedName name="ggg_4" localSheetId="7">{"'Sheet1'!$A$1"}</definedName>
    <definedName name="ggg_4">{"'Sheet1'!$A$1"}</definedName>
    <definedName name="ggg_5" localSheetId="5">{"'Sheet1'!$A$1"}</definedName>
    <definedName name="ggg_5" localSheetId="7">{"'Sheet1'!$A$1"}</definedName>
    <definedName name="ggg_5">{"'Sheet1'!$A$1"}</definedName>
    <definedName name="ggh" localSheetId="1">#REF!</definedName>
    <definedName name="ggh" localSheetId="2">#REF!</definedName>
    <definedName name="ggh">#REF!</definedName>
    <definedName name="GGSFR" localSheetId="5">{"'Sheet1'!$A$1"}</definedName>
    <definedName name="GGSFR" localSheetId="7">{"'Sheet1'!$A$1"}</definedName>
    <definedName name="GGSFR">{"'Sheet1'!$A$1"}</definedName>
    <definedName name="GGSFR_1" localSheetId="3">{"'Sheet1'!$A$1"}</definedName>
    <definedName name="GGSFR_1" localSheetId="4">{"'Sheet1'!$A$1"}</definedName>
    <definedName name="GGSFR_2" localSheetId="5">{"'Sheet1'!$A$1"}</definedName>
    <definedName name="GGSFR_2" localSheetId="7">{"'Sheet1'!$A$1"}</definedName>
    <definedName name="GGSFR_2">{"'Sheet1'!$A$1"}</definedName>
    <definedName name="GGSFR_3" localSheetId="5">{"'Sheet1'!$A$1"}</definedName>
    <definedName name="GGSFR_3" localSheetId="7">{"'Sheet1'!$A$1"}</definedName>
    <definedName name="GGSFR_3">{"'Sheet1'!$A$1"}</definedName>
    <definedName name="GGSFR_4" localSheetId="5">{"'Sheet1'!$A$1"}</definedName>
    <definedName name="GGSFR_4" localSheetId="7">{"'Sheet1'!$A$1"}</definedName>
    <definedName name="GGSFR_4">{"'Sheet1'!$A$1"}</definedName>
    <definedName name="GGSFR_5" localSheetId="5">{"'Sheet1'!$A$1"}</definedName>
    <definedName name="GGSFR_5" localSheetId="7">{"'Sheet1'!$A$1"}</definedName>
    <definedName name="GGSFR_5">{"'Sheet1'!$A$1"}</definedName>
    <definedName name="ggty" localSheetId="1">#REF!</definedName>
    <definedName name="ggty" localSheetId="2">#REF!</definedName>
    <definedName name="ggty">#REF!</definedName>
    <definedName name="gh" localSheetId="1">#REF!</definedName>
    <definedName name="gh" localSheetId="2">#REF!</definedName>
    <definedName name="gh">#REF!</definedName>
    <definedName name="ghjj" localSheetId="5">{"'Sheet1'!$A$1"}</definedName>
    <definedName name="ghjj" localSheetId="7">{"'Sheet1'!$A$1"}</definedName>
    <definedName name="ghjj">{"'Sheet1'!$A$1"}</definedName>
    <definedName name="ghjj_1" localSheetId="3">{"'Sheet1'!$A$1"}</definedName>
    <definedName name="ghjj_1" localSheetId="4">{"'Sheet1'!$A$1"}</definedName>
    <definedName name="ghjj_2" localSheetId="5">{"'Sheet1'!$A$1"}</definedName>
    <definedName name="ghjj_2" localSheetId="7">{"'Sheet1'!$A$1"}</definedName>
    <definedName name="ghjj_2">{"'Sheet1'!$A$1"}</definedName>
    <definedName name="ghjj_3" localSheetId="5">{"'Sheet1'!$A$1"}</definedName>
    <definedName name="ghjj_3" localSheetId="7">{"'Sheet1'!$A$1"}</definedName>
    <definedName name="ghjj_3">{"'Sheet1'!$A$1"}</definedName>
    <definedName name="ghjj_4" localSheetId="5">{"'Sheet1'!$A$1"}</definedName>
    <definedName name="ghjj_4" localSheetId="7">{"'Sheet1'!$A$1"}</definedName>
    <definedName name="ghjj_4">{"'Sheet1'!$A$1"}</definedName>
    <definedName name="ghjj_5" localSheetId="5">{"'Sheet1'!$A$1"}</definedName>
    <definedName name="ghjj_5" localSheetId="7">{"'Sheet1'!$A$1"}</definedName>
    <definedName name="ghjj_5">{"'Sheet1'!$A$1"}</definedName>
    <definedName name="ghkm" localSheetId="5">{"'Sheet1'!$A$1"}</definedName>
    <definedName name="ghkm" localSheetId="7">{"'Sheet1'!$A$1"}</definedName>
    <definedName name="ghkm">{"'Sheet1'!$A$1"}</definedName>
    <definedName name="ghkm_1" localSheetId="3">{"'Sheet1'!$A$1"}</definedName>
    <definedName name="ghkm_1" localSheetId="4">{"'Sheet1'!$A$1"}</definedName>
    <definedName name="ghkm_2" localSheetId="5">{"'Sheet1'!$A$1"}</definedName>
    <definedName name="ghkm_2" localSheetId="7">{"'Sheet1'!$A$1"}</definedName>
    <definedName name="ghkm_2">{"'Sheet1'!$A$1"}</definedName>
    <definedName name="ghkm_3" localSheetId="5">{"'Sheet1'!$A$1"}</definedName>
    <definedName name="ghkm_3" localSheetId="7">{"'Sheet1'!$A$1"}</definedName>
    <definedName name="ghkm_3">{"'Sheet1'!$A$1"}</definedName>
    <definedName name="ghkm_4" localSheetId="5">{"'Sheet1'!$A$1"}</definedName>
    <definedName name="ghkm_4" localSheetId="7">{"'Sheet1'!$A$1"}</definedName>
    <definedName name="ghkm_4">{"'Sheet1'!$A$1"}</definedName>
    <definedName name="ghkm_5" localSheetId="5">{"'Sheet1'!$A$1"}</definedName>
    <definedName name="ghkm_5" localSheetId="7">{"'Sheet1'!$A$1"}</definedName>
    <definedName name="ghkm_5">{"'Sheet1'!$A$1"}</definedName>
    <definedName name="gi.1">[158]bahan!$G$197</definedName>
    <definedName name="GI.100" localSheetId="1">#REF!</definedName>
    <definedName name="GI.100" localSheetId="2">#REF!</definedName>
    <definedName name="GI.100">#REF!</definedName>
    <definedName name="GI.150" localSheetId="1">#REF!</definedName>
    <definedName name="GI.150" localSheetId="2">#REF!</definedName>
    <definedName name="GI.150">#REF!</definedName>
    <definedName name="gi.2" localSheetId="1">#REF!</definedName>
    <definedName name="gi.2" localSheetId="2">#REF!</definedName>
    <definedName name="gi.2">#REF!</definedName>
    <definedName name="GI.200" localSheetId="1">#REF!</definedName>
    <definedName name="GI.200" localSheetId="2">#REF!</definedName>
    <definedName name="GI.200">#REF!</definedName>
    <definedName name="gi.25">'[106]HARGA SAT'!$F$138</definedName>
    <definedName name="GI.250" localSheetId="1">#REF!</definedName>
    <definedName name="GI.250" localSheetId="2">#REF!</definedName>
    <definedName name="GI.250">#REF!</definedName>
    <definedName name="gi.3">[158]bahan!$G$200</definedName>
    <definedName name="gi.3.4">'[191]HARGA SAT'!#REF!</definedName>
    <definedName name="GI.300" localSheetId="1">#REF!</definedName>
    <definedName name="GI.300" localSheetId="2">#REF!</definedName>
    <definedName name="GI.300">#REF!</definedName>
    <definedName name="GI.350" localSheetId="1">#REF!</definedName>
    <definedName name="GI.350" localSheetId="2">#REF!</definedName>
    <definedName name="GI.350">#REF!</definedName>
    <definedName name="GI.355" localSheetId="1">#REF!</definedName>
    <definedName name="GI.355" localSheetId="2">#REF!</definedName>
    <definedName name="GI.355">#REF!</definedName>
    <definedName name="gi.38">'[106]HARGA SAT'!$F$139</definedName>
    <definedName name="gi.4" localSheetId="1">#REF!</definedName>
    <definedName name="gi.4" localSheetId="2">#REF!</definedName>
    <definedName name="gi.4">#REF!</definedName>
    <definedName name="gi.50" localSheetId="1">#REF!</definedName>
    <definedName name="gi.50" localSheetId="2">#REF!</definedName>
    <definedName name="gi.50">#REF!</definedName>
    <definedName name="GI.75" localSheetId="1">#REF!</definedName>
    <definedName name="GI.75" localSheetId="2">#REF!</definedName>
    <definedName name="GI.75">#REF!</definedName>
    <definedName name="GI_10">'[231]Upah&amp;Bahan'!$G$94</definedName>
    <definedName name="GI_12">'[231]Upah&amp;Bahan'!$G$95</definedName>
    <definedName name="GI_14">'[231]Upah&amp;Bahan'!$G$96</definedName>
    <definedName name="GI_45_10">'[234]Uph+bahan'!#REF!</definedName>
    <definedName name="GI_45_12">'[231]Upah&amp;Bahan'!$G$117</definedName>
    <definedName name="GI_45_14">'[231]Upah&amp;Bahan'!$G$118</definedName>
    <definedName name="GI_45_16">'[234]Uph+bahan'!#REF!</definedName>
    <definedName name="GI_45_6">'[234]Uph+bahan'!#REF!</definedName>
    <definedName name="GI_45_8">'[234]Uph+bahan'!#REF!</definedName>
    <definedName name="GI_6">'[234]Uph+bahan'!#REF!</definedName>
    <definedName name="GI_8">'[330]Uph+bahan'!$G$125</definedName>
    <definedName name="GI_90_10">'[331]Upah&amp;Bahan'!$G$154</definedName>
    <definedName name="GI_90_12">'[331]Upah&amp;Bahan'!$G$155</definedName>
    <definedName name="GI_90_16">'[234]Uph+bahan'!#REF!</definedName>
    <definedName name="gi1.1.2">[158]bahan!$G$198</definedName>
    <definedName name="gi1.2" localSheetId="1">#REF!</definedName>
    <definedName name="gi1.2" localSheetId="2">#REF!</definedName>
    <definedName name="gi1.2">#REF!</definedName>
    <definedName name="gi3.4">[158]bahan!$G$196</definedName>
    <definedName name="GILAS">[33]ANALISA!#REF!</definedName>
    <definedName name="gipsum6mm">'[152]Daftar Harga'!$H$119</definedName>
    <definedName name="gipsum9mm">'[152]Daftar Harga'!$H$120</definedName>
    <definedName name="Givsum">[218]Sheet1!$E$95</definedName>
    <definedName name="gj" localSheetId="5">{"'Sheet1'!$A$1"}</definedName>
    <definedName name="gj" localSheetId="7">{"'Sheet1'!$A$1"}</definedName>
    <definedName name="gj">{"'Sheet1'!$A$1"}</definedName>
    <definedName name="gj.1.5" localSheetId="1">#REF!</definedName>
    <definedName name="gj.1.5" localSheetId="2">#REF!</definedName>
    <definedName name="gj.1.5">#REF!</definedName>
    <definedName name="gj.2" localSheetId="1">#REF!</definedName>
    <definedName name="gj.2" localSheetId="2">#REF!</definedName>
    <definedName name="gj.2">#REF!</definedName>
    <definedName name="gj.3" localSheetId="1">#REF!</definedName>
    <definedName name="gj.3" localSheetId="2">#REF!</definedName>
    <definedName name="gj.3">#REF!</definedName>
    <definedName name="gj.4" localSheetId="1">#REF!</definedName>
    <definedName name="gj.4" localSheetId="2">#REF!</definedName>
    <definedName name="gj.4">#REF!</definedName>
    <definedName name="gj.6" localSheetId="1">#REF!</definedName>
    <definedName name="gj.6" localSheetId="2">#REF!</definedName>
    <definedName name="gj.6">#REF!</definedName>
    <definedName name="gj.8" localSheetId="1">#REF!</definedName>
    <definedName name="gj.8" localSheetId="2">#REF!</definedName>
    <definedName name="gj.8">#REF!</definedName>
    <definedName name="gj_1" localSheetId="3">{"'Sheet1'!$A$1"}</definedName>
    <definedName name="gj_1" localSheetId="4">{"'Sheet1'!$A$1"}</definedName>
    <definedName name="gj_2" localSheetId="5">{"'Sheet1'!$A$1"}</definedName>
    <definedName name="gj_2" localSheetId="7">{"'Sheet1'!$A$1"}</definedName>
    <definedName name="gj_2">{"'Sheet1'!$A$1"}</definedName>
    <definedName name="gj_3" localSheetId="5">{"'Sheet1'!$A$1"}</definedName>
    <definedName name="gj_3" localSheetId="7">{"'Sheet1'!$A$1"}</definedName>
    <definedName name="gj_3">{"'Sheet1'!$A$1"}</definedName>
    <definedName name="gj_4" localSheetId="5">{"'Sheet1'!$A$1"}</definedName>
    <definedName name="gj_4" localSheetId="7">{"'Sheet1'!$A$1"}</definedName>
    <definedName name="gj_4">{"'Sheet1'!$A$1"}</definedName>
    <definedName name="gj_5" localSheetId="5">{"'Sheet1'!$A$1"}</definedName>
    <definedName name="gj_5" localSheetId="7">{"'Sheet1'!$A$1"}</definedName>
    <definedName name="gj_5">{"'Sheet1'!$A$1"}</definedName>
    <definedName name="gjggg" localSheetId="5">{"'Sheet1'!$A$1"}</definedName>
    <definedName name="gjggg" localSheetId="7">{"'Sheet1'!$A$1"}</definedName>
    <definedName name="gjggg">{"'Sheet1'!$A$1"}</definedName>
    <definedName name="gjggg_1" localSheetId="3">{"'Sheet1'!$A$1"}</definedName>
    <definedName name="gjggg_1" localSheetId="4">{"'Sheet1'!$A$1"}</definedName>
    <definedName name="gjggg_2" localSheetId="5">{"'Sheet1'!$A$1"}</definedName>
    <definedName name="gjggg_2" localSheetId="7">{"'Sheet1'!$A$1"}</definedName>
    <definedName name="gjggg_2">{"'Sheet1'!$A$1"}</definedName>
    <definedName name="gjggg_3" localSheetId="5">{"'Sheet1'!$A$1"}</definedName>
    <definedName name="gjggg_3" localSheetId="7">{"'Sheet1'!$A$1"}</definedName>
    <definedName name="gjggg_3">{"'Sheet1'!$A$1"}</definedName>
    <definedName name="gjggg_4" localSheetId="5">{"'Sheet1'!$A$1"}</definedName>
    <definedName name="gjggg_4" localSheetId="7">{"'Sheet1'!$A$1"}</definedName>
    <definedName name="gjggg_4">{"'Sheet1'!$A$1"}</definedName>
    <definedName name="gjggg_5" localSheetId="5">{"'Sheet1'!$A$1"}</definedName>
    <definedName name="gjggg_5" localSheetId="7">{"'Sheet1'!$A$1"}</definedName>
    <definedName name="gjggg_5">{"'Sheet1'!$A$1"}</definedName>
    <definedName name="gjgj" localSheetId="5">{"'Sheet1'!$A$1"}</definedName>
    <definedName name="gjgj" localSheetId="7">{"'Sheet1'!$A$1"}</definedName>
    <definedName name="gjgj">{"'Sheet1'!$A$1"}</definedName>
    <definedName name="gjgj_1" localSheetId="3">{"'Sheet1'!$A$1"}</definedName>
    <definedName name="gjgj_1" localSheetId="4">{"'Sheet1'!$A$1"}</definedName>
    <definedName name="gjgj_2" localSheetId="5">{"'Sheet1'!$A$1"}</definedName>
    <definedName name="gjgj_2" localSheetId="7">{"'Sheet1'!$A$1"}</definedName>
    <definedName name="gjgj_2">{"'Sheet1'!$A$1"}</definedName>
    <definedName name="gjgj_3" localSheetId="5">{"'Sheet1'!$A$1"}</definedName>
    <definedName name="gjgj_3" localSheetId="7">{"'Sheet1'!$A$1"}</definedName>
    <definedName name="gjgj_3">{"'Sheet1'!$A$1"}</definedName>
    <definedName name="gjgj_4" localSheetId="5">{"'Sheet1'!$A$1"}</definedName>
    <definedName name="gjgj_4" localSheetId="7">{"'Sheet1'!$A$1"}</definedName>
    <definedName name="gjgj_4">{"'Sheet1'!$A$1"}</definedName>
    <definedName name="gjgj_5" localSheetId="5">{"'Sheet1'!$A$1"}</definedName>
    <definedName name="gjgj_5" localSheetId="7">{"'Sheet1'!$A$1"}</definedName>
    <definedName name="gjgj_5">{"'Sheet1'!$A$1"}</definedName>
    <definedName name="gkaca">'[67]hrg bhn'!$D$87</definedName>
    <definedName name="glantai">[132]RAB!$K$545</definedName>
    <definedName name="glasblok">[69]Upah!$F$59</definedName>
    <definedName name="glassblock">'[135]HG SATUAN'!$E$114</definedName>
    <definedName name="GLASSBLOK" localSheetId="1">#REF!</definedName>
    <definedName name="GLASSBLOK" localSheetId="2">#REF!</definedName>
    <definedName name="GLASSBLOK">#REF!</definedName>
    <definedName name="glistrik">[132]RAB!$K$554</definedName>
    <definedName name="gm.roof" localSheetId="1">#REF!</definedName>
    <definedName name="gm.roof" localSheetId="2">#REF!</definedName>
    <definedName name="gm.roof">#REF!</definedName>
    <definedName name="GN" localSheetId="1">#REF!</definedName>
    <definedName name="GN" localSheetId="2">#REF!</definedName>
    <definedName name="GN">#REF!</definedName>
    <definedName name="Gnt.pejaten">'[191]HARGA SAT'!#REF!</definedName>
    <definedName name="GO" localSheetId="1">#REF!</definedName>
    <definedName name="GO" localSheetId="2">#REF!</definedName>
    <definedName name="GO">#REF!</definedName>
    <definedName name="GOOD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OD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gosok.tegel" localSheetId="1">#REF!</definedName>
    <definedName name="gosok.tegel" localSheetId="2">#REF!</definedName>
    <definedName name="gosok.tegel">#REF!</definedName>
    <definedName name="gpb">[158]bahan!$G$80</definedName>
    <definedName name="GPBETON" localSheetId="1">#REF!</definedName>
    <definedName name="GPBETON" localSheetId="2">#REF!</definedName>
    <definedName name="GPBETON">#REF!</definedName>
    <definedName name="gpejaten">[161]bahan!#REF!</definedName>
    <definedName name="gpek">[332]Analisa!$A$5:$J$923</definedName>
    <definedName name="gpersiapan">[132]RAB!$K$509</definedName>
    <definedName name="gplesteran">[132]RAB!$K$530</definedName>
    <definedName name="gpondasi">[132]RAB!$K$523</definedName>
    <definedName name="gpp">[120]bahan!$G$121</definedName>
    <definedName name="gpresbeton">'[67]hrg bhn'!$D$85</definedName>
    <definedName name="Gr" localSheetId="1">#REF!</definedName>
    <definedName name="Gr" localSheetId="2">#REF!</definedName>
    <definedName name="Gr">#REF!</definedName>
    <definedName name="GRADER">'[186]HARGA ALAT'!$E$12</definedName>
    <definedName name="GRADER_1">"#REF!"</definedName>
    <definedName name="gralam">[158]bahan!$G$154</definedName>
    <definedName name="gralam.2" localSheetId="1">#REF!</definedName>
    <definedName name="gralam.2" localSheetId="2">#REF!</definedName>
    <definedName name="gralam.2">#REF!</definedName>
    <definedName name="granit" localSheetId="1">#REF!</definedName>
    <definedName name="granit" localSheetId="2">#REF!</definedName>
    <definedName name="granit">#REF!</definedName>
    <definedName name="grass.blok" localSheetId="1">#REF!</definedName>
    <definedName name="grass.blok" localSheetId="2">#REF!</definedName>
    <definedName name="grass.blok">#REF!</definedName>
    <definedName name="GRAVEL" localSheetId="1">#REF!</definedName>
    <definedName name="GRAVEL" localSheetId="2">#REF!</definedName>
    <definedName name="GRAVEL">#REF!</definedName>
    <definedName name="GRB2A" localSheetId="1">#REF!</definedName>
    <definedName name="GRB2A" localSheetId="2">#REF!</definedName>
    <definedName name="GRB2A">#REF!</definedName>
    <definedName name="GRB6A" localSheetId="1">#REF!</definedName>
    <definedName name="GRB6A" localSheetId="2">#REF!</definedName>
    <definedName name="GRB6A">#REF!</definedName>
    <definedName name="Grease_compound">[122]HS!$G$80</definedName>
    <definedName name="GRENDEL">[70]Daf.Harga!$D$111</definedName>
    <definedName name="Grendel.besar">'[191]HARGA SAT'!#REF!</definedName>
    <definedName name="Grendel.kecil">'[191]HARGA SAT'!#REF!</definedName>
    <definedName name="grendel_besar" localSheetId="1">#REF!</definedName>
    <definedName name="grendel_besar" localSheetId="2">#REF!</definedName>
    <definedName name="grendel_besar">#REF!</definedName>
    <definedName name="Grendel_steiles_steel" localSheetId="1">#REF!</definedName>
    <definedName name="Grendel_steiles_steel" localSheetId="2">#REF!</definedName>
    <definedName name="Grendel_steiles_steel">#REF!</definedName>
    <definedName name="grendelb">[68]Upah!$H$198</definedName>
    <definedName name="GRENDELBESAR">'[66]HRG BH'!$D$102</definedName>
    <definedName name="grendeljendela">[180]Harga!$E$167</definedName>
    <definedName name="grendelk">[68]Upah!$H$199</definedName>
    <definedName name="GRENDELKECIL">'[66]HRG BH'!$D$103</definedName>
    <definedName name="grendelpintu">[180]Harga!$E$168</definedName>
    <definedName name="grendelpintutanam">'[39]upah bahan'!#REF!</definedName>
    <definedName name="GRENDELTANAM">'[66]HRG BH'!$D$106</definedName>
    <definedName name="gres">'[215]HARGA SATUAN'!$F$43</definedName>
    <definedName name="GROUNDTANK" localSheetId="1">#REF!</definedName>
    <definedName name="GROUNDTANK" localSheetId="2">#REF!</definedName>
    <definedName name="GROUNDTANK">#REF!</definedName>
    <definedName name="grpb5" localSheetId="1">#REF!</definedName>
    <definedName name="grpb5" localSheetId="2">#REF!</definedName>
    <definedName name="grpb5">#REF!</definedName>
    <definedName name="GSFA" localSheetId="5">{"'Sheet1'!$A$1"}</definedName>
    <definedName name="GSFA" localSheetId="7">{"'Sheet1'!$A$1"}</definedName>
    <definedName name="GSFA">{"'Sheet1'!$A$1"}</definedName>
    <definedName name="GSFA_1" localSheetId="3">{"'Sheet1'!$A$1"}</definedName>
    <definedName name="GSFA_1" localSheetId="4">{"'Sheet1'!$A$1"}</definedName>
    <definedName name="GSFA_2" localSheetId="5">{"'Sheet1'!$A$1"}</definedName>
    <definedName name="GSFA_2" localSheetId="7">{"'Sheet1'!$A$1"}</definedName>
    <definedName name="GSFA_2">{"'Sheet1'!$A$1"}</definedName>
    <definedName name="GSFA_3" localSheetId="5">{"'Sheet1'!$A$1"}</definedName>
    <definedName name="GSFA_3" localSheetId="7">{"'Sheet1'!$A$1"}</definedName>
    <definedName name="GSFA_3">{"'Sheet1'!$A$1"}</definedName>
    <definedName name="GSFA_4" localSheetId="5">{"'Sheet1'!$A$1"}</definedName>
    <definedName name="GSFA_4" localSheetId="7">{"'Sheet1'!$A$1"}</definedName>
    <definedName name="GSFA_4">{"'Sheet1'!$A$1"}</definedName>
    <definedName name="GSFA_5" localSheetId="5">{"'Sheet1'!$A$1"}</definedName>
    <definedName name="GSFA_5" localSheetId="7">{"'Sheet1'!$A$1"}</definedName>
    <definedName name="GSFA_5">{"'Sheet1'!$A$1"}</definedName>
    <definedName name="gsfdj" localSheetId="5">{"'Sheet1'!$A$1"}</definedName>
    <definedName name="gsfdj" localSheetId="7">{"'Sheet1'!$A$1"}</definedName>
    <definedName name="gsfdj">{"'Sheet1'!$A$1"}</definedName>
    <definedName name="gsfdj_1" localSheetId="3">{"'Sheet1'!$A$1"}</definedName>
    <definedName name="gsfdj_1" localSheetId="4">{"'Sheet1'!$A$1"}</definedName>
    <definedName name="gsfdj_2" localSheetId="5">{"'Sheet1'!$A$1"}</definedName>
    <definedName name="gsfdj_2" localSheetId="7">{"'Sheet1'!$A$1"}</definedName>
    <definedName name="gsfdj_2">{"'Sheet1'!$A$1"}</definedName>
    <definedName name="gsfdj_3" localSheetId="5">{"'Sheet1'!$A$1"}</definedName>
    <definedName name="gsfdj_3" localSheetId="7">{"'Sheet1'!$A$1"}</definedName>
    <definedName name="gsfdj_3">{"'Sheet1'!$A$1"}</definedName>
    <definedName name="gsfdj_4" localSheetId="5">{"'Sheet1'!$A$1"}</definedName>
    <definedName name="gsfdj_4" localSheetId="7">{"'Sheet1'!$A$1"}</definedName>
    <definedName name="gsfdj_4">{"'Sheet1'!$A$1"}</definedName>
    <definedName name="gsfdj_5" localSheetId="5">{"'Sheet1'!$A$1"}</definedName>
    <definedName name="gsfdj_5" localSheetId="7">{"'Sheet1'!$A$1"}</definedName>
    <definedName name="gsfdj_5">{"'Sheet1'!$A$1"}</definedName>
    <definedName name="gstdj" localSheetId="5">{"'Sheet1'!$A$1"}</definedName>
    <definedName name="gstdj" localSheetId="7">{"'Sheet1'!$A$1"}</definedName>
    <definedName name="gstdj">{"'Sheet1'!$A$1"}</definedName>
    <definedName name="gstdj_1" localSheetId="3">{"'Sheet1'!$A$1"}</definedName>
    <definedName name="gstdj_1" localSheetId="4">{"'Sheet1'!$A$1"}</definedName>
    <definedName name="gstdj_2" localSheetId="5">{"'Sheet1'!$A$1"}</definedName>
    <definedName name="gstdj_2" localSheetId="7">{"'Sheet1'!$A$1"}</definedName>
    <definedName name="gstdj_2">{"'Sheet1'!$A$1"}</definedName>
    <definedName name="gstdj_3" localSheetId="5">{"'Sheet1'!$A$1"}</definedName>
    <definedName name="gstdj_3" localSheetId="7">{"'Sheet1'!$A$1"}</definedName>
    <definedName name="gstdj_3">{"'Sheet1'!$A$1"}</definedName>
    <definedName name="gstdj_4" localSheetId="5">{"'Sheet1'!$A$1"}</definedName>
    <definedName name="gstdj_4" localSheetId="7">{"'Sheet1'!$A$1"}</definedName>
    <definedName name="gstdj_4">{"'Sheet1'!$A$1"}</definedName>
    <definedName name="gstdj_5" localSheetId="5">{"'Sheet1'!$A$1"}</definedName>
    <definedName name="gstdj_5" localSheetId="7">{"'Sheet1'!$A$1"}</definedName>
    <definedName name="gstdj_5">{"'Sheet1'!$A$1"}</definedName>
    <definedName name="gsy" localSheetId="5">{"'Sheet1'!$A$1"}</definedName>
    <definedName name="gsy" localSheetId="7">{"'Sheet1'!$A$1"}</definedName>
    <definedName name="gsy">{"'Sheet1'!$A$1"}</definedName>
    <definedName name="gsy_1" localSheetId="3">{"'Sheet1'!$A$1"}</definedName>
    <definedName name="gsy_1" localSheetId="4">{"'Sheet1'!$A$1"}</definedName>
    <definedName name="gsy_2" localSheetId="5">{"'Sheet1'!$A$1"}</definedName>
    <definedName name="gsy_2" localSheetId="7">{"'Sheet1'!$A$1"}</definedName>
    <definedName name="gsy_2">{"'Sheet1'!$A$1"}</definedName>
    <definedName name="gsy_3" localSheetId="5">{"'Sheet1'!$A$1"}</definedName>
    <definedName name="gsy_3" localSheetId="7">{"'Sheet1'!$A$1"}</definedName>
    <definedName name="gsy_3">{"'Sheet1'!$A$1"}</definedName>
    <definedName name="gsy_4" localSheetId="5">{"'Sheet1'!$A$1"}</definedName>
    <definedName name="gsy_4" localSheetId="7">{"'Sheet1'!$A$1"}</definedName>
    <definedName name="gsy_4">{"'Sheet1'!$A$1"}</definedName>
    <definedName name="gsy_5" localSheetId="5">{"'Sheet1'!$A$1"}</definedName>
    <definedName name="gsy_5" localSheetId="7">{"'Sheet1'!$A$1"}</definedName>
    <definedName name="gsy_5">{"'Sheet1'!$A$1"}</definedName>
    <definedName name="GT.">[333]Bahan!$A$12:$K$395</definedName>
    <definedName name="gtanah">[132]RAB!$K$517</definedName>
    <definedName name="gtberbatu" localSheetId="1">#REF!</definedName>
    <definedName name="gtberbatu" localSheetId="2">#REF!</definedName>
    <definedName name="gtberbatu">#REF!</definedName>
    <definedName name="gtbiasa" localSheetId="1">#REF!</definedName>
    <definedName name="gtbiasa" localSheetId="2">#REF!</definedName>
    <definedName name="gtbiasa">#REF!</definedName>
    <definedName name="gtcampuran" localSheetId="1">#REF!</definedName>
    <definedName name="gtcampuran" localSheetId="2">#REF!</definedName>
    <definedName name="gtcampuran">#REF!</definedName>
    <definedName name="gtkeras" localSheetId="1">#REF!</definedName>
    <definedName name="gtkeras" localSheetId="2">#REF!</definedName>
    <definedName name="gtkeras">#REF!</definedName>
    <definedName name="GTRD" localSheetId="5">{"'Sheet1'!$A$1"}</definedName>
    <definedName name="GTRD" localSheetId="7">{"'Sheet1'!$A$1"}</definedName>
    <definedName name="GTRD">{"'Sheet1'!$A$1"}</definedName>
    <definedName name="GTRD_1" localSheetId="3">{"'Sheet1'!$A$1"}</definedName>
    <definedName name="GTRD_1" localSheetId="4">{"'Sheet1'!$A$1"}</definedName>
    <definedName name="GTRD_2" localSheetId="5">{"'Sheet1'!$A$1"}</definedName>
    <definedName name="GTRD_2" localSheetId="7">{"'Sheet1'!$A$1"}</definedName>
    <definedName name="GTRD_2">{"'Sheet1'!$A$1"}</definedName>
    <definedName name="GTRD_3" localSheetId="5">{"'Sheet1'!$A$1"}</definedName>
    <definedName name="GTRD_3" localSheetId="7">{"'Sheet1'!$A$1"}</definedName>
    <definedName name="GTRD_3">{"'Sheet1'!$A$1"}</definedName>
    <definedName name="GTRD_4" localSheetId="5">{"'Sheet1'!$A$1"}</definedName>
    <definedName name="GTRD_4" localSheetId="7">{"'Sheet1'!$A$1"}</definedName>
    <definedName name="GTRD_4">{"'Sheet1'!$A$1"}</definedName>
    <definedName name="GTRD_5" localSheetId="5">{"'Sheet1'!$A$1"}</definedName>
    <definedName name="GTRD_5" localSheetId="7">{"'Sheet1'!$A$1"}</definedName>
    <definedName name="GTRD_5">{"'Sheet1'!$A$1"}</definedName>
    <definedName name="gts" localSheetId="5">{"'Sheet1'!$A$1"}</definedName>
    <definedName name="gts" localSheetId="7">{"'Sheet1'!$A$1"}</definedName>
    <definedName name="gts">{"'Sheet1'!$A$1"}</definedName>
    <definedName name="gts_1" localSheetId="3">{"'Sheet1'!$A$1"}</definedName>
    <definedName name="gts_1" localSheetId="4">{"'Sheet1'!$A$1"}</definedName>
    <definedName name="gts_2" localSheetId="5">{"'Sheet1'!$A$1"}</definedName>
    <definedName name="gts_2" localSheetId="7">{"'Sheet1'!$A$1"}</definedName>
    <definedName name="gts_2">{"'Sheet1'!$A$1"}</definedName>
    <definedName name="gts_3" localSheetId="5">{"'Sheet1'!$A$1"}</definedName>
    <definedName name="gts_3" localSheetId="7">{"'Sheet1'!$A$1"}</definedName>
    <definedName name="gts_3">{"'Sheet1'!$A$1"}</definedName>
    <definedName name="gts_4" localSheetId="5">{"'Sheet1'!$A$1"}</definedName>
    <definedName name="gts_4" localSheetId="7">{"'Sheet1'!$A$1"}</definedName>
    <definedName name="gts_4">{"'Sheet1'!$A$1"}</definedName>
    <definedName name="gts_5" localSheetId="5">{"'Sheet1'!$A$1"}</definedName>
    <definedName name="gts_5" localSheetId="7">{"'Sheet1'!$A$1"}</definedName>
    <definedName name="gts_5">{"'Sheet1'!$A$1"}</definedName>
    <definedName name="guild">'[334]Analis Upah'!$I$2091</definedName>
    <definedName name="gv.100" localSheetId="1">#REF!</definedName>
    <definedName name="gv.100" localSheetId="2">#REF!</definedName>
    <definedName name="gv.100">#REF!</definedName>
    <definedName name="gv.150" localSheetId="1">#REF!</definedName>
    <definedName name="gv.150" localSheetId="2">#REF!</definedName>
    <definedName name="gv.150">#REF!</definedName>
    <definedName name="gv.200" localSheetId="1">#REF!</definedName>
    <definedName name="gv.200" localSheetId="2">#REF!</definedName>
    <definedName name="gv.200">#REF!</definedName>
    <definedName name="GV.25">'[191]HARGA SAT'!#REF!</definedName>
    <definedName name="gv.250" localSheetId="1">#REF!</definedName>
    <definedName name="gv.250" localSheetId="2">#REF!</definedName>
    <definedName name="gv.250">#REF!</definedName>
    <definedName name="gv.3" localSheetId="1">#REF!</definedName>
    <definedName name="gv.3" localSheetId="2">#REF!</definedName>
    <definedName name="gv.3">#REF!</definedName>
    <definedName name="gv.300" localSheetId="1">#REF!</definedName>
    <definedName name="gv.300" localSheetId="2">#REF!</definedName>
    <definedName name="gv.300">#REF!</definedName>
    <definedName name="GV.315">'[106]HARGA SAT'!$F$142</definedName>
    <definedName name="gv.350" localSheetId="1">#REF!</definedName>
    <definedName name="gv.350" localSheetId="2">#REF!</definedName>
    <definedName name="gv.350">#REF!</definedName>
    <definedName name="gv.355" localSheetId="1">#REF!</definedName>
    <definedName name="gv.355" localSheetId="2">#REF!</definedName>
    <definedName name="gv.355">#REF!</definedName>
    <definedName name="gv.4" localSheetId="1">#REF!</definedName>
    <definedName name="gv.4" localSheetId="2">#REF!</definedName>
    <definedName name="gv.4">#REF!</definedName>
    <definedName name="GV.400">'[191]HARGA SAT'!#REF!</definedName>
    <definedName name="gv.50" localSheetId="1">#REF!</definedName>
    <definedName name="gv.50" localSheetId="2">#REF!</definedName>
    <definedName name="gv.50">#REF!</definedName>
    <definedName name="gv.75" localSheetId="1">#REF!</definedName>
    <definedName name="gv.75" localSheetId="2">#REF!</definedName>
    <definedName name="gv.75">#REF!</definedName>
    <definedName name="GV_10">'[231]Upah&amp;Bahan'!$G$126</definedName>
    <definedName name="GV_12">'[231]Upah&amp;Bahan'!$G$127</definedName>
    <definedName name="GV_14">'[231]Upah&amp;Bahan'!$G$128</definedName>
    <definedName name="GV_16">'[123]Uph+bahan'!$G$275</definedName>
    <definedName name="GV_6">'[234]Uph+bahan'!#REF!</definedName>
    <definedName name="GV_8">'[231]Upah&amp;Bahan'!$G$125</definedName>
    <definedName name="gwwr" localSheetId="5">{"'Sheet1'!$A$1"}</definedName>
    <definedName name="gwwr" localSheetId="7">{"'Sheet1'!$A$1"}</definedName>
    <definedName name="gwwr">{"'Sheet1'!$A$1"}</definedName>
    <definedName name="gwwr_1" localSheetId="3">{"'Sheet1'!$A$1"}</definedName>
    <definedName name="gwwr_1" localSheetId="4">{"'Sheet1'!$A$1"}</definedName>
    <definedName name="gwwr_2" localSheetId="5">{"'Sheet1'!$A$1"}</definedName>
    <definedName name="gwwr_2" localSheetId="7">{"'Sheet1'!$A$1"}</definedName>
    <definedName name="gwwr_2">{"'Sheet1'!$A$1"}</definedName>
    <definedName name="gwwr_3" localSheetId="5">{"'Sheet1'!$A$1"}</definedName>
    <definedName name="gwwr_3" localSheetId="7">{"'Sheet1'!$A$1"}</definedName>
    <definedName name="gwwr_3">{"'Sheet1'!$A$1"}</definedName>
    <definedName name="gwwr_4" localSheetId="5">{"'Sheet1'!$A$1"}</definedName>
    <definedName name="gwwr_4" localSheetId="7">{"'Sheet1'!$A$1"}</definedName>
    <definedName name="gwwr_4">{"'Sheet1'!$A$1"}</definedName>
    <definedName name="gwwr_5" localSheetId="5">{"'Sheet1'!$A$1"}</definedName>
    <definedName name="gwwr_5" localSheetId="7">{"'Sheet1'!$A$1"}</definedName>
    <definedName name="gwwr_5">{"'Sheet1'!$A$1"}</definedName>
    <definedName name="GXXXXI">[335]ANALISA!#REF!</definedName>
    <definedName name="gypsum">[158]bahan!$G$111</definedName>
    <definedName name="gypsumboard">'[39]upah bahan'!$F$122</definedName>
    <definedName name="gypsumplat6">[69]Upah!$F$148</definedName>
    <definedName name="gyyuu" localSheetId="5">{"'Sheet1'!$A$1"}</definedName>
    <definedName name="gyyuu" localSheetId="7">{"'Sheet1'!$A$1"}</definedName>
    <definedName name="gyyuu">{"'Sheet1'!$A$1"}</definedName>
    <definedName name="gyyuu_1" localSheetId="3">{"'Sheet1'!$A$1"}</definedName>
    <definedName name="gyyuu_1" localSheetId="4">{"'Sheet1'!$A$1"}</definedName>
    <definedName name="gyyuu_2" localSheetId="5">{"'Sheet1'!$A$1"}</definedName>
    <definedName name="gyyuu_2" localSheetId="7">{"'Sheet1'!$A$1"}</definedName>
    <definedName name="gyyuu_2">{"'Sheet1'!$A$1"}</definedName>
    <definedName name="gyyuu_3" localSheetId="5">{"'Sheet1'!$A$1"}</definedName>
    <definedName name="gyyuu_3" localSheetId="7">{"'Sheet1'!$A$1"}</definedName>
    <definedName name="gyyuu_3">{"'Sheet1'!$A$1"}</definedName>
    <definedName name="gyyuu_4" localSheetId="5">{"'Sheet1'!$A$1"}</definedName>
    <definedName name="gyyuu_4" localSheetId="7">{"'Sheet1'!$A$1"}</definedName>
    <definedName name="gyyuu_4">{"'Sheet1'!$A$1"}</definedName>
    <definedName name="gyyuu_5" localSheetId="5">{"'Sheet1'!$A$1"}</definedName>
    <definedName name="gyyuu_5" localSheetId="7">{"'Sheet1'!$A$1"}</definedName>
    <definedName name="gyyuu_5">{"'Sheet1'!$A$1"}</definedName>
    <definedName name="H">[8]ANALISA!$C$41</definedName>
    <definedName name="H.1" localSheetId="1">#REF!</definedName>
    <definedName name="H.1" localSheetId="2">#REF!</definedName>
    <definedName name="H.1">#REF!</definedName>
    <definedName name="H.10" localSheetId="1">#REF!</definedName>
    <definedName name="H.10" localSheetId="2">#REF!</definedName>
    <definedName name="H.10">#REF!</definedName>
    <definedName name="H.10.a" localSheetId="1">#REF!</definedName>
    <definedName name="H.10.a" localSheetId="2">#REF!</definedName>
    <definedName name="H.10.a">#REF!</definedName>
    <definedName name="h.10.b" localSheetId="1">#REF!</definedName>
    <definedName name="h.10.b" localSheetId="2">#REF!</definedName>
    <definedName name="h.10.b">#REF!</definedName>
    <definedName name="H.10.i" localSheetId="1">#REF!</definedName>
    <definedName name="H.10.i" localSheetId="2">#REF!</definedName>
    <definedName name="H.10.i">#REF!</definedName>
    <definedName name="H.15">[39]ana!$J$543</definedName>
    <definedName name="H.15.a" localSheetId="1">#REF!</definedName>
    <definedName name="H.15.a" localSheetId="2">#REF!</definedName>
    <definedName name="H.15.a">#REF!</definedName>
    <definedName name="H.15b">[300]ANALIS!#REF!</definedName>
    <definedName name="H.2" localSheetId="1">#REF!</definedName>
    <definedName name="H.2" localSheetId="2">#REF!</definedName>
    <definedName name="H.2">#REF!</definedName>
    <definedName name="h.2.a" localSheetId="1">#REF!</definedName>
    <definedName name="h.2.a" localSheetId="2">#REF!</definedName>
    <definedName name="h.2.a">#REF!</definedName>
    <definedName name="h.2.b" localSheetId="1">#REF!</definedName>
    <definedName name="h.2.b" localSheetId="2">#REF!</definedName>
    <definedName name="h.2.b">#REF!</definedName>
    <definedName name="H.21" localSheetId="1">#REF!</definedName>
    <definedName name="H.21" localSheetId="2">#REF!</definedName>
    <definedName name="H.21">#REF!</definedName>
    <definedName name="h.2a">[39]ana!$J$486</definedName>
    <definedName name="H.2a.IV">[300]ANALIS!#REF!</definedName>
    <definedName name="H.2ab" localSheetId="1">#REF!</definedName>
    <definedName name="H.2ab" localSheetId="2">#REF!</definedName>
    <definedName name="H.2ab">#REF!</definedName>
    <definedName name="H.2aIV">'[114]REKAP-ANALISA'!$G$44</definedName>
    <definedName name="H.2b">[39]ana!#REF!</definedName>
    <definedName name="H.2Bs" localSheetId="1">#REF!</definedName>
    <definedName name="H.2Bs" localSheetId="2">#REF!</definedName>
    <definedName name="H.2Bs">#REF!</definedName>
    <definedName name="H.2c">[39]ana!#REF!</definedName>
    <definedName name="H.2d">[39]ana!#REF!</definedName>
    <definedName name="H.2E">[303]analis!#REF!</definedName>
    <definedName name="H.2m" localSheetId="1">#REF!</definedName>
    <definedName name="H.2m" localSheetId="2">#REF!</definedName>
    <definedName name="H.2m">#REF!</definedName>
    <definedName name="H.2n" localSheetId="1">#REF!</definedName>
    <definedName name="H.2n" localSheetId="2">#REF!</definedName>
    <definedName name="H.2n">#REF!</definedName>
    <definedName name="H.2s." localSheetId="1">#REF!</definedName>
    <definedName name="H.2s." localSheetId="2">#REF!</definedName>
    <definedName name="H.2s.">#REF!</definedName>
    <definedName name="H.2Sp." localSheetId="1">#REF!</definedName>
    <definedName name="H.2Sp." localSheetId="2">#REF!</definedName>
    <definedName name="H.2Sp.">#REF!</definedName>
    <definedName name="H.3" localSheetId="1">#REF!</definedName>
    <definedName name="H.3" localSheetId="2">#REF!</definedName>
    <definedName name="H.3">#REF!</definedName>
    <definedName name="H.31" localSheetId="1">#REF!</definedName>
    <definedName name="H.31" localSheetId="2">#REF!</definedName>
    <definedName name="H.31">#REF!</definedName>
    <definedName name="H.4" localSheetId="1">#REF!</definedName>
    <definedName name="H.4" localSheetId="2">#REF!</definedName>
    <definedName name="H.4">#REF!</definedName>
    <definedName name="h.40">[197]Analisa!#REF!</definedName>
    <definedName name="h.41">[197]Analisa!#REF!</definedName>
    <definedName name="H.5" localSheetId="1">#REF!</definedName>
    <definedName name="H.5" localSheetId="2">#REF!</definedName>
    <definedName name="H.5">#REF!</definedName>
    <definedName name="h.5a">[39]ana!$J$518</definedName>
    <definedName name="H.6">[107]Analisa!$J$516</definedName>
    <definedName name="H.6.03" localSheetId="1">#REF!</definedName>
    <definedName name="H.6.03" localSheetId="2">#REF!</definedName>
    <definedName name="H.6.03">#REF!</definedName>
    <definedName name="H.6.1">[304]ANALISA!#REF!</definedName>
    <definedName name="H.6.2">[304]ANALISA!#REF!</definedName>
    <definedName name="H.6.3">'[336]ANALISA BARU'!#REF!</definedName>
    <definedName name="H.6.30">[300]ANALIS!#REF!</definedName>
    <definedName name="H.6.34">[300]ANALIS!#REF!</definedName>
    <definedName name="H.6.4">[304]ANALISA!#REF!</definedName>
    <definedName name="H.6.5" localSheetId="1">#REF!</definedName>
    <definedName name="H.6.5" localSheetId="2">#REF!</definedName>
    <definedName name="H.6.5">#REF!</definedName>
    <definedName name="H.6.5a">'[336]ANALISA BARU'!#REF!</definedName>
    <definedName name="H.6.5b" localSheetId="1">#REF!</definedName>
    <definedName name="H.6.5b" localSheetId="2">#REF!</definedName>
    <definedName name="H.6.5b">#REF!</definedName>
    <definedName name="H.6.6" localSheetId="1">#REF!</definedName>
    <definedName name="H.6.6" localSheetId="2">#REF!</definedName>
    <definedName name="H.6.6">#REF!</definedName>
    <definedName name="H.6.6a" localSheetId="1">#REF!</definedName>
    <definedName name="H.6.6a" localSheetId="2">#REF!</definedName>
    <definedName name="H.6.6a">#REF!</definedName>
    <definedName name="H.6.6b" localSheetId="1">#REF!</definedName>
    <definedName name="H.6.6b" localSheetId="2">#REF!</definedName>
    <definedName name="H.6.6b">#REF!</definedName>
    <definedName name="H.6.6c" localSheetId="1">#REF!</definedName>
    <definedName name="H.6.6c" localSheetId="2">#REF!</definedName>
    <definedName name="H.6.6c">#REF!</definedName>
    <definedName name="H.6.6d" localSheetId="1">#REF!</definedName>
    <definedName name="H.6.6d" localSheetId="2">#REF!</definedName>
    <definedName name="H.6.6d">#REF!</definedName>
    <definedName name="H.6.6e" localSheetId="1">#REF!</definedName>
    <definedName name="H.6.6e" localSheetId="2">#REF!</definedName>
    <definedName name="H.6.6e">#REF!</definedName>
    <definedName name="H.6.7" localSheetId="1">#REF!</definedName>
    <definedName name="H.6.7" localSheetId="2">#REF!</definedName>
    <definedName name="H.6.7">#REF!</definedName>
    <definedName name="H.6.7a" localSheetId="1">#REF!</definedName>
    <definedName name="H.6.7a" localSheetId="2">#REF!</definedName>
    <definedName name="H.6.7a">#REF!</definedName>
    <definedName name="H.6.7b" localSheetId="1">#REF!</definedName>
    <definedName name="H.6.7b" localSheetId="2">#REF!</definedName>
    <definedName name="H.6.7b">#REF!</definedName>
    <definedName name="H.6.7c" localSheetId="1">#REF!</definedName>
    <definedName name="H.6.7c" localSheetId="2">#REF!</definedName>
    <definedName name="H.6.7c">#REF!</definedName>
    <definedName name="H.6.7d" localSheetId="1">#REF!</definedName>
    <definedName name="H.6.7d" localSheetId="2">#REF!</definedName>
    <definedName name="H.6.7d">#REF!</definedName>
    <definedName name="H.6.8" localSheetId="1">#REF!</definedName>
    <definedName name="H.6.8" localSheetId="2">#REF!</definedName>
    <definedName name="H.6.8">#REF!</definedName>
    <definedName name="H.6.9" localSheetId="1">#REF!</definedName>
    <definedName name="H.6.9" localSheetId="2">#REF!</definedName>
    <definedName name="H.6.9">#REF!</definedName>
    <definedName name="h.6.a" localSheetId="1">#REF!</definedName>
    <definedName name="h.6.a" localSheetId="2">#REF!</definedName>
    <definedName name="h.6.a">#REF!</definedName>
    <definedName name="h.6.b" localSheetId="1">#REF!</definedName>
    <definedName name="h.6.b" localSheetId="2">#REF!</definedName>
    <definedName name="h.6.b">#REF!</definedName>
    <definedName name="H.6.IV">[105]ANALIS!#REF!</definedName>
    <definedName name="h.6a" localSheetId="1">#REF!</definedName>
    <definedName name="h.6a" localSheetId="2">#REF!</definedName>
    <definedName name="h.6a">#REF!</definedName>
    <definedName name="h.6b" localSheetId="1">#REF!</definedName>
    <definedName name="h.6b" localSheetId="2">#REF!</definedName>
    <definedName name="h.6b">#REF!</definedName>
    <definedName name="h.6c" localSheetId="1">#REF!</definedName>
    <definedName name="h.6c" localSheetId="2">#REF!</definedName>
    <definedName name="h.6c">#REF!</definedName>
    <definedName name="H.6d" localSheetId="1">#REF!</definedName>
    <definedName name="H.6d" localSheetId="2">#REF!</definedName>
    <definedName name="H.6d">#REF!</definedName>
    <definedName name="H.6IV">'[114]REKAP-ANALISA'!$G$45</definedName>
    <definedName name="H.7" localSheetId="1">#REF!</definedName>
    <definedName name="H.7" localSheetId="2">#REF!</definedName>
    <definedName name="H.7">#REF!</definedName>
    <definedName name="H.8" localSheetId="1">#REF!</definedName>
    <definedName name="H.8" localSheetId="2">#REF!</definedName>
    <definedName name="H.8">#REF!</definedName>
    <definedName name="h.8.a" localSheetId="1">#REF!</definedName>
    <definedName name="h.8.a" localSheetId="2">#REF!</definedName>
    <definedName name="h.8.a">#REF!</definedName>
    <definedName name="H.8.a.ii" localSheetId="1">#REF!</definedName>
    <definedName name="H.8.a.ii" localSheetId="2">#REF!</definedName>
    <definedName name="H.8.a.ii">#REF!</definedName>
    <definedName name="h.8.b" localSheetId="1">#REF!</definedName>
    <definedName name="h.8.b" localSheetId="2">#REF!</definedName>
    <definedName name="h.8.b">#REF!</definedName>
    <definedName name="h.8.c" localSheetId="1">#REF!</definedName>
    <definedName name="h.8.c" localSheetId="2">#REF!</definedName>
    <definedName name="h.8.c">#REF!</definedName>
    <definedName name="H.9" localSheetId="1">#REF!</definedName>
    <definedName name="H.9" localSheetId="2">#REF!</definedName>
    <definedName name="H.9">#REF!</definedName>
    <definedName name="H.9.a" localSheetId="1">#REF!</definedName>
    <definedName name="H.9.a" localSheetId="2">#REF!</definedName>
    <definedName name="H.9.a">#REF!</definedName>
    <definedName name="H.9a" localSheetId="1">#REF!</definedName>
    <definedName name="H.9a" localSheetId="2">#REF!</definedName>
    <definedName name="H.9a">#REF!</definedName>
    <definedName name="h.m01">'[116]AN-HSD'!$K$54</definedName>
    <definedName name="h.m02">'[116]AN-HSD'!$K$107</definedName>
    <definedName name="h.m03">'[116]AN-Agregat'!$H$62</definedName>
    <definedName name="h.m04">'[116]AN-Agregat'!$H$73</definedName>
    <definedName name="h.m06">'[116]AN-HSD'!$K$187</definedName>
    <definedName name="h.m07">'[116]AN-HSD'!$K$240</definedName>
    <definedName name="h.m16">'[116]AN-HSD'!$K$293</definedName>
    <definedName name="h.m44">'[116]AN-HSD'!$K$346</definedName>
    <definedName name="h.p" localSheetId="1">#REF!</definedName>
    <definedName name="h.p" localSheetId="2">#REF!</definedName>
    <definedName name="h.p">#REF!</definedName>
    <definedName name="H___8.a">[122]H!$D$6</definedName>
    <definedName name="H_1">'[337]Mercu Bulat'!$B$34</definedName>
    <definedName name="h15.a" localSheetId="1">#REF!</definedName>
    <definedName name="h15.a" localSheetId="2">#REF!</definedName>
    <definedName name="h15.a">#REF!</definedName>
    <definedName name="Haag.angin">'[191]HARGA SAT'!#REF!</definedName>
    <definedName name="hag_angin_besar" localSheetId="1">#REF!</definedName>
    <definedName name="hag_angin_besar" localSheetId="2">#REF!</definedName>
    <definedName name="hag_angin_besar">#REF!</definedName>
    <definedName name="hag_angin_kecil" localSheetId="1">#REF!</definedName>
    <definedName name="hag_angin_kecil" localSheetId="2">#REF!</definedName>
    <definedName name="hag_angin_kecil">#REF!</definedName>
    <definedName name="hag_anginb" localSheetId="1">#REF!</definedName>
    <definedName name="hag_anginb" localSheetId="2">#REF!</definedName>
    <definedName name="hag_anginb">#REF!</definedName>
    <definedName name="HAGANGIN">[70]Daf.Harga!$D$112</definedName>
    <definedName name="HAGANGINBESAR">'[66]HRG BH'!$D$100</definedName>
    <definedName name="HAGANGINKECIL">'[66]HRG BH'!$D$101</definedName>
    <definedName name="haha">#N/A</definedName>
    <definedName name="HAIII">#N/A</definedName>
    <definedName name="hak.1">[158]bahan!$G$164</definedName>
    <definedName name="hak.2">[120]bahan!$G$226</definedName>
    <definedName name="hakangin">[180]Harga!$E$169</definedName>
    <definedName name="Hand_Compactor" localSheetId="1">#REF!</definedName>
    <definedName name="Hand_Compactor" localSheetId="2">#REF!</definedName>
    <definedName name="Hand_Compactor">#REF!</definedName>
    <definedName name="hand_vibro">'[215]HARGA SATUAN'!$F$61</definedName>
    <definedName name="handshower">'[135]HG SATUAN'!$E$167</definedName>
    <definedName name="HAPE_16">'[234]Uph+bahan'!#REF!</definedName>
    <definedName name="harga">'[338]Rekap (2)'!$B$4:$D$462</definedName>
    <definedName name="hargaair2004" localSheetId="1">#REF!</definedName>
    <definedName name="hargaair2004" localSheetId="2">#REF!</definedName>
    <definedName name="hargaair2004">#REF!</definedName>
    <definedName name="hargaair2054" localSheetId="1">#REF!</definedName>
    <definedName name="hargaair2054" localSheetId="2">#REF!</definedName>
    <definedName name="hargaair2054">#REF!</definedName>
    <definedName name="HargaAlat" localSheetId="1">#REF!</definedName>
    <definedName name="HargaAlat" localSheetId="2">#REF!</definedName>
    <definedName name="HargaAlat">#REF!</definedName>
    <definedName name="HargaAlatB">'[178]Alat B'!$C$9:$H$40</definedName>
    <definedName name="HargaBahan" localSheetId="1">#REF!</definedName>
    <definedName name="HargaBahan" localSheetId="2">#REF!</definedName>
    <definedName name="HargaBahan">#REF!</definedName>
    <definedName name="HargaBahanB">'[178]Bahan B'!$C$9:$H$427</definedName>
    <definedName name="HargaBahanB2" localSheetId="1">#REF!</definedName>
    <definedName name="HargaBahanB2" localSheetId="2">#REF!</definedName>
    <definedName name="HargaBahanB2">#REF!</definedName>
    <definedName name="HargaSub" localSheetId="1">#REF!</definedName>
    <definedName name="HargaSub" localSheetId="2">#REF!</definedName>
    <definedName name="HargaSub">#REF!</definedName>
    <definedName name="HargaUpah" localSheetId="1">#REF!</definedName>
    <definedName name="HargaUpah" localSheetId="2">#REF!</definedName>
    <definedName name="HargaUpah">#REF!</definedName>
    <definedName name="HargaUpahB">'[178]Upah B'!$C$9:$H$78</definedName>
    <definedName name="Hari" localSheetId="1">#REF!</definedName>
    <definedName name="Hari" localSheetId="2">#REF!</definedName>
    <definedName name="Hari">#REF!</definedName>
    <definedName name="HAZB" localSheetId="5">{"ARP.117.xls","lap mingguan intern daniel hk-bt.xls","lap mingguan terbaru ekstern.xls"}</definedName>
    <definedName name="HAZB" localSheetId="7">{"ARP.117.xls","lap mingguan intern daniel hk-bt.xls","lap mingguan terbaru ekstern.xls"}</definedName>
    <definedName name="HAZB">{"ARP.117.xls","lap mingguan intern daniel hk-bt.xls","lap mingguan terbaru ekstern.xls"}</definedName>
    <definedName name="hbesi">[132]RAB!$K$590</definedName>
    <definedName name="hbeton">[132]RAB!$K$587</definedName>
    <definedName name="HC">'[121]UPAH+BAHAN'!$H$91</definedName>
    <definedName name="hcat">[132]RAB!$K$599</definedName>
    <definedName name="hdinding">[132]RAB!$K$576</definedName>
    <definedName name="HDJSW" localSheetId="5">{"'Sheet1'!$A$1"}</definedName>
    <definedName name="HDJSW" localSheetId="7">{"'Sheet1'!$A$1"}</definedName>
    <definedName name="HDJSW">{"'Sheet1'!$A$1"}</definedName>
    <definedName name="HDJSW_1" localSheetId="3">{"'Sheet1'!$A$1"}</definedName>
    <definedName name="HDJSW_1" localSheetId="4">{"'Sheet1'!$A$1"}</definedName>
    <definedName name="HDJSW_2" localSheetId="5">{"'Sheet1'!$A$1"}</definedName>
    <definedName name="HDJSW_2" localSheetId="7">{"'Sheet1'!$A$1"}</definedName>
    <definedName name="HDJSW_2">{"'Sheet1'!$A$1"}</definedName>
    <definedName name="HDJSW_3" localSheetId="5">{"'Sheet1'!$A$1"}</definedName>
    <definedName name="HDJSW_3" localSheetId="7">{"'Sheet1'!$A$1"}</definedName>
    <definedName name="HDJSW_3">{"'Sheet1'!$A$1"}</definedName>
    <definedName name="HDJSW_4" localSheetId="5">{"'Sheet1'!$A$1"}</definedName>
    <definedName name="HDJSW_4" localSheetId="7">{"'Sheet1'!$A$1"}</definedName>
    <definedName name="HDJSW_4">{"'Sheet1'!$A$1"}</definedName>
    <definedName name="HDJSW_5" localSheetId="5">{"'Sheet1'!$A$1"}</definedName>
    <definedName name="HDJSW_5" localSheetId="7">{"'Sheet1'!$A$1"}</definedName>
    <definedName name="HDJSW_5">{"'Sheet1'!$A$1"}</definedName>
    <definedName name="HDPE_10">'[231]Upah&amp;Bahan'!$G$100</definedName>
    <definedName name="HDPE_12">'[231]Upah&amp;Bahan'!$G$101</definedName>
    <definedName name="HDPE_14">'[231]Upah&amp;Bahan'!$G$102</definedName>
    <definedName name="HDPE_16">'[234]Uph+bahan'!#REF!</definedName>
    <definedName name="HDPE_6">'[234]Uph+bahan'!#REF!</definedName>
    <definedName name="HDPE_8">'[123]Uph+bahan'!$G$229</definedName>
    <definedName name="hdud" localSheetId="5">{"'Sheet1'!$A$1"}</definedName>
    <definedName name="hdud" localSheetId="7">{"'Sheet1'!$A$1"}</definedName>
    <definedName name="hdud">{"'Sheet1'!$A$1"}</definedName>
    <definedName name="hdud_1" localSheetId="3">{"'Sheet1'!$A$1"}</definedName>
    <definedName name="hdud_1" localSheetId="4">{"'Sheet1'!$A$1"}</definedName>
    <definedName name="hdud_2" localSheetId="5">{"'Sheet1'!$A$1"}</definedName>
    <definedName name="hdud_2" localSheetId="7">{"'Sheet1'!$A$1"}</definedName>
    <definedName name="hdud_2">{"'Sheet1'!$A$1"}</definedName>
    <definedName name="hdud_3" localSheetId="5">{"'Sheet1'!$A$1"}</definedName>
    <definedName name="hdud_3" localSheetId="7">{"'Sheet1'!$A$1"}</definedName>
    <definedName name="hdud_3">{"'Sheet1'!$A$1"}</definedName>
    <definedName name="hdud_4" localSheetId="5">{"'Sheet1'!$A$1"}</definedName>
    <definedName name="hdud_4" localSheetId="7">{"'Sheet1'!$A$1"}</definedName>
    <definedName name="hdud_4">{"'Sheet1'!$A$1"}</definedName>
    <definedName name="hdud_5" localSheetId="5">{"'Sheet1'!$A$1"}</definedName>
    <definedName name="hdud_5" localSheetId="7">{"'Sheet1'!$A$1"}</definedName>
    <definedName name="hdud_5">{"'Sheet1'!$A$1"}</definedName>
    <definedName name="he" localSheetId="5">{"Book1","4.09 FLORA DAN FAUNA.xls","4.22 PERLENGKAPAN SEKOLAH.xls"}</definedName>
    <definedName name="he" localSheetId="7">{"Book1","4.09 FLORA DAN FAUNA.xls","4.22 PERLENGKAPAN SEKOLAH.xls"}</definedName>
    <definedName name="he">{"Book1","4.09 FLORA DAN FAUNA.xls","4.22 PERLENGKAPAN SEKOLAH.xls"}</definedName>
    <definedName name="Heä_soá_laép_xaø_H">1.7</definedName>
    <definedName name="Hello">#N/A</definedName>
    <definedName name="helo">#N/A</definedName>
    <definedName name="help">'[113]Daft.U+B'!$F$29</definedName>
    <definedName name="helper">'[187]Daft.U+B'!#REF!</definedName>
    <definedName name="hendelpintu">[69]Upah!$F$176</definedName>
    <definedName name="herbisida">[212]bahan!$F$95</definedName>
    <definedName name="HERU" localSheetId="1">#REF!</definedName>
    <definedName name="HERU" localSheetId="2">#REF!</definedName>
    <definedName name="HERU">#REF!</definedName>
    <definedName name="HFG" localSheetId="5">{"'Sheet1'!$A$1"}</definedName>
    <definedName name="HFG" localSheetId="7">{"'Sheet1'!$A$1"}</definedName>
    <definedName name="HFG">{"'Sheet1'!$A$1"}</definedName>
    <definedName name="HFG_1" localSheetId="3">{"'Sheet1'!$A$1"}</definedName>
    <definedName name="HFG_1" localSheetId="4">{"'Sheet1'!$A$1"}</definedName>
    <definedName name="HFG_2" localSheetId="5">{"'Sheet1'!$A$1"}</definedName>
    <definedName name="HFG_2" localSheetId="7">{"'Sheet1'!$A$1"}</definedName>
    <definedName name="HFG_2">{"'Sheet1'!$A$1"}</definedName>
    <definedName name="HFG_3" localSheetId="5">{"'Sheet1'!$A$1"}</definedName>
    <definedName name="HFG_3" localSheetId="7">{"'Sheet1'!$A$1"}</definedName>
    <definedName name="HFG_3">{"'Sheet1'!$A$1"}</definedName>
    <definedName name="HFG_4" localSheetId="5">{"'Sheet1'!$A$1"}</definedName>
    <definedName name="HFG_4" localSheetId="7">{"'Sheet1'!$A$1"}</definedName>
    <definedName name="HFG_4">{"'Sheet1'!$A$1"}</definedName>
    <definedName name="HFG_5" localSheetId="5">{"'Sheet1'!$A$1"}</definedName>
    <definedName name="HFG_5" localSheetId="7">{"'Sheet1'!$A$1"}</definedName>
    <definedName name="HFG_5">{"'Sheet1'!$A$1"}</definedName>
    <definedName name="HFGDJ" localSheetId="5">{"'Sheet1'!$A$1"}</definedName>
    <definedName name="HFGDJ" localSheetId="7">{"'Sheet1'!$A$1"}</definedName>
    <definedName name="HFGDJ">{"'Sheet1'!$A$1"}</definedName>
    <definedName name="HFGDJ_1" localSheetId="3">{"'Sheet1'!$A$1"}</definedName>
    <definedName name="HFGDJ_1" localSheetId="4">{"'Sheet1'!$A$1"}</definedName>
    <definedName name="HFGDJ_2" localSheetId="5">{"'Sheet1'!$A$1"}</definedName>
    <definedName name="HFGDJ_2" localSheetId="7">{"'Sheet1'!$A$1"}</definedName>
    <definedName name="HFGDJ_2">{"'Sheet1'!$A$1"}</definedName>
    <definedName name="HFGDJ_3" localSheetId="5">{"'Sheet1'!$A$1"}</definedName>
    <definedName name="HFGDJ_3" localSheetId="7">{"'Sheet1'!$A$1"}</definedName>
    <definedName name="HFGDJ_3">{"'Sheet1'!$A$1"}</definedName>
    <definedName name="HFGDJ_4" localSheetId="5">{"'Sheet1'!$A$1"}</definedName>
    <definedName name="HFGDJ_4" localSheetId="7">{"'Sheet1'!$A$1"}</definedName>
    <definedName name="HFGDJ_4">{"'Sheet1'!$A$1"}</definedName>
    <definedName name="HFGDJ_5" localSheetId="5">{"'Sheet1'!$A$1"}</definedName>
    <definedName name="HFGDJ_5" localSheetId="7">{"'Sheet1'!$A$1"}</definedName>
    <definedName name="HFGDJ_5">{"'Sheet1'!$A$1"}</definedName>
    <definedName name="hfyd" localSheetId="5">{"'Sheet1'!$A$1"}</definedName>
    <definedName name="hfyd" localSheetId="7">{"'Sheet1'!$A$1"}</definedName>
    <definedName name="hfyd">{"'Sheet1'!$A$1"}</definedName>
    <definedName name="hfyd_1" localSheetId="3">{"'Sheet1'!$A$1"}</definedName>
    <definedName name="hfyd_1" localSheetId="4">{"'Sheet1'!$A$1"}</definedName>
    <definedName name="hfyd_2" localSheetId="5">{"'Sheet1'!$A$1"}</definedName>
    <definedName name="hfyd_2" localSheetId="7">{"'Sheet1'!$A$1"}</definedName>
    <definedName name="hfyd_2">{"'Sheet1'!$A$1"}</definedName>
    <definedName name="hfyd_3" localSheetId="5">{"'Sheet1'!$A$1"}</definedName>
    <definedName name="hfyd_3" localSheetId="7">{"'Sheet1'!$A$1"}</definedName>
    <definedName name="hfyd_3">{"'Sheet1'!$A$1"}</definedName>
    <definedName name="hfyd_4" localSheetId="5">{"'Sheet1'!$A$1"}</definedName>
    <definedName name="hfyd_4" localSheetId="7">{"'Sheet1'!$A$1"}</definedName>
    <definedName name="hfyd_4">{"'Sheet1'!$A$1"}</definedName>
    <definedName name="hfyd_5" localSheetId="5">{"'Sheet1'!$A$1"}</definedName>
    <definedName name="hfyd_5" localSheetId="7">{"'Sheet1'!$A$1"}</definedName>
    <definedName name="hfyd_5">{"'Sheet1'!$A$1"}</definedName>
    <definedName name="Hg.Alat">[339]hrg_alt!$C$12:$E$41</definedName>
    <definedName name="Hg.Matrl">'[340]hrg_upah(Dipakai)'!$B$72:$E$125</definedName>
    <definedName name="Hg.Upah">'[340]hrg_upah(Dipakai)'!$C$10:$E$37</definedName>
    <definedName name="HGHGH4" localSheetId="1">#REF!</definedName>
    <definedName name="HGHGH4" localSheetId="2">#REF!</definedName>
    <definedName name="HGHGH4">#REF!</definedName>
    <definedName name="hgjj" localSheetId="5">{"'Sheet1'!$A$1"}</definedName>
    <definedName name="hgjj" localSheetId="7">{"'Sheet1'!$A$1"}</definedName>
    <definedName name="hgjj">{"'Sheet1'!$A$1"}</definedName>
    <definedName name="hgjj_1" localSheetId="3">{"'Sheet1'!$A$1"}</definedName>
    <definedName name="hgjj_1" localSheetId="4">{"'Sheet1'!$A$1"}</definedName>
    <definedName name="hgjj_2" localSheetId="5">{"'Sheet1'!$A$1"}</definedName>
    <definedName name="hgjj_2" localSheetId="7">{"'Sheet1'!$A$1"}</definedName>
    <definedName name="hgjj_2">{"'Sheet1'!$A$1"}</definedName>
    <definedName name="hgjj_3" localSheetId="5">{"'Sheet1'!$A$1"}</definedName>
    <definedName name="hgjj_3" localSheetId="7">{"'Sheet1'!$A$1"}</definedName>
    <definedName name="hgjj_3">{"'Sheet1'!$A$1"}</definedName>
    <definedName name="hgjj_4" localSheetId="5">{"'Sheet1'!$A$1"}</definedName>
    <definedName name="hgjj_4" localSheetId="7">{"'Sheet1'!$A$1"}</definedName>
    <definedName name="hgjj_4">{"'Sheet1'!$A$1"}</definedName>
    <definedName name="hgjj_5" localSheetId="5">{"'Sheet1'!$A$1"}</definedName>
    <definedName name="hgjj_5" localSheetId="7">{"'Sheet1'!$A$1"}</definedName>
    <definedName name="hgjj_5">{"'Sheet1'!$A$1"}</definedName>
    <definedName name="HH" localSheetId="5">{"'Sheet1'!$A$1"}</definedName>
    <definedName name="HH" localSheetId="6">{"'Sheet1'!$A$1"}</definedName>
    <definedName name="HH" localSheetId="7">{"'Sheet1'!$A$1"}</definedName>
    <definedName name="HH" localSheetId="1">#REF!</definedName>
    <definedName name="HH" localSheetId="2">#REF!</definedName>
    <definedName name="HH">#REF!</definedName>
    <definedName name="HH_1" localSheetId="3">{"'Sheet1'!$A$1"}</definedName>
    <definedName name="HH_1" localSheetId="4">{"'Sheet1'!$A$1"}</definedName>
    <definedName name="HH_2" localSheetId="5">{"'Sheet1'!$A$1"}</definedName>
    <definedName name="HH_2" localSheetId="7">{"'Sheet1'!$A$1"}</definedName>
    <definedName name="HH_2">{"'Sheet1'!$A$1"}</definedName>
    <definedName name="HH_3" localSheetId="5">{"'Sheet1'!$A$1"}</definedName>
    <definedName name="HH_3" localSheetId="7">{"'Sheet1'!$A$1"}</definedName>
    <definedName name="HH_3">{"'Sheet1'!$A$1"}</definedName>
    <definedName name="HH_4" localSheetId="5">{"'Sheet1'!$A$1"}</definedName>
    <definedName name="HH_4" localSheetId="7">{"'Sheet1'!$A$1"}</definedName>
    <definedName name="HH_4">{"'Sheet1'!$A$1"}</definedName>
    <definedName name="HH_5" localSheetId="5">{"'Sheet1'!$A$1"}</definedName>
    <definedName name="HH_5" localSheetId="7">{"'Sheet1'!$A$1"}</definedName>
    <definedName name="HH_5">{"'Sheet1'!$A$1"}</definedName>
    <definedName name="hhh" localSheetId="5">{"'Sheet1'!$A$1"}</definedName>
    <definedName name="hhh" localSheetId="7">{"'Sheet1'!$A$1"}</definedName>
    <definedName name="hhh">{"'Sheet1'!$A$1"}</definedName>
    <definedName name="hhh_1" localSheetId="3">{"'Sheet1'!$A$1"}</definedName>
    <definedName name="hhh_1" localSheetId="4">{"'Sheet1'!$A$1"}</definedName>
    <definedName name="hhh_2" localSheetId="5">{"'Sheet1'!$A$1"}</definedName>
    <definedName name="hhh_2" localSheetId="7">{"'Sheet1'!$A$1"}</definedName>
    <definedName name="hhh_2">{"'Sheet1'!$A$1"}</definedName>
    <definedName name="hhh_3" localSheetId="5">{"'Sheet1'!$A$1"}</definedName>
    <definedName name="hhh_3" localSheetId="7">{"'Sheet1'!$A$1"}</definedName>
    <definedName name="hhh_3">{"'Sheet1'!$A$1"}</definedName>
    <definedName name="hhh_4" localSheetId="5">{"'Sheet1'!$A$1"}</definedName>
    <definedName name="hhh_4" localSheetId="7">{"'Sheet1'!$A$1"}</definedName>
    <definedName name="hhh_4">{"'Sheet1'!$A$1"}</definedName>
    <definedName name="hhh_5" localSheetId="5">{"'Sheet1'!$A$1"}</definedName>
    <definedName name="hhh_5" localSheetId="7">{"'Sheet1'!$A$1"}</definedName>
    <definedName name="hhh_5">{"'Sheet1'!$A$1"}</definedName>
    <definedName name="Hidr" localSheetId="1">#REF!</definedName>
    <definedName name="Hidr" localSheetId="2">#REF!</definedName>
    <definedName name="Hidr">#REF!</definedName>
    <definedName name="hidrogeo">'[113]Daft.U+B'!$F$23</definedName>
    <definedName name="hidrogeologis">'[187]Daft.U+B'!#REF!</definedName>
    <definedName name="HIDROPOWER">[142]Biaya!$I$46</definedName>
    <definedName name="HITUNG" localSheetId="1">#REF!</definedName>
    <definedName name="HITUNG" localSheetId="2">#REF!</definedName>
    <definedName name="HITUNG">#REF!</definedName>
    <definedName name="hjgj" localSheetId="5">{"Book1","RAB PASAR 30 AUG SCRAB.xls"}</definedName>
    <definedName name="hjgj" localSheetId="7">{"Book1","RAB PASAR 30 AUG SCRAB.xls"}</definedName>
    <definedName name="hjgj">{"Book1","RAB PASAR 30 AUG SCRAB.xls"}</definedName>
    <definedName name="hjgj_1" localSheetId="3">{"Book1","RAB PASAR 30 AUG SCRAB.xls"}</definedName>
    <definedName name="hjgj_1" localSheetId="4">{"Book1","RAB PASAR 30 AUG SCRAB.xls"}</definedName>
    <definedName name="hjgj_2" localSheetId="5">{"Book1","RAB PASAR 30 AUG SCRAB.xls"}</definedName>
    <definedName name="hjgj_2" localSheetId="7">{"Book1","RAB PASAR 30 AUG SCRAB.xls"}</definedName>
    <definedName name="hjgj_2">{"Book1","RAB PASAR 30 AUG SCRAB.xls"}</definedName>
    <definedName name="hjgj_3" localSheetId="5">{"Book1","RAB PASAR 30 AUG SCRAB.xls"}</definedName>
    <definedName name="hjgj_3" localSheetId="7">{"Book1","RAB PASAR 30 AUG SCRAB.xls"}</definedName>
    <definedName name="hjgj_3">{"Book1","RAB PASAR 30 AUG SCRAB.xls"}</definedName>
    <definedName name="hjgj_4" localSheetId="5">{"Book1","RAB PASAR 30 AUG SCRAB.xls"}</definedName>
    <definedName name="hjgj_4" localSheetId="7">{"Book1","RAB PASAR 30 AUG SCRAB.xls"}</definedName>
    <definedName name="hjgj_4">{"Book1","RAB PASAR 30 AUG SCRAB.xls"}</definedName>
    <definedName name="hjgj_5" localSheetId="5">{"Book1","RAB PASAR 30 AUG SCRAB.xls"}</definedName>
    <definedName name="hjgj_5" localSheetId="7">{"Book1","RAB PASAR 30 AUG SCRAB.xls"}</definedName>
    <definedName name="hjgj_5">{"Book1","RAB PASAR 30 AUG SCRAB.xls"}</definedName>
    <definedName name="hjy" localSheetId="5">{"'Sheet1'!$A$1"}</definedName>
    <definedName name="hjy" localSheetId="7">{"'Sheet1'!$A$1"}</definedName>
    <definedName name="hjy">{"'Sheet1'!$A$1"}</definedName>
    <definedName name="hjy_1" localSheetId="3">{"'Sheet1'!$A$1"}</definedName>
    <definedName name="hjy_1" localSheetId="4">{"'Sheet1'!$A$1"}</definedName>
    <definedName name="hjy_2" localSheetId="5">{"'Sheet1'!$A$1"}</definedName>
    <definedName name="hjy_2" localSheetId="7">{"'Sheet1'!$A$1"}</definedName>
    <definedName name="hjy_2">{"'Sheet1'!$A$1"}</definedName>
    <definedName name="hjy_3" localSheetId="5">{"'Sheet1'!$A$1"}</definedName>
    <definedName name="hjy_3" localSheetId="7">{"'Sheet1'!$A$1"}</definedName>
    <definedName name="hjy_3">{"'Sheet1'!$A$1"}</definedName>
    <definedName name="hjy_4" localSheetId="5">{"'Sheet1'!$A$1"}</definedName>
    <definedName name="hjy_4" localSheetId="7">{"'Sheet1'!$A$1"}</definedName>
    <definedName name="hjy_4">{"'Sheet1'!$A$1"}</definedName>
    <definedName name="hjy_5" localSheetId="5">{"'Sheet1'!$A$1"}</definedName>
    <definedName name="hjy_5" localSheetId="7">{"'Sheet1'!$A$1"}</definedName>
    <definedName name="hjy_5">{"'Sheet1'!$A$1"}</definedName>
    <definedName name="hlantai">[132]RAB!$K$593</definedName>
    <definedName name="Ho">[341]HSD!$G$303</definedName>
    <definedName name="holo" localSheetId="1">#REF!</definedName>
    <definedName name="holo" localSheetId="2">#REF!</definedName>
    <definedName name="holo">#REF!</definedName>
    <definedName name="hp">[342]ph!$A$3:$CI$357</definedName>
    <definedName name="hpersiapan">[132]RAB!$K$562</definedName>
    <definedName name="hplesteran">[132]RAB!$K$581</definedName>
    <definedName name="hpondasi">[132]RAB!$K$573</definedName>
    <definedName name="HRS_1_6">"#REF!"</definedName>
    <definedName name="HRS_2_6">"#REF!"</definedName>
    <definedName name="hrs_6">NA()</definedName>
    <definedName name="hrs_wcl">[133]aNaLiSa!$I$968</definedName>
    <definedName name="Hs">[343]rk_an_k!$B$9:$F$177</definedName>
    <definedName name="hsat" localSheetId="1">#REF!</definedName>
    <definedName name="hsat" localSheetId="2">#REF!</definedName>
    <definedName name="hsat">#REF!</definedName>
    <definedName name="HSAT_6">"#REF!"</definedName>
    <definedName name="HSBETON2">[326]ANALHASA!$J$66</definedName>
    <definedName name="HSCT3">0.1</definedName>
    <definedName name="HSD_1_1">NA()</definedName>
    <definedName name="HSD_1_2">NA()</definedName>
    <definedName name="HSD_10">NA()</definedName>
    <definedName name="HSD_11">NA()</definedName>
    <definedName name="HSD_12">NA()</definedName>
    <definedName name="HSD_13">NA()</definedName>
    <definedName name="HSD_14">NA()</definedName>
    <definedName name="HSD_15">NA()</definedName>
    <definedName name="HSD_16">NA()</definedName>
    <definedName name="HSD_19">NA()</definedName>
    <definedName name="HSD_20">NA()</definedName>
    <definedName name="HSD_4">NA()</definedName>
    <definedName name="HSD_5">NA()</definedName>
    <definedName name="HSD_6">NA()</definedName>
    <definedName name="HSD_7">NA()</definedName>
    <definedName name="HSD_8">NA()</definedName>
    <definedName name="HSD_9">NA()</definedName>
    <definedName name="HSDN">2.5</definedName>
    <definedName name="Ht">[341]HSD!$G$301</definedName>
    <definedName name="htanah">[132]RAB!$K$568</definedName>
    <definedName name="hthjhj" localSheetId="5">{"'Sheet1'!$A$1"}</definedName>
    <definedName name="hthjhj" localSheetId="7">{"'Sheet1'!$A$1"}</definedName>
    <definedName name="hthjhj">{"'Sheet1'!$A$1"}</definedName>
    <definedName name="hthjhj_1" localSheetId="3">{"'Sheet1'!$A$1"}</definedName>
    <definedName name="hthjhj_1" localSheetId="4">{"'Sheet1'!$A$1"}</definedName>
    <definedName name="hthjhj_2" localSheetId="5">{"'Sheet1'!$A$1"}</definedName>
    <definedName name="hthjhj_2" localSheetId="7">{"'Sheet1'!$A$1"}</definedName>
    <definedName name="hthjhj_2">{"'Sheet1'!$A$1"}</definedName>
    <definedName name="hthjhj_3" localSheetId="5">{"'Sheet1'!$A$1"}</definedName>
    <definedName name="hthjhj_3" localSheetId="7">{"'Sheet1'!$A$1"}</definedName>
    <definedName name="hthjhj_3">{"'Sheet1'!$A$1"}</definedName>
    <definedName name="hthjhj_4" localSheetId="5">{"'Sheet1'!$A$1"}</definedName>
    <definedName name="hthjhj_4" localSheetId="7">{"'Sheet1'!$A$1"}</definedName>
    <definedName name="hthjhj_4">{"'Sheet1'!$A$1"}</definedName>
    <definedName name="hthjhj_5" localSheetId="5">{"'Sheet1'!$A$1"}</definedName>
    <definedName name="hthjhj_5" localSheetId="7">{"'Sheet1'!$A$1"}</definedName>
    <definedName name="hthjhj_5">{"'Sheet1'!$A$1"}</definedName>
    <definedName name="HTML_CodePage">1252</definedName>
    <definedName name="HTML_Control" localSheetId="5">{"'Sheet1'!$A$1"}</definedName>
    <definedName name="HTML_Control" localSheetId="7">{"'Sheet1'!$A$1"}</definedName>
    <definedName name="HTML_Control">{"'Sheet1'!$A$1"}</definedName>
    <definedName name="HTML_Control_1" localSheetId="3">{"'Sheet1'!$A$1"}</definedName>
    <definedName name="HTML_Control_1" localSheetId="4">{"'Sheet1'!$A$1"}</definedName>
    <definedName name="HTML_Control_2" localSheetId="5">{"'Sheet1'!$A$1"}</definedName>
    <definedName name="HTML_Control_2" localSheetId="7">{"'Sheet1'!$A$1"}</definedName>
    <definedName name="HTML_Control_2">{"'Sheet1'!$A$1"}</definedName>
    <definedName name="HTML_Control_3" localSheetId="5">{"'Sheet1'!$A$1"}</definedName>
    <definedName name="HTML_Control_3" localSheetId="7">{"'Sheet1'!$A$1"}</definedName>
    <definedName name="HTML_Control_3">{"'Sheet1'!$A$1"}</definedName>
    <definedName name="HTML_Control_4" localSheetId="5">{"'Sheet1'!$A$1"}</definedName>
    <definedName name="HTML_Control_4" localSheetId="7">{"'Sheet1'!$A$1"}</definedName>
    <definedName name="HTML_Control_4">{"'Sheet1'!$A$1"}</definedName>
    <definedName name="HTML_Control_5" localSheetId="5">{"'Sheet1'!$A$1"}</definedName>
    <definedName name="HTML_Control_5" localSheetId="7">{"'Sheet1'!$A$1"}</definedName>
    <definedName name="HTML_Control_5">{"'Sheet1'!$A$1"}</definedName>
    <definedName name="HTML_Description">""</definedName>
    <definedName name="HTML_Email">""</definedName>
    <definedName name="HTML_Header">"Sheet1"</definedName>
    <definedName name="HTML_LastUpdate">"4/12/01"</definedName>
    <definedName name="HTML_LineAfter">FALSE</definedName>
    <definedName name="HTML_LineBefore">FALSE</definedName>
    <definedName name="HTML_Name">"TJ 2000"</definedName>
    <definedName name="HTML_OBDlg2">TRUE</definedName>
    <definedName name="HTML_OBDlg4">TRUE</definedName>
    <definedName name="HTML_OS">0</definedName>
    <definedName name="HTML_PathFile">"C:\WINDOWS\Favorites\MyHTML.htm"</definedName>
    <definedName name="HTML_Title">"Book1"</definedName>
    <definedName name="html1" localSheetId="5">{"'Sheet1'!$A$1"}</definedName>
    <definedName name="html1" localSheetId="7">{"'Sheet1'!$A$1"}</definedName>
    <definedName name="html1">{"'Sheet1'!$A$1"}</definedName>
    <definedName name="html1_1" localSheetId="3">{"'Sheet1'!$A$1"}</definedName>
    <definedName name="html1_1" localSheetId="4">{"'Sheet1'!$A$1"}</definedName>
    <definedName name="html1_2" localSheetId="5">{"'Sheet1'!$A$1"}</definedName>
    <definedName name="html1_2" localSheetId="7">{"'Sheet1'!$A$1"}</definedName>
    <definedName name="html1_2">{"'Sheet1'!$A$1"}</definedName>
    <definedName name="html1_3" localSheetId="5">{"'Sheet1'!$A$1"}</definedName>
    <definedName name="html1_3" localSheetId="7">{"'Sheet1'!$A$1"}</definedName>
    <definedName name="html1_3">{"'Sheet1'!$A$1"}</definedName>
    <definedName name="html1_4" localSheetId="5">{"'Sheet1'!$A$1"}</definedName>
    <definedName name="html1_4" localSheetId="7">{"'Sheet1'!$A$1"}</definedName>
    <definedName name="html1_4">{"'Sheet1'!$A$1"}</definedName>
    <definedName name="html1_5" localSheetId="5">{"'Sheet1'!$A$1"}</definedName>
    <definedName name="html1_5" localSheetId="7">{"'Sheet1'!$A$1"}</definedName>
    <definedName name="html1_5">{"'Sheet1'!$A$1"}</definedName>
    <definedName name="hw" localSheetId="5">{#N/A,#N/A,FALSE,"REK-S-TPL";#N/A,#N/A,FALSE,"REK-TPML";#N/A,#N/A,FALSE,"RAB-TEMPEL"}</definedName>
    <definedName name="hw" localSheetId="7">{#N/A,#N/A,FALSE,"REK-S-TPL";#N/A,#N/A,FALSE,"REK-TPML";#N/A,#N/A,FALSE,"RAB-TEMPEL"}</definedName>
    <definedName name="hw">{#N/A,#N/A,FALSE,"REK-S-TPL";#N/A,#N/A,FALSE,"REK-TPML";#N/A,#N/A,FALSE,"RAB-TEMPEL"}</definedName>
    <definedName name="hw_1" localSheetId="3">{#N/A,#N/A,FALSE,"REK-S-TPL";#N/A,#N/A,FALSE,"REK-TPML";#N/A,#N/A,FALSE,"RAB-TEMPEL"}</definedName>
    <definedName name="hw_1" localSheetId="4">{#N/A,#N/A,FALSE,"REK-S-TPL";#N/A,#N/A,FALSE,"REK-TPML";#N/A,#N/A,FALSE,"RAB-TEMPEL"}</definedName>
    <definedName name="hw_2" localSheetId="5">{#N/A,#N/A,FALSE,"REK-S-TPL";#N/A,#N/A,FALSE,"REK-TPML";#N/A,#N/A,FALSE,"RAB-TEMPEL"}</definedName>
    <definedName name="hw_2" localSheetId="7">{#N/A,#N/A,FALSE,"REK-S-TPL";#N/A,#N/A,FALSE,"REK-TPML";#N/A,#N/A,FALSE,"RAB-TEMPEL"}</definedName>
    <definedName name="hw_2">{#N/A,#N/A,FALSE,"REK-S-TPL";#N/A,#N/A,FALSE,"REK-TPML";#N/A,#N/A,FALSE,"RAB-TEMPEL"}</definedName>
    <definedName name="hw_3" localSheetId="5">{#N/A,#N/A,FALSE,"REK-S-TPL";#N/A,#N/A,FALSE,"REK-TPML";#N/A,#N/A,FALSE,"RAB-TEMPEL"}</definedName>
    <definedName name="hw_3" localSheetId="7">{#N/A,#N/A,FALSE,"REK-S-TPL";#N/A,#N/A,FALSE,"REK-TPML";#N/A,#N/A,FALSE,"RAB-TEMPEL"}</definedName>
    <definedName name="hw_3">{#N/A,#N/A,FALSE,"REK-S-TPL";#N/A,#N/A,FALSE,"REK-TPML";#N/A,#N/A,FALSE,"RAB-TEMPEL"}</definedName>
    <definedName name="hw_4" localSheetId="5">{#N/A,#N/A,FALSE,"REK-S-TPL";#N/A,#N/A,FALSE,"REK-TPML";#N/A,#N/A,FALSE,"RAB-TEMPEL"}</definedName>
    <definedName name="hw_4" localSheetId="7">{#N/A,#N/A,FALSE,"REK-S-TPL";#N/A,#N/A,FALSE,"REK-TPML";#N/A,#N/A,FALSE,"RAB-TEMPEL"}</definedName>
    <definedName name="hw_4">{#N/A,#N/A,FALSE,"REK-S-TPL";#N/A,#N/A,FALSE,"REK-TPML";#N/A,#N/A,FALSE,"RAB-TEMPEL"}</definedName>
    <definedName name="hw_5" localSheetId="5">{#N/A,#N/A,FALSE,"REK-S-TPL";#N/A,#N/A,FALSE,"REK-TPML";#N/A,#N/A,FALSE,"RAB-TEMPEL"}</definedName>
    <definedName name="hw_5" localSheetId="7">{#N/A,#N/A,FALSE,"REK-S-TPL";#N/A,#N/A,FALSE,"REK-TPML";#N/A,#N/A,FALSE,"RAB-TEMPEL"}</definedName>
    <definedName name="hw_5">{#N/A,#N/A,FALSE,"REK-S-TPL";#N/A,#N/A,FALSE,"REK-TPML";#N/A,#N/A,FALSE,"RAB-TEMPEL"}</definedName>
    <definedName name="HY" localSheetId="1">#REF!</definedName>
    <definedName name="HY" localSheetId="2">#REF!</definedName>
    <definedName name="HY">#REF!</definedName>
    <definedName name="HYFDG" localSheetId="5">{"'Sheet1'!$A$1"}</definedName>
    <definedName name="HYFDG" localSheetId="7">{"'Sheet1'!$A$1"}</definedName>
    <definedName name="HYFDG">{"'Sheet1'!$A$1"}</definedName>
    <definedName name="HYFDG_1" localSheetId="3">{"'Sheet1'!$A$1"}</definedName>
    <definedName name="HYFDG_1" localSheetId="4">{"'Sheet1'!$A$1"}</definedName>
    <definedName name="HYFDG_2" localSheetId="5">{"'Sheet1'!$A$1"}</definedName>
    <definedName name="HYFDG_2" localSheetId="7">{"'Sheet1'!$A$1"}</definedName>
    <definedName name="HYFDG_2">{"'Sheet1'!$A$1"}</definedName>
    <definedName name="HYFDG_3" localSheetId="5">{"'Sheet1'!$A$1"}</definedName>
    <definedName name="HYFDG_3" localSheetId="7">{"'Sheet1'!$A$1"}</definedName>
    <definedName name="HYFDG_3">{"'Sheet1'!$A$1"}</definedName>
    <definedName name="HYFDG_4" localSheetId="5">{"'Sheet1'!$A$1"}</definedName>
    <definedName name="HYFDG_4" localSheetId="7">{"'Sheet1'!$A$1"}</definedName>
    <definedName name="HYFDG_4">{"'Sheet1'!$A$1"}</definedName>
    <definedName name="HYFDG_5" localSheetId="5">{"'Sheet1'!$A$1"}</definedName>
    <definedName name="HYFDG_5" localSheetId="7">{"'Sheet1'!$A$1"}</definedName>
    <definedName name="HYFDG_5">{"'Sheet1'!$A$1"}</definedName>
    <definedName name="hyhkj" localSheetId="5">{"'Sheet1'!$A$1"}</definedName>
    <definedName name="hyhkj" localSheetId="7">{"'Sheet1'!$A$1"}</definedName>
    <definedName name="hyhkj">{"'Sheet1'!$A$1"}</definedName>
    <definedName name="hyhkj_1" localSheetId="3">{"'Sheet1'!$A$1"}</definedName>
    <definedName name="hyhkj_1" localSheetId="4">{"'Sheet1'!$A$1"}</definedName>
    <definedName name="hyhkj_2" localSheetId="5">{"'Sheet1'!$A$1"}</definedName>
    <definedName name="hyhkj_2" localSheetId="7">{"'Sheet1'!$A$1"}</definedName>
    <definedName name="hyhkj_2">{"'Sheet1'!$A$1"}</definedName>
    <definedName name="hyhkj_3" localSheetId="5">{"'Sheet1'!$A$1"}</definedName>
    <definedName name="hyhkj_3" localSheetId="7">{"'Sheet1'!$A$1"}</definedName>
    <definedName name="hyhkj_3">{"'Sheet1'!$A$1"}</definedName>
    <definedName name="hyhkj_4" localSheetId="5">{"'Sheet1'!$A$1"}</definedName>
    <definedName name="hyhkj_4" localSheetId="7">{"'Sheet1'!$A$1"}</definedName>
    <definedName name="hyhkj_4">{"'Sheet1'!$A$1"}</definedName>
    <definedName name="hyhkj_5" localSheetId="5">{"'Sheet1'!$A$1"}</definedName>
    <definedName name="hyhkj_5" localSheetId="7">{"'Sheet1'!$A$1"}</definedName>
    <definedName name="hyhkj_5">{"'Sheet1'!$A$1"}</definedName>
    <definedName name="HYSG" localSheetId="5">{"'Sheet1'!$A$1"}</definedName>
    <definedName name="HYSG" localSheetId="7">{"'Sheet1'!$A$1"}</definedName>
    <definedName name="HYSG">{"'Sheet1'!$A$1"}</definedName>
    <definedName name="HYSG_1" localSheetId="3">{"'Sheet1'!$A$1"}</definedName>
    <definedName name="HYSG_1" localSheetId="4">{"'Sheet1'!$A$1"}</definedName>
    <definedName name="HYSG_2" localSheetId="5">{"'Sheet1'!$A$1"}</definedName>
    <definedName name="HYSG_2" localSheetId="7">{"'Sheet1'!$A$1"}</definedName>
    <definedName name="HYSG_2">{"'Sheet1'!$A$1"}</definedName>
    <definedName name="HYSG_3" localSheetId="5">{"'Sheet1'!$A$1"}</definedName>
    <definedName name="HYSG_3" localSheetId="7">{"'Sheet1'!$A$1"}</definedName>
    <definedName name="HYSG_3">{"'Sheet1'!$A$1"}</definedName>
    <definedName name="HYSG_4" localSheetId="5">{"'Sheet1'!$A$1"}</definedName>
    <definedName name="HYSG_4" localSheetId="7">{"'Sheet1'!$A$1"}</definedName>
    <definedName name="HYSG_4">{"'Sheet1'!$A$1"}</definedName>
    <definedName name="HYSG_5" localSheetId="5">{"'Sheet1'!$A$1"}</definedName>
    <definedName name="HYSG_5" localSheetId="7">{"'Sheet1'!$A$1"}</definedName>
    <definedName name="HYSG_5">{"'Sheet1'!$A$1"}</definedName>
    <definedName name="hyu4t" localSheetId="5">{"'Sheet1'!$A$1"}</definedName>
    <definedName name="hyu4t" localSheetId="7">{"'Sheet1'!$A$1"}</definedName>
    <definedName name="hyu4t">{"'Sheet1'!$A$1"}</definedName>
    <definedName name="hyu4t_1" localSheetId="3">{"'Sheet1'!$A$1"}</definedName>
    <definedName name="hyu4t_1" localSheetId="4">{"'Sheet1'!$A$1"}</definedName>
    <definedName name="hyu4t_2" localSheetId="5">{"'Sheet1'!$A$1"}</definedName>
    <definedName name="hyu4t_2" localSheetId="7">{"'Sheet1'!$A$1"}</definedName>
    <definedName name="hyu4t_2">{"'Sheet1'!$A$1"}</definedName>
    <definedName name="hyu4t_3" localSheetId="5">{"'Sheet1'!$A$1"}</definedName>
    <definedName name="hyu4t_3" localSheetId="7">{"'Sheet1'!$A$1"}</definedName>
    <definedName name="hyu4t_3">{"'Sheet1'!$A$1"}</definedName>
    <definedName name="hyu4t_4" localSheetId="5">{"'Sheet1'!$A$1"}</definedName>
    <definedName name="hyu4t_4" localSheetId="7">{"'Sheet1'!$A$1"}</definedName>
    <definedName name="hyu4t_4">{"'Sheet1'!$A$1"}</definedName>
    <definedName name="hyu4t_5" localSheetId="5">{"'Sheet1'!$A$1"}</definedName>
    <definedName name="hyu4t_5" localSheetId="7">{"'Sheet1'!$A$1"}</definedName>
    <definedName name="hyu4t_5">{"'Sheet1'!$A$1"}</definedName>
    <definedName name="hyut" localSheetId="5">{"'Sheet1'!$A$1"}</definedName>
    <definedName name="hyut" localSheetId="7">{"'Sheet1'!$A$1"}</definedName>
    <definedName name="hyut">{"'Sheet1'!$A$1"}</definedName>
    <definedName name="hyut_1" localSheetId="3">{"'Sheet1'!$A$1"}</definedName>
    <definedName name="hyut_1" localSheetId="4">{"'Sheet1'!$A$1"}</definedName>
    <definedName name="hyut_2" localSheetId="5">{"'Sheet1'!$A$1"}</definedName>
    <definedName name="hyut_2" localSheetId="7">{"'Sheet1'!$A$1"}</definedName>
    <definedName name="hyut_2">{"'Sheet1'!$A$1"}</definedName>
    <definedName name="hyut_3" localSheetId="5">{"'Sheet1'!$A$1"}</definedName>
    <definedName name="hyut_3" localSheetId="7">{"'Sheet1'!$A$1"}</definedName>
    <definedName name="hyut_3">{"'Sheet1'!$A$1"}</definedName>
    <definedName name="hyut_4" localSheetId="5">{"'Sheet1'!$A$1"}</definedName>
    <definedName name="hyut_4" localSheetId="7">{"'Sheet1'!$A$1"}</definedName>
    <definedName name="hyut_4">{"'Sheet1'!$A$1"}</definedName>
    <definedName name="hyut_5" localSheetId="5">{"'Sheet1'!$A$1"}</definedName>
    <definedName name="hyut_5" localSheetId="7">{"'Sheet1'!$A$1"}</definedName>
    <definedName name="hyut_5">{"'Sheet1'!$A$1"}</definedName>
    <definedName name="i">[116]MASTER!$G$3</definedName>
    <definedName name="I.">[344]rab!$H$13</definedName>
    <definedName name="I.1">[66]ANALIS!$G$226</definedName>
    <definedName name="I.2.a">[112]Analisa!$J$688</definedName>
    <definedName name="I.2.b">[107]Analisa!$J$704</definedName>
    <definedName name="I.2.c">[107]Analisa!$J$718</definedName>
    <definedName name="I.2.d">[107]Analisa!$J$730</definedName>
    <definedName name="i.24">[197]Analisa!#REF!</definedName>
    <definedName name="I.26">[94]Analisa!#REF!</definedName>
    <definedName name="I.2A">[303]analis!#REF!</definedName>
    <definedName name="i.2b">[39]ana!$J$763</definedName>
    <definedName name="i.2c">[39]ana!$J$776</definedName>
    <definedName name="i.2d">[39]ana!$J$786</definedName>
    <definedName name="I.2E">[227]analis!#REF!</definedName>
    <definedName name="i.3a">[39]ana!$J$797</definedName>
    <definedName name="I.6.01" localSheetId="1">#REF!</definedName>
    <definedName name="I.6.01" localSheetId="2">#REF!</definedName>
    <definedName name="I.6.01">#REF!</definedName>
    <definedName name="I.6.01a" localSheetId="1">#REF!</definedName>
    <definedName name="I.6.01a" localSheetId="2">#REF!</definedName>
    <definedName name="I.6.01a">#REF!</definedName>
    <definedName name="I.6.01b" localSheetId="1">#REF!</definedName>
    <definedName name="I.6.01b" localSheetId="2">#REF!</definedName>
    <definedName name="I.6.01b">#REF!</definedName>
    <definedName name="I.6.02" localSheetId="1">#REF!</definedName>
    <definedName name="I.6.02" localSheetId="2">#REF!</definedName>
    <definedName name="I.6.02">#REF!</definedName>
    <definedName name="I.6.03" localSheetId="1">#REF!</definedName>
    <definedName name="I.6.03" localSheetId="2">#REF!</definedName>
    <definedName name="I.6.03">#REF!</definedName>
    <definedName name="I.6.1" localSheetId="1">#REF!</definedName>
    <definedName name="I.6.1" localSheetId="2">#REF!</definedName>
    <definedName name="I.6.1">#REF!</definedName>
    <definedName name="i.6.10">[119]Analisa!#REF!</definedName>
    <definedName name="I.6.12" localSheetId="1">#REF!</definedName>
    <definedName name="I.6.12" localSheetId="2">#REF!</definedName>
    <definedName name="I.6.12">#REF!</definedName>
    <definedName name="I.6.2" localSheetId="1">#REF!</definedName>
    <definedName name="I.6.2" localSheetId="2">#REF!</definedName>
    <definedName name="I.6.2">#REF!</definedName>
    <definedName name="I.6.3" localSheetId="1">#REF!</definedName>
    <definedName name="I.6.3" localSheetId="2">#REF!</definedName>
    <definedName name="I.6.3">#REF!</definedName>
    <definedName name="I.6.3a" localSheetId="1">#REF!</definedName>
    <definedName name="I.6.3a" localSheetId="2">#REF!</definedName>
    <definedName name="I.6.3a">#REF!</definedName>
    <definedName name="I.6.3b" localSheetId="1">#REF!</definedName>
    <definedName name="I.6.3b" localSheetId="2">#REF!</definedName>
    <definedName name="I.6.3b">#REF!</definedName>
    <definedName name="I.6.3c" localSheetId="1">#REF!</definedName>
    <definedName name="I.6.3c" localSheetId="2">#REF!</definedName>
    <definedName name="I.6.3c">#REF!</definedName>
    <definedName name="I.6.3d" localSheetId="1">#REF!</definedName>
    <definedName name="I.6.3d" localSheetId="2">#REF!</definedName>
    <definedName name="I.6.3d">#REF!</definedName>
    <definedName name="I.6.4" localSheetId="1">#REF!</definedName>
    <definedName name="I.6.4" localSheetId="2">#REF!</definedName>
    <definedName name="I.6.4">#REF!</definedName>
    <definedName name="I.6.4.1" localSheetId="1">#REF!</definedName>
    <definedName name="I.6.4.1" localSheetId="2">#REF!</definedName>
    <definedName name="I.6.4.1">#REF!</definedName>
    <definedName name="i.6.6" localSheetId="1">#REF!</definedName>
    <definedName name="i.6.6" localSheetId="2">#REF!</definedName>
    <definedName name="i.6.6">#REF!</definedName>
    <definedName name="i.6.7">[119]Analisa!#REF!</definedName>
    <definedName name="i.6.8">[119]Analisa!#REF!</definedName>
    <definedName name="I.6.8.1" localSheetId="1">#REF!</definedName>
    <definedName name="I.6.8.1" localSheetId="2">#REF!</definedName>
    <definedName name="I.6.8.1">#REF!</definedName>
    <definedName name="i.6.9">[119]Analisa!#REF!</definedName>
    <definedName name="i.624">[105]ANALIS!#REF!</definedName>
    <definedName name="I.A" localSheetId="1">#REF!</definedName>
    <definedName name="I.A" localSheetId="2">#REF!</definedName>
    <definedName name="I.A">#REF!</definedName>
    <definedName name="I_01">[234]H.Satuan!#REF!</definedName>
    <definedName name="I_02">[234]H.Satuan!#REF!</definedName>
    <definedName name="I_03" localSheetId="1">#REF!</definedName>
    <definedName name="I_03" localSheetId="2">#REF!</definedName>
    <definedName name="I_03">#REF!</definedName>
    <definedName name="I_04" localSheetId="1">#REF!</definedName>
    <definedName name="I_04" localSheetId="2">#REF!</definedName>
    <definedName name="I_04">#REF!</definedName>
    <definedName name="I_05" localSheetId="1">#REF!</definedName>
    <definedName name="I_05" localSheetId="2">#REF!</definedName>
    <definedName name="I_05">#REF!</definedName>
    <definedName name="I_06" localSheetId="1">#REF!</definedName>
    <definedName name="I_06" localSheetId="2">#REF!</definedName>
    <definedName name="I_06">#REF!</definedName>
    <definedName name="I_07" localSheetId="1">#REF!</definedName>
    <definedName name="I_07" localSheetId="2">#REF!</definedName>
    <definedName name="I_07">#REF!</definedName>
    <definedName name="I_08" localSheetId="1">#REF!</definedName>
    <definedName name="I_08" localSheetId="2">#REF!</definedName>
    <definedName name="I_08">#REF!</definedName>
    <definedName name="I_09">[345]I!$H$483</definedName>
    <definedName name="I_10">[345]I!$H$514</definedName>
    <definedName name="I_11">[345]I!$H$545</definedName>
    <definedName name="I_12">[345]I!$H$576</definedName>
    <definedName name="I_13">[345]I!$H$607</definedName>
    <definedName name="I_A">[319]Analisa!#REF!</definedName>
    <definedName name="I_B" localSheetId="1">#REF!</definedName>
    <definedName name="I_B" localSheetId="2">#REF!</definedName>
    <definedName name="I_B">#REF!</definedName>
    <definedName name="I_C" localSheetId="1">#REF!</definedName>
    <definedName name="I_C" localSheetId="2">#REF!</definedName>
    <definedName name="I_C">#REF!</definedName>
    <definedName name="i2.c">[196]ANALISA!#REF!</definedName>
    <definedName name="i2a" localSheetId="1">#REF!</definedName>
    <definedName name="i2a" localSheetId="2">#REF!</definedName>
    <definedName name="i2a">#REF!</definedName>
    <definedName name="i2b" localSheetId="1">#REF!</definedName>
    <definedName name="i2b" localSheetId="2">#REF!</definedName>
    <definedName name="i2b">#REF!</definedName>
    <definedName name="i2c" localSheetId="1">#REF!</definedName>
    <definedName name="i2c" localSheetId="2">#REF!</definedName>
    <definedName name="i2c">#REF!</definedName>
    <definedName name="i2d" localSheetId="1">#REF!</definedName>
    <definedName name="i2d" localSheetId="2">#REF!</definedName>
    <definedName name="i2d">#REF!</definedName>
    <definedName name="i2e" localSheetId="1">#REF!</definedName>
    <definedName name="i2e" localSheetId="2">#REF!</definedName>
    <definedName name="i2e">#REF!</definedName>
    <definedName name="IA" localSheetId="1">#REF!</definedName>
    <definedName name="IA" localSheetId="2">#REF!</definedName>
    <definedName name="IA">#REF!</definedName>
    <definedName name="Ib">[346]Lain2!#REF!</definedName>
    <definedName name="ibadah3">[347]RAB!#REF!</definedName>
    <definedName name="icd" localSheetId="1">#REF!</definedName>
    <definedName name="icd" localSheetId="2">#REF!</definedName>
    <definedName name="icd">#REF!</definedName>
    <definedName name="icw" localSheetId="1">#REF!</definedName>
    <definedName name="icw" localSheetId="2">#REF!</definedName>
    <definedName name="icw">#REF!</definedName>
    <definedName name="IdemAtasAnalisaRAB">'[176]Analisa J'!#REF!</definedName>
    <definedName name="igws" localSheetId="1">#REF!</definedName>
    <definedName name="igws" localSheetId="2">#REF!</definedName>
    <definedName name="igws">#REF!</definedName>
    <definedName name="II" localSheetId="1">#REF!</definedName>
    <definedName name="II" localSheetId="2">#REF!</definedName>
    <definedName name="II">#REF!</definedName>
    <definedName name="II.">[344]rab!$H$18</definedName>
    <definedName name="II_A" localSheetId="1">#REF!</definedName>
    <definedName name="II_A" localSheetId="2">#REF!</definedName>
    <definedName name="II_A">#REF!</definedName>
    <definedName name="II_B" localSheetId="1">#REF!</definedName>
    <definedName name="II_B" localSheetId="2">#REF!</definedName>
    <definedName name="II_B">#REF!</definedName>
    <definedName name="II_C" localSheetId="1">#REF!</definedName>
    <definedName name="II_C" localSheetId="2">#REF!</definedName>
    <definedName name="II_C">#REF!</definedName>
    <definedName name="II_D" localSheetId="1">#REF!</definedName>
    <definedName name="II_D" localSheetId="2">#REF!</definedName>
    <definedName name="II_D">#REF!</definedName>
    <definedName name="II_E" localSheetId="1">#REF!</definedName>
    <definedName name="II_E" localSheetId="2">#REF!</definedName>
    <definedName name="II_E">#REF!</definedName>
    <definedName name="II_F" localSheetId="1">#REF!</definedName>
    <definedName name="II_F" localSheetId="2">#REF!</definedName>
    <definedName name="II_F">#REF!</definedName>
    <definedName name="II_G" localSheetId="1">#REF!</definedName>
    <definedName name="II_G" localSheetId="2">#REF!</definedName>
    <definedName name="II_G">#REF!</definedName>
    <definedName name="II_H" localSheetId="1">#REF!</definedName>
    <definedName name="II_H" localSheetId="2">#REF!</definedName>
    <definedName name="II_H">#REF!</definedName>
    <definedName name="II_I" localSheetId="1">#REF!</definedName>
    <definedName name="II_I" localSheetId="2">#REF!</definedName>
    <definedName name="II_I">#REF!</definedName>
    <definedName name="IIA">[346]Lain2!#REF!</definedName>
    <definedName name="IIB">[346]Lain2!#REF!</definedName>
    <definedName name="IIC">[346]Lain2!#REF!</definedName>
    <definedName name="IID">[346]Lain2!#REF!</definedName>
    <definedName name="IIE">[346]Lain2!#REF!</definedName>
    <definedName name="IIF">[346]Lain2!#REF!</definedName>
    <definedName name="IIG">[346]Lain2!#REF!</definedName>
    <definedName name="IIH">[346]Lain2!#REF!</definedName>
    <definedName name="III" localSheetId="1">#REF!</definedName>
    <definedName name="III" localSheetId="2">#REF!</definedName>
    <definedName name="III">#REF!</definedName>
    <definedName name="III.">[344]rab!$H$22</definedName>
    <definedName name="III_A" localSheetId="1">#REF!</definedName>
    <definedName name="III_A" localSheetId="2">#REF!</definedName>
    <definedName name="III_A">#REF!</definedName>
    <definedName name="IIJ">[348]Lain2!#REF!</definedName>
    <definedName name="ijuk" localSheetId="1">#REF!</definedName>
    <definedName name="ijuk" localSheetId="2">#REF!</definedName>
    <definedName name="ijuk">#REF!</definedName>
    <definedName name="ik">'[349]1977'!$E$8</definedName>
    <definedName name="IKYUGIYUGIY" localSheetId="1">#REF!</definedName>
    <definedName name="IKYUGIYUGIY" localSheetId="2">#REF!</definedName>
    <definedName name="IKYUGIYUGIY">#REF!</definedName>
    <definedName name="IMA">#N/A</definedName>
    <definedName name="Inc" localSheetId="1">#REF!</definedName>
    <definedName name="Inc" localSheetId="2">#REF!</definedName>
    <definedName name="Inc">#REF!</definedName>
    <definedName name="increment" localSheetId="1">#REF!</definedName>
    <definedName name="increment" localSheetId="2">#REF!</definedName>
    <definedName name="increment">#REF!</definedName>
    <definedName name="INDEX">'[350]B-P'!#REF!</definedName>
    <definedName name="INDOORHATCHERY" localSheetId="1">#REF!</definedName>
    <definedName name="INDOORHATCHERY" localSheetId="2">#REF!</definedName>
    <definedName name="INDOORHATCHERY">#REF!</definedName>
    <definedName name="indung_q" localSheetId="1">#REF!</definedName>
    <definedName name="indung_q" localSheetId="2">#REF!</definedName>
    <definedName name="indung_q">#REF!</definedName>
    <definedName name="indung_q_1" localSheetId="1">#REF!</definedName>
    <definedName name="indung_q_1" localSheetId="2">#REF!</definedName>
    <definedName name="indung_q_1">#REF!</definedName>
    <definedName name="INLET">[142]Biaya!$I$33</definedName>
    <definedName name="INPUT" localSheetId="1">#REF!</definedName>
    <definedName name="INPUT" localSheetId="2">#REF!</definedName>
    <definedName name="INPUT">#REF!</definedName>
    <definedName name="Input.KOP" localSheetId="1">#REF!</definedName>
    <definedName name="Input.KOP" localSheetId="2">#REF!</definedName>
    <definedName name="Input.KOP">#REF!</definedName>
    <definedName name="Input.TTD" localSheetId="1">#REF!</definedName>
    <definedName name="Input.TTD" localSheetId="2">#REF!</definedName>
    <definedName name="Input.TTD">#REF!</definedName>
    <definedName name="ins">[96]INPUT!$C$8</definedName>
    <definedName name="Instansi">[34]input!#REF!</definedName>
    <definedName name="interpolasi">'[351]4'!$B$41</definedName>
    <definedName name="inti" localSheetId="1">#REF!</definedName>
    <definedName name="inti" localSheetId="2">#REF!</definedName>
    <definedName name="inti">#REF!</definedName>
    <definedName name="IPAL">[352]ANALISA!$H$366</definedName>
    <definedName name="Irrigation_And_Drainage__Structure_Works">'[98]Rekap BQ'!#REF!</definedName>
    <definedName name="is">'[349]1977'!$E$11</definedName>
    <definedName name="ism" localSheetId="1">#REF!</definedName>
    <definedName name="ism" localSheetId="2">#REF!</definedName>
    <definedName name="ism">#REF!</definedName>
    <definedName name="issi" localSheetId="5">{"'Sheet1'!$A$1"}</definedName>
    <definedName name="issi" localSheetId="7">{"'Sheet1'!$A$1"}</definedName>
    <definedName name="issi">{"'Sheet1'!$A$1"}</definedName>
    <definedName name="issi_1" localSheetId="3">{"'Sheet1'!$A$1"}</definedName>
    <definedName name="issi_1" localSheetId="4">{"'Sheet1'!$A$1"}</definedName>
    <definedName name="issi_2" localSheetId="5">{"'Sheet1'!$A$1"}</definedName>
    <definedName name="issi_2" localSheetId="7">{"'Sheet1'!$A$1"}</definedName>
    <definedName name="issi_2">{"'Sheet1'!$A$1"}</definedName>
    <definedName name="issi_3" localSheetId="5">{"'Sheet1'!$A$1"}</definedName>
    <definedName name="issi_3" localSheetId="7">{"'Sheet1'!$A$1"}</definedName>
    <definedName name="issi_3">{"'Sheet1'!$A$1"}</definedName>
    <definedName name="issi_4" localSheetId="5">{"'Sheet1'!$A$1"}</definedName>
    <definedName name="issi_4" localSheetId="7">{"'Sheet1'!$A$1"}</definedName>
    <definedName name="issi_4">{"'Sheet1'!$A$1"}</definedName>
    <definedName name="issi_5" localSheetId="5">{"'Sheet1'!$A$1"}</definedName>
    <definedName name="issi_5" localSheetId="7">{"'Sheet1'!$A$1"}</definedName>
    <definedName name="issi_5">{"'Sheet1'!$A$1"}</definedName>
    <definedName name="isssi" localSheetId="5">{"'Sheet1'!$A$1"}</definedName>
    <definedName name="isssi" localSheetId="7">{"'Sheet1'!$A$1"}</definedName>
    <definedName name="isssi">{"'Sheet1'!$A$1"}</definedName>
    <definedName name="isssi_1" localSheetId="3">{"'Sheet1'!$A$1"}</definedName>
    <definedName name="isssi_1" localSheetId="4">{"'Sheet1'!$A$1"}</definedName>
    <definedName name="isssi_2" localSheetId="5">{"'Sheet1'!$A$1"}</definedName>
    <definedName name="isssi_2" localSheetId="7">{"'Sheet1'!$A$1"}</definedName>
    <definedName name="isssi_2">{"'Sheet1'!$A$1"}</definedName>
    <definedName name="isssi_3" localSheetId="5">{"'Sheet1'!$A$1"}</definedName>
    <definedName name="isssi_3" localSheetId="7">{"'Sheet1'!$A$1"}</definedName>
    <definedName name="isssi_3">{"'Sheet1'!$A$1"}</definedName>
    <definedName name="isssi_4" localSheetId="5">{"'Sheet1'!$A$1"}</definedName>
    <definedName name="isssi_4" localSheetId="7">{"'Sheet1'!$A$1"}</definedName>
    <definedName name="isssi_4">{"'Sheet1'!$A$1"}</definedName>
    <definedName name="isssi_5" localSheetId="5">{"'Sheet1'!$A$1"}</definedName>
    <definedName name="isssi_5" localSheetId="7">{"'Sheet1'!$A$1"}</definedName>
    <definedName name="isssi_5">{"'Sheet1'!$A$1"}</definedName>
    <definedName name="ItemSama">[261]Analisa!$W1048576</definedName>
    <definedName name="ItemSelanjutnya">MAX([261]Analisa!$Y1048575:$Y1048576)+1</definedName>
    <definedName name="iuyiyu" localSheetId="1">#REF!</definedName>
    <definedName name="iuyiyu" localSheetId="2">#REF!</definedName>
    <definedName name="iuyiyu">#REF!</definedName>
    <definedName name="IV" localSheetId="1">#REF!</definedName>
    <definedName name="IV" localSheetId="2">#REF!</definedName>
    <definedName name="IV">#REF!</definedName>
    <definedName name="IV.">[344]rab!$H$25</definedName>
    <definedName name="IX" localSheetId="1">#REF!</definedName>
    <definedName name="IX" localSheetId="2">#REF!</definedName>
    <definedName name="IX">#REF!</definedName>
    <definedName name="IX.c" localSheetId="1">#REF!</definedName>
    <definedName name="IX.c" localSheetId="2">#REF!</definedName>
    <definedName name="IX.c">#REF!</definedName>
    <definedName name="IXb" localSheetId="1">#REF!</definedName>
    <definedName name="IXb" localSheetId="2">#REF!</definedName>
    <definedName name="IXb">#REF!</definedName>
    <definedName name="ixc">[302]analis!#REF!</definedName>
    <definedName name="IYGIYUU" localSheetId="1">#REF!</definedName>
    <definedName name="IYGIYUU" localSheetId="2">#REF!</definedName>
    <definedName name="IYGIYUU">#REF!</definedName>
    <definedName name="IYGUIITG" localSheetId="1">#REF!</definedName>
    <definedName name="IYGUIITG" localSheetId="2">#REF!</definedName>
    <definedName name="IYGUIITG">#REF!</definedName>
    <definedName name="iyiy" localSheetId="1">#REF!</definedName>
    <definedName name="iyiy" localSheetId="2">#REF!</definedName>
    <definedName name="iyiy">#REF!</definedName>
    <definedName name="iyiyt" localSheetId="1">#REF!</definedName>
    <definedName name="iyiyt" localSheetId="2">#REF!</definedName>
    <definedName name="iyiyt">#REF!</definedName>
    <definedName name="IYIYTUIO" localSheetId="1">#REF!</definedName>
    <definedName name="IYIYTUIO" localSheetId="2">#REF!</definedName>
    <definedName name="IYIYTUIO">#REF!</definedName>
    <definedName name="IYTIY" localSheetId="1">#REF!</definedName>
    <definedName name="IYTIY" localSheetId="2">#REF!</definedName>
    <definedName name="IYTIY">#REF!</definedName>
    <definedName name="iyui" localSheetId="1">#REF!</definedName>
    <definedName name="iyui" localSheetId="2">#REF!</definedName>
    <definedName name="iyui">#REF!</definedName>
    <definedName name="IYUIY" localSheetId="1">#REF!</definedName>
    <definedName name="IYUIY" localSheetId="2">#REF!</definedName>
    <definedName name="IYUIY">#REF!</definedName>
    <definedName name="IYUIYTYT" localSheetId="1">#REF!</definedName>
    <definedName name="IYUIYTYT" localSheetId="2">#REF!</definedName>
    <definedName name="IYUIYTYT">#REF!</definedName>
    <definedName name="iyuy" localSheetId="1">#REF!</definedName>
    <definedName name="iyuy" localSheetId="2">#REF!</definedName>
    <definedName name="iyuy">#REF!</definedName>
    <definedName name="J">[8]ANALISA!$C$39</definedName>
    <definedName name="J.1" localSheetId="1">#REF!</definedName>
    <definedName name="J.1" localSheetId="2">#REF!</definedName>
    <definedName name="J.1">#REF!</definedName>
    <definedName name="J.2" localSheetId="1">#REF!</definedName>
    <definedName name="J.2" localSheetId="2">#REF!</definedName>
    <definedName name="J.2">#REF!</definedName>
    <definedName name="j.23">[197]Analisa!#REF!</definedName>
    <definedName name="j.25">[197]Analisa!#REF!</definedName>
    <definedName name="j.26">[197]Analisa!#REF!</definedName>
    <definedName name="j.27">[197]Analisa!#REF!</definedName>
    <definedName name="j.29">[197]Analisa!#REF!</definedName>
    <definedName name="J.3" localSheetId="1">#REF!</definedName>
    <definedName name="J.3" localSheetId="2">#REF!</definedName>
    <definedName name="J.3">#REF!</definedName>
    <definedName name="j.31">[197]Analisa!#REF!</definedName>
    <definedName name="J.32">[197]Analisa!#REF!</definedName>
    <definedName name="j.35">[197]Analisa!#REF!</definedName>
    <definedName name="j.36">[197]Analisa!#REF!</definedName>
    <definedName name="j.36a">[197]Analisa!#REF!</definedName>
    <definedName name="j.37">[197]Analisa!#REF!</definedName>
    <definedName name="J.4" localSheetId="1">#REF!</definedName>
    <definedName name="J.4" localSheetId="2">#REF!</definedName>
    <definedName name="J.4">#REF!</definedName>
    <definedName name="J.5" localSheetId="1">#REF!</definedName>
    <definedName name="J.5" localSheetId="2">#REF!</definedName>
    <definedName name="J.5">#REF!</definedName>
    <definedName name="J.6" localSheetId="1">#REF!</definedName>
    <definedName name="J.6" localSheetId="2">#REF!</definedName>
    <definedName name="J.6">#REF!</definedName>
    <definedName name="J.6.1" localSheetId="1">#REF!</definedName>
    <definedName name="J.6.1" localSheetId="2">#REF!</definedName>
    <definedName name="J.6.1">#REF!</definedName>
    <definedName name="J.6.10" localSheetId="1">#REF!</definedName>
    <definedName name="J.6.10" localSheetId="2">#REF!</definedName>
    <definedName name="J.6.10">#REF!</definedName>
    <definedName name="J.6.10.1" localSheetId="1">#REF!</definedName>
    <definedName name="J.6.10.1" localSheetId="2">#REF!</definedName>
    <definedName name="J.6.10.1">#REF!</definedName>
    <definedName name="J.6.11" localSheetId="1">#REF!</definedName>
    <definedName name="J.6.11" localSheetId="2">#REF!</definedName>
    <definedName name="J.6.11">#REF!</definedName>
    <definedName name="J.6.13" localSheetId="1">#REF!</definedName>
    <definedName name="J.6.13" localSheetId="2">#REF!</definedName>
    <definedName name="J.6.13">#REF!</definedName>
    <definedName name="J.6.14" localSheetId="1">#REF!</definedName>
    <definedName name="J.6.14" localSheetId="2">#REF!</definedName>
    <definedName name="J.6.14">#REF!</definedName>
    <definedName name="J.6.2" localSheetId="1">#REF!</definedName>
    <definedName name="J.6.2" localSheetId="2">#REF!</definedName>
    <definedName name="J.6.2">#REF!</definedName>
    <definedName name="j.6.3" localSheetId="1">#REF!</definedName>
    <definedName name="j.6.3" localSheetId="2">#REF!</definedName>
    <definedName name="j.6.3">#REF!</definedName>
    <definedName name="j.6.35">[119]Analisa!#REF!</definedName>
    <definedName name="j.6.35a" localSheetId="1">#REF!</definedName>
    <definedName name="j.6.35a" localSheetId="2">#REF!</definedName>
    <definedName name="j.6.35a">#REF!</definedName>
    <definedName name="j.6.36">[119]Analisa!#REF!</definedName>
    <definedName name="j.6.39" localSheetId="1">#REF!</definedName>
    <definedName name="j.6.39" localSheetId="2">#REF!</definedName>
    <definedName name="j.6.39">#REF!</definedName>
    <definedName name="j.6.4" localSheetId="1">#REF!</definedName>
    <definedName name="j.6.4" localSheetId="2">#REF!</definedName>
    <definedName name="j.6.4">#REF!</definedName>
    <definedName name="J.6.5" localSheetId="1">#REF!</definedName>
    <definedName name="J.6.5" localSheetId="2">#REF!</definedName>
    <definedName name="J.6.5">#REF!</definedName>
    <definedName name="j.6.54" localSheetId="1">#REF!</definedName>
    <definedName name="j.6.54" localSheetId="2">#REF!</definedName>
    <definedName name="j.6.54">#REF!</definedName>
    <definedName name="j.6.57" localSheetId="1">#REF!</definedName>
    <definedName name="j.6.57" localSheetId="2">#REF!</definedName>
    <definedName name="j.6.57">#REF!</definedName>
    <definedName name="j.6.58" localSheetId="1">#REF!</definedName>
    <definedName name="j.6.58" localSheetId="2">#REF!</definedName>
    <definedName name="j.6.58">#REF!</definedName>
    <definedName name="J.6.6" localSheetId="1">#REF!</definedName>
    <definedName name="J.6.6" localSheetId="2">#REF!</definedName>
    <definedName name="J.6.6">#REF!</definedName>
    <definedName name="J.6.7">'[336]ANALISA BARU'!#REF!</definedName>
    <definedName name="J.6.7a" localSheetId="1">#REF!</definedName>
    <definedName name="J.6.7a" localSheetId="2">#REF!</definedName>
    <definedName name="J.6.7a">#REF!</definedName>
    <definedName name="J.6.9">'[336]ANALISA BARU'!#REF!</definedName>
    <definedName name="J.6.9.1" localSheetId="1">#REF!</definedName>
    <definedName name="J.6.9.1" localSheetId="2">#REF!</definedName>
    <definedName name="J.6.9.1">#REF!</definedName>
    <definedName name="j.611">[105]ANALIS!#REF!</definedName>
    <definedName name="j.619">[105]ANALIS!#REF!</definedName>
    <definedName name="j.62">[105]ANALIS!#REF!</definedName>
    <definedName name="j.629">[105]ANALIS!#REF!</definedName>
    <definedName name="j.632">[105]ANALIS!#REF!</definedName>
    <definedName name="j.635">[105]ANALIS!#REF!</definedName>
    <definedName name="j.635a">[105]ANALIS!#REF!</definedName>
    <definedName name="j.65">[105]ANALIS!#REF!</definedName>
    <definedName name="j.7">[197]Analisa!#REF!</definedName>
    <definedName name="j.8" localSheetId="1">#REF!</definedName>
    <definedName name="j.8" localSheetId="2">#REF!</definedName>
    <definedName name="j.8">#REF!</definedName>
    <definedName name="J_01">[234]H.Satuan!#REF!</definedName>
    <definedName name="J_02">[234]H.Satuan!#REF!</definedName>
    <definedName name="J_03">[234]H.Satuan!#REF!</definedName>
    <definedName name="J_04">[234]H.Satuan!#REF!</definedName>
    <definedName name="J_05">[234]H.Satuan!#REF!</definedName>
    <definedName name="j_9">'[353]an. Campur PAT'!$E$258</definedName>
    <definedName name="J_Gambar">'[224]Uph&amp;bhn'!$E$32</definedName>
    <definedName name="J_Ukur">'[224]Uph&amp;bhn'!$E$31</definedName>
    <definedName name="J0" localSheetId="1">#REF!</definedName>
    <definedName name="J0" localSheetId="2">#REF!</definedName>
    <definedName name="J0">#REF!</definedName>
    <definedName name="j5jj" localSheetId="5">{"'Sheet1'!$A$1"}</definedName>
    <definedName name="j5jj" localSheetId="7">{"'Sheet1'!$A$1"}</definedName>
    <definedName name="j5jj">{"'Sheet1'!$A$1"}</definedName>
    <definedName name="j5jj_1" localSheetId="3">{"'Sheet1'!$A$1"}</definedName>
    <definedName name="j5jj_1" localSheetId="4">{"'Sheet1'!$A$1"}</definedName>
    <definedName name="j5jj_2" localSheetId="5">{"'Sheet1'!$A$1"}</definedName>
    <definedName name="j5jj_2" localSheetId="7">{"'Sheet1'!$A$1"}</definedName>
    <definedName name="j5jj_2">{"'Sheet1'!$A$1"}</definedName>
    <definedName name="j5jj_3" localSheetId="5">{"'Sheet1'!$A$1"}</definedName>
    <definedName name="j5jj_3" localSheetId="7">{"'Sheet1'!$A$1"}</definedName>
    <definedName name="j5jj_3">{"'Sheet1'!$A$1"}</definedName>
    <definedName name="j5jj_4" localSheetId="5">{"'Sheet1'!$A$1"}</definedName>
    <definedName name="j5jj_4" localSheetId="7">{"'Sheet1'!$A$1"}</definedName>
    <definedName name="j5jj_4">{"'Sheet1'!$A$1"}</definedName>
    <definedName name="j5jj_5" localSheetId="5">{"'Sheet1'!$A$1"}</definedName>
    <definedName name="j5jj_5" localSheetId="7">{"'Sheet1'!$A$1"}</definedName>
    <definedName name="j5jj_5">{"'Sheet1'!$A$1"}</definedName>
    <definedName name="Ja.1" localSheetId="1">#REF!</definedName>
    <definedName name="Ja.1" localSheetId="2">#REF!</definedName>
    <definedName name="Ja.1">#REF!</definedName>
    <definedName name="Ja.2" localSheetId="1">#REF!</definedName>
    <definedName name="Ja.2" localSheetId="2">#REF!</definedName>
    <definedName name="Ja.2">#REF!</definedName>
    <definedName name="jab">[354]DATA!$C$9</definedName>
    <definedName name="jabatan">[217]bahan!$G$75</definedName>
    <definedName name="jabatandir" localSheetId="1">#REF!</definedName>
    <definedName name="jabatandir" localSheetId="2">#REF!</definedName>
    <definedName name="jabatandir">#REF!</definedName>
    <definedName name="jabatanketua" localSheetId="1">#REF!</definedName>
    <definedName name="jabatanketua" localSheetId="2">#REF!</definedName>
    <definedName name="jabatanketua">#REF!</definedName>
    <definedName name="jabatanpimpro" localSheetId="1">#REF!</definedName>
    <definedName name="jabatanpimpro" localSheetId="2">#REF!</definedName>
    <definedName name="jabatanpimpro">#REF!</definedName>
    <definedName name="Jack">'[248]Ana-ALAT'!#REF!</definedName>
    <definedName name="JACKHAMMER">'[35]Break Down Alat'!#REF!</definedName>
    <definedName name="JACKHAMMER_1">"#REF!"</definedName>
    <definedName name="JadwalBahan" localSheetId="1">#REF!</definedName>
    <definedName name="JadwalBahan" localSheetId="2">#REF!</definedName>
    <definedName name="JadwalBahan">#REF!</definedName>
    <definedName name="jaga">[27]Harga!#REF!</definedName>
    <definedName name="Jaga.Malam">'[191]HARGA SAT'!#REF!</definedName>
    <definedName name="jaga_gd" localSheetId="1">#REF!</definedName>
    <definedName name="jaga_gd" localSheetId="2">#REF!</definedName>
    <definedName name="jaga_gd">#REF!</definedName>
    <definedName name="jagamalam">[217]bahan!$G$33</definedName>
    <definedName name="jak">[298]Harga!$F$54</definedName>
    <definedName name="jakek" localSheetId="1">#REF!</definedName>
    <definedName name="jakek" localSheetId="2">#REF!</definedName>
    <definedName name="jakek">#REF!</definedName>
    <definedName name="jalan" localSheetId="1">#REF!</definedName>
    <definedName name="jalan" localSheetId="2">#REF!</definedName>
    <definedName name="jalan">#REF!</definedName>
    <definedName name="jamal" localSheetId="1">#REF!</definedName>
    <definedName name="jamal" localSheetId="2">#REF!</definedName>
    <definedName name="jamal">#REF!</definedName>
    <definedName name="jamkerja" localSheetId="1">#REF!</definedName>
    <definedName name="jamkerja" localSheetId="2">#REF!</definedName>
    <definedName name="jamkerja">#REF!</definedName>
    <definedName name="jamkstruksi">'[155]OP. PERJAM'!$G$130</definedName>
    <definedName name="jamudsir">'[155]OP. PERJAM'!$G$77</definedName>
    <definedName name="jangka">[11]Input!#REF!</definedName>
    <definedName name="Jar.AB" localSheetId="1">#REF!</definedName>
    <definedName name="Jar.AB" localSheetId="2">#REF!</definedName>
    <definedName name="Jar.AB">#REF!</definedName>
    <definedName name="jaringanlistrik" localSheetId="1">'[209]Jaringan Listrik'!$C$3:$I$2296</definedName>
    <definedName name="jaringanlistrik" localSheetId="2">'[210]Jaringan Listrik'!$C$3:$I$2296</definedName>
    <definedName name="jaringanlistrik">'[211]Jaringan Listrik'!$C$3:$I$2296</definedName>
    <definedName name="Jazuli">[9]ANALIS!#REF!</definedName>
    <definedName name="Jb.1" localSheetId="1">#REF!</definedName>
    <definedName name="Jb.1" localSheetId="2">#REF!</definedName>
    <definedName name="Jb.1">#REF!</definedName>
    <definedName name="JBT">[267]harga!$F$227</definedName>
    <definedName name="jembatan" localSheetId="1">#REF!</definedName>
    <definedName name="jembatan" localSheetId="2">#REF!</definedName>
    <definedName name="jembatan">#REF!</definedName>
    <definedName name="JENA" localSheetId="1">#REF!</definedName>
    <definedName name="JENA" localSheetId="2">#REF!</definedName>
    <definedName name="JENA">#REF!</definedName>
    <definedName name="JENDELANAKO" localSheetId="1">#REF!</definedName>
    <definedName name="JENDELANAKO" localSheetId="2">#REF!</definedName>
    <definedName name="JENDELANAKO">#REF!</definedName>
    <definedName name="JenisBahan" localSheetId="1">#REF!</definedName>
    <definedName name="JenisBahan" localSheetId="2">#REF!</definedName>
    <definedName name="JenisBahan">#REF!</definedName>
    <definedName name="JenisBahanB">'[178]Analisa J'!$C$4:$C$2413</definedName>
    <definedName name="JenisBahanM" localSheetId="1">#REF!</definedName>
    <definedName name="JenisBahanM" localSheetId="2">#REF!</definedName>
    <definedName name="JenisBahanM">#REF!</definedName>
    <definedName name="jenisusaha">#N/A</definedName>
    <definedName name="jfj" localSheetId="5">{"'Sheet1'!$A$1"}</definedName>
    <definedName name="jfj" localSheetId="7">{"'Sheet1'!$A$1"}</definedName>
    <definedName name="jfj">{"'Sheet1'!$A$1"}</definedName>
    <definedName name="jfj_1" localSheetId="3">{"'Sheet1'!$A$1"}</definedName>
    <definedName name="jfj_1" localSheetId="4">{"'Sheet1'!$A$1"}</definedName>
    <definedName name="jfj_2" localSheetId="5">{"'Sheet1'!$A$1"}</definedName>
    <definedName name="jfj_2" localSheetId="7">{"'Sheet1'!$A$1"}</definedName>
    <definedName name="jfj_2">{"'Sheet1'!$A$1"}</definedName>
    <definedName name="jfj_3" localSheetId="5">{"'Sheet1'!$A$1"}</definedName>
    <definedName name="jfj_3" localSheetId="7">{"'Sheet1'!$A$1"}</definedName>
    <definedName name="jfj_3">{"'Sheet1'!$A$1"}</definedName>
    <definedName name="jfj_4" localSheetId="5">{"'Sheet1'!$A$1"}</definedName>
    <definedName name="jfj_4" localSheetId="7">{"'Sheet1'!$A$1"}</definedName>
    <definedName name="jfj_4">{"'Sheet1'!$A$1"}</definedName>
    <definedName name="jfj_5" localSheetId="5">{"'Sheet1'!$A$1"}</definedName>
    <definedName name="jfj_5" localSheetId="7">{"'Sheet1'!$A$1"}</definedName>
    <definedName name="jfj_5">{"'Sheet1'!$A$1"}</definedName>
    <definedName name="jfjf" localSheetId="1">#REF!</definedName>
    <definedName name="jfjf" localSheetId="2">#REF!</definedName>
    <definedName name="jfjf">#REF!</definedName>
    <definedName name="jfugf" localSheetId="5">{"'Sheet1'!$A$1"}</definedName>
    <definedName name="jfugf" localSheetId="7">{"'Sheet1'!$A$1"}</definedName>
    <definedName name="jfugf">{"'Sheet1'!$A$1"}</definedName>
    <definedName name="jfugf_1" localSheetId="3">{"'Sheet1'!$A$1"}</definedName>
    <definedName name="jfugf_1" localSheetId="4">{"'Sheet1'!$A$1"}</definedName>
    <definedName name="jfugf_2" localSheetId="5">{"'Sheet1'!$A$1"}</definedName>
    <definedName name="jfugf_2" localSheetId="7">{"'Sheet1'!$A$1"}</definedName>
    <definedName name="jfugf_2">{"'Sheet1'!$A$1"}</definedName>
    <definedName name="jfugf_3" localSheetId="5">{"'Sheet1'!$A$1"}</definedName>
    <definedName name="jfugf_3" localSheetId="7">{"'Sheet1'!$A$1"}</definedName>
    <definedName name="jfugf_3">{"'Sheet1'!$A$1"}</definedName>
    <definedName name="jfugf_4" localSheetId="5">{"'Sheet1'!$A$1"}</definedName>
    <definedName name="jfugf_4" localSheetId="7">{"'Sheet1'!$A$1"}</definedName>
    <definedName name="jfugf_4">{"'Sheet1'!$A$1"}</definedName>
    <definedName name="jfugf_5" localSheetId="5">{"'Sheet1'!$A$1"}</definedName>
    <definedName name="jfugf_5" localSheetId="7">{"'Sheet1'!$A$1"}</definedName>
    <definedName name="jfugf_5">{"'Sheet1'!$A$1"}</definedName>
    <definedName name="JGambar">'[127]Uph&amp;bhn'!$G$36</definedName>
    <definedName name="JGJ" localSheetId="1">#REF!</definedName>
    <definedName name="JGJ" localSheetId="2">#REF!</definedName>
    <definedName name="JGJ">#REF!</definedName>
    <definedName name="JGTUTGYUTY" localSheetId="1">#REF!</definedName>
    <definedName name="JGTUTGYUTY" localSheetId="2">#REF!</definedName>
    <definedName name="JGTUTGYUTY">#REF!</definedName>
    <definedName name="jhui" localSheetId="1">#REF!</definedName>
    <definedName name="jhui" localSheetId="2">#REF!</definedName>
    <definedName name="jhui">#REF!</definedName>
    <definedName name="JJ" localSheetId="1">#REF!</definedName>
    <definedName name="JJ" localSheetId="2">#REF!</definedName>
    <definedName name="JJ">#REF!</definedName>
    <definedName name="JJFUR" localSheetId="5">{"'Sheet1'!$A$1"}</definedName>
    <definedName name="JJFUR" localSheetId="7">{"'Sheet1'!$A$1"}</definedName>
    <definedName name="JJFUR">{"'Sheet1'!$A$1"}</definedName>
    <definedName name="JJFUR_1" localSheetId="3">{"'Sheet1'!$A$1"}</definedName>
    <definedName name="JJFUR_1" localSheetId="4">{"'Sheet1'!$A$1"}</definedName>
    <definedName name="JJFUR_2" localSheetId="5">{"'Sheet1'!$A$1"}</definedName>
    <definedName name="JJFUR_2" localSheetId="7">{"'Sheet1'!$A$1"}</definedName>
    <definedName name="JJFUR_2">{"'Sheet1'!$A$1"}</definedName>
    <definedName name="JJFUR_3" localSheetId="5">{"'Sheet1'!$A$1"}</definedName>
    <definedName name="JJFUR_3" localSheetId="7">{"'Sheet1'!$A$1"}</definedName>
    <definedName name="JJFUR_3">{"'Sheet1'!$A$1"}</definedName>
    <definedName name="JJFUR_4" localSheetId="5">{"'Sheet1'!$A$1"}</definedName>
    <definedName name="JJFUR_4" localSheetId="7">{"'Sheet1'!$A$1"}</definedName>
    <definedName name="JJFUR_4">{"'Sheet1'!$A$1"}</definedName>
    <definedName name="JJFUR_5" localSheetId="5">{"'Sheet1'!$A$1"}</definedName>
    <definedName name="JJFUR_5" localSheetId="7">{"'Sheet1'!$A$1"}</definedName>
    <definedName name="JJFUR_5">{"'Sheet1'!$A$1"}</definedName>
    <definedName name="jk">'[355]4'!$B$39</definedName>
    <definedName name="Jl._Selaparang_No._52_Mataram" localSheetId="1">#REF!</definedName>
    <definedName name="Jl._Selaparang_No._52_Mataram" localSheetId="2">#REF!</definedName>
    <definedName name="Jl._Selaparang_No._52_Mataram">#REF!</definedName>
    <definedName name="jlhjkjl">[192]bahan!#REF!</definedName>
    <definedName name="Jln." localSheetId="1">#REF!</definedName>
    <definedName name="Jln." localSheetId="2">#REF!</definedName>
    <definedName name="Jln.">#REF!</definedName>
    <definedName name="jmlbulan">#N/A</definedName>
    <definedName name="jmlsanksi25_fis">#N/A</definedName>
    <definedName name="joko">'[155]OP. PERJAM'!$G$130</definedName>
    <definedName name="jongos">[155]K.Lokal!$H$6</definedName>
    <definedName name="JPEMBA">[2]Estimate!#REF!</definedName>
    <definedName name="JPENING">[2]Estimate!#REF!</definedName>
    <definedName name="JREHAB">[2]Estimate!#REF!</definedName>
    <definedName name="jry" localSheetId="5">{"'Sheet1'!$A$1"}</definedName>
    <definedName name="jry" localSheetId="7">{"'Sheet1'!$A$1"}</definedName>
    <definedName name="jry">{"'Sheet1'!$A$1"}</definedName>
    <definedName name="jry_1" localSheetId="3">{"'Sheet1'!$A$1"}</definedName>
    <definedName name="jry_1" localSheetId="4">{"'Sheet1'!$A$1"}</definedName>
    <definedName name="jry_2" localSheetId="5">{"'Sheet1'!$A$1"}</definedName>
    <definedName name="jry_2" localSheetId="7">{"'Sheet1'!$A$1"}</definedName>
    <definedName name="jry_2">{"'Sheet1'!$A$1"}</definedName>
    <definedName name="jry_3" localSheetId="5">{"'Sheet1'!$A$1"}</definedName>
    <definedName name="jry_3" localSheetId="7">{"'Sheet1'!$A$1"}</definedName>
    <definedName name="jry_3">{"'Sheet1'!$A$1"}</definedName>
    <definedName name="jry_4" localSheetId="5">{"'Sheet1'!$A$1"}</definedName>
    <definedName name="jry_4" localSheetId="7">{"'Sheet1'!$A$1"}</definedName>
    <definedName name="jry_4">{"'Sheet1'!$A$1"}</definedName>
    <definedName name="jry_5" localSheetId="5">{"'Sheet1'!$A$1"}</definedName>
    <definedName name="jry_5" localSheetId="7">{"'Sheet1'!$A$1"}</definedName>
    <definedName name="jry_5">{"'Sheet1'!$A$1"}</definedName>
    <definedName name="ju" localSheetId="5">{"Book1","4.09 FLORA DAN FAUNA.xls","4.22 PERLENGKAPAN SEKOLAH.xls"}</definedName>
    <definedName name="ju" localSheetId="7">{"Book1","4.09 FLORA DAN FAUNA.xls","4.22 PERLENGKAPAN SEKOLAH.xls"}</definedName>
    <definedName name="ju">{"Book1","4.09 FLORA DAN FAUNA.xls","4.22 PERLENGKAPAN SEKOLAH.xls"}</definedName>
    <definedName name="JUkur">'[127]Uph&amp;bhn'!$G$35</definedName>
    <definedName name="JUM.RTJK.1">[185]RAB!#REF!</definedName>
    <definedName name="JUM.RTJK.2">[185]RAB!#REF!</definedName>
    <definedName name="JUM.RTJK.3">[185]RAB!#REF!</definedName>
    <definedName name="jum.rtjk.4">[185]RAB!#REF!</definedName>
    <definedName name="jum.rtjk.5">[185]RAB!#REF!</definedName>
    <definedName name="jum.rtjk.6">[185]RAB!#REF!</definedName>
    <definedName name="jum.rtjk.7">[185]RAB!#REF!</definedName>
    <definedName name="JUMLAH" localSheetId="1">#REF!</definedName>
    <definedName name="JUMLAH" localSheetId="2">#REF!</definedName>
    <definedName name="JUMLAH">#REF!</definedName>
    <definedName name="juru.ukur">'[241]Daftar Harga'!$I$48</definedName>
    <definedName name="Juru_Ukur">'[231]Upah&amp;Bahan'!$G$28</definedName>
    <definedName name="juruukur1">[212]bahan!$F$27</definedName>
    <definedName name="JwPel">[356]Rab!$B$241</definedName>
    <definedName name="JYGYYTU" localSheetId="1">#REF!</definedName>
    <definedName name="JYGYYTU" localSheetId="2">#REF!</definedName>
    <definedName name="JYGYYTU">#REF!</definedName>
    <definedName name="jyj" localSheetId="5">{"'Sheet1'!$A$1"}</definedName>
    <definedName name="jyj" localSheetId="7">{"'Sheet1'!$A$1"}</definedName>
    <definedName name="jyj">{"'Sheet1'!$A$1"}</definedName>
    <definedName name="jyj_1" localSheetId="3">{"'Sheet1'!$A$1"}</definedName>
    <definedName name="jyj_1" localSheetId="4">{"'Sheet1'!$A$1"}</definedName>
    <definedName name="jyj_2" localSheetId="5">{"'Sheet1'!$A$1"}</definedName>
    <definedName name="jyj_2" localSheetId="7">{"'Sheet1'!$A$1"}</definedName>
    <definedName name="jyj_2">{"'Sheet1'!$A$1"}</definedName>
    <definedName name="jyj_3" localSheetId="5">{"'Sheet1'!$A$1"}</definedName>
    <definedName name="jyj_3" localSheetId="7">{"'Sheet1'!$A$1"}</definedName>
    <definedName name="jyj_3">{"'Sheet1'!$A$1"}</definedName>
    <definedName name="jyj_4" localSheetId="5">{"'Sheet1'!$A$1"}</definedName>
    <definedName name="jyj_4" localSheetId="7">{"'Sheet1'!$A$1"}</definedName>
    <definedName name="jyj_4">{"'Sheet1'!$A$1"}</definedName>
    <definedName name="jyj_5" localSheetId="5">{"'Sheet1'!$A$1"}</definedName>
    <definedName name="jyj_5" localSheetId="7">{"'Sheet1'!$A$1"}</definedName>
    <definedName name="jyj_5">{"'Sheet1'!$A$1"}</definedName>
    <definedName name="K" localSheetId="1">#REF!</definedName>
    <definedName name="K" localSheetId="2">#REF!</definedName>
    <definedName name="K">#REF!</definedName>
    <definedName name="K.012" localSheetId="1">#REF!</definedName>
    <definedName name="K.012" localSheetId="2">#REF!</definedName>
    <definedName name="K.012">#REF!</definedName>
    <definedName name="K.013">'[186]ANALISA PEKERJAAN'!$I$45</definedName>
    <definedName name="k.013a" localSheetId="1">#REF!</definedName>
    <definedName name="k.013a" localSheetId="2">#REF!</definedName>
    <definedName name="k.013a">#REF!</definedName>
    <definedName name="k.013b" localSheetId="1">#REF!</definedName>
    <definedName name="k.013b" localSheetId="2">#REF!</definedName>
    <definedName name="k.013b">#REF!</definedName>
    <definedName name="k.013c" localSheetId="1">#REF!</definedName>
    <definedName name="k.013c" localSheetId="2">#REF!</definedName>
    <definedName name="k.013c">#REF!</definedName>
    <definedName name="K.016">'[186]ANALISA PEKERJAAN'!$I$108</definedName>
    <definedName name="k.016a" localSheetId="1">#REF!</definedName>
    <definedName name="k.016a" localSheetId="2">#REF!</definedName>
    <definedName name="k.016a">#REF!</definedName>
    <definedName name="k.016b" localSheetId="1">#REF!</definedName>
    <definedName name="k.016b" localSheetId="2">#REF!</definedName>
    <definedName name="k.016b">#REF!</definedName>
    <definedName name="k.016c" localSheetId="1">#REF!</definedName>
    <definedName name="k.016c" localSheetId="2">#REF!</definedName>
    <definedName name="k.016c">#REF!</definedName>
    <definedName name="K.017">'[186]ANALISA PEKERJAAN'!$I$173</definedName>
    <definedName name="k.017a" localSheetId="1">#REF!</definedName>
    <definedName name="k.017a" localSheetId="2">#REF!</definedName>
    <definedName name="k.017a">#REF!</definedName>
    <definedName name="k.017b" localSheetId="1">#REF!</definedName>
    <definedName name="k.017b" localSheetId="2">#REF!</definedName>
    <definedName name="k.017b">#REF!</definedName>
    <definedName name="k.017c" localSheetId="1">#REF!</definedName>
    <definedName name="k.017c" localSheetId="2">#REF!</definedName>
    <definedName name="k.017c">#REF!</definedName>
    <definedName name="K.020">'[186]ANALISA PEKERJAAN'!$I$238</definedName>
    <definedName name="k.020a" localSheetId="1">#REF!</definedName>
    <definedName name="k.020a" localSheetId="2">#REF!</definedName>
    <definedName name="k.020a">#REF!</definedName>
    <definedName name="k.020b" localSheetId="1">#REF!</definedName>
    <definedName name="k.020b" localSheetId="2">#REF!</definedName>
    <definedName name="k.020b">#REF!</definedName>
    <definedName name="k.020c" localSheetId="1">#REF!</definedName>
    <definedName name="k.020c" localSheetId="2">#REF!</definedName>
    <definedName name="k.020c">#REF!</definedName>
    <definedName name="K.026">'[186]ANALISA PEKERJAAN'!$I$433</definedName>
    <definedName name="k.026a" localSheetId="1">#REF!</definedName>
    <definedName name="k.026a" localSheetId="2">#REF!</definedName>
    <definedName name="k.026a">#REF!</definedName>
    <definedName name="k.026b" localSheetId="1">#REF!</definedName>
    <definedName name="k.026b" localSheetId="2">#REF!</definedName>
    <definedName name="k.026b">#REF!</definedName>
    <definedName name="k.026c" localSheetId="1">#REF!</definedName>
    <definedName name="k.026c" localSheetId="2">#REF!</definedName>
    <definedName name="k.026c">#REF!</definedName>
    <definedName name="K.030">'[186]ANALISA PEKERJAAN'!$I$303</definedName>
    <definedName name="k.030a" localSheetId="1">#REF!</definedName>
    <definedName name="k.030a" localSheetId="2">#REF!</definedName>
    <definedName name="k.030a">#REF!</definedName>
    <definedName name="k.030b" localSheetId="1">#REF!</definedName>
    <definedName name="k.030b" localSheetId="2">#REF!</definedName>
    <definedName name="k.030b">#REF!</definedName>
    <definedName name="k.030c" localSheetId="1">#REF!</definedName>
    <definedName name="k.030c" localSheetId="2">#REF!</definedName>
    <definedName name="k.030c">#REF!</definedName>
    <definedName name="K.035">'[186]ANALISA PEKERJAAN'!$I$368</definedName>
    <definedName name="k.035a" localSheetId="1">#REF!</definedName>
    <definedName name="k.035a" localSheetId="2">#REF!</definedName>
    <definedName name="k.035a">#REF!</definedName>
    <definedName name="k.035b" localSheetId="1">#REF!</definedName>
    <definedName name="k.035b" localSheetId="2">#REF!</definedName>
    <definedName name="k.035b">#REF!</definedName>
    <definedName name="k.035c" localSheetId="1">#REF!</definedName>
    <definedName name="k.035c" localSheetId="2">#REF!</definedName>
    <definedName name="k.035c">#REF!</definedName>
    <definedName name="K.1" localSheetId="1">#REF!</definedName>
    <definedName name="K.1" localSheetId="2">#REF!</definedName>
    <definedName name="K.1">#REF!</definedName>
    <definedName name="K.10" localSheetId="1">#REF!</definedName>
    <definedName name="K.10" localSheetId="2">#REF!</definedName>
    <definedName name="K.10">#REF!</definedName>
    <definedName name="k.10a" localSheetId="1">#REF!</definedName>
    <definedName name="k.10a" localSheetId="2">#REF!</definedName>
    <definedName name="k.10a">#REF!</definedName>
    <definedName name="k.11" localSheetId="1">#REF!</definedName>
    <definedName name="k.11" localSheetId="2">#REF!</definedName>
    <definedName name="k.11">#REF!</definedName>
    <definedName name="K.110">'[186]ANALISA PEKERJAAN'!$I$498</definedName>
    <definedName name="k.110a" localSheetId="1">#REF!</definedName>
    <definedName name="k.110a" localSheetId="2">#REF!</definedName>
    <definedName name="k.110a">#REF!</definedName>
    <definedName name="k.110b" localSheetId="1">#REF!</definedName>
    <definedName name="k.110b" localSheetId="2">#REF!</definedName>
    <definedName name="k.110b">#REF!</definedName>
    <definedName name="k.110c" localSheetId="1">#REF!</definedName>
    <definedName name="k.110c" localSheetId="2">#REF!</definedName>
    <definedName name="k.110c">#REF!</definedName>
    <definedName name="K.112">'[186]ANALISA PEKERJAAN'!$I$565</definedName>
    <definedName name="k.112a" localSheetId="1">#REF!</definedName>
    <definedName name="k.112a" localSheetId="2">#REF!</definedName>
    <definedName name="k.112a">#REF!</definedName>
    <definedName name="k.112b" localSheetId="1">#REF!</definedName>
    <definedName name="k.112b" localSheetId="2">#REF!</definedName>
    <definedName name="k.112b">#REF!</definedName>
    <definedName name="k.112c" localSheetId="1">#REF!</definedName>
    <definedName name="k.112c" localSheetId="2">#REF!</definedName>
    <definedName name="k.112c">#REF!</definedName>
    <definedName name="k.118">"#REF!"</definedName>
    <definedName name="k.12" localSheetId="5">"#REF!"</definedName>
    <definedName name="k.12" localSheetId="6">"#REF!"</definedName>
    <definedName name="k.12" localSheetId="7">"#REF!"</definedName>
    <definedName name="k.12" localSheetId="1">#REF!</definedName>
    <definedName name="k.12" localSheetId="2">#REF!</definedName>
    <definedName name="k.12">#REF!</definedName>
    <definedName name="k.125" localSheetId="1">#REF!</definedName>
    <definedName name="k.125" localSheetId="2">#REF!</definedName>
    <definedName name="k.125">#REF!</definedName>
    <definedName name="k.17.a" localSheetId="1">#REF!</definedName>
    <definedName name="k.17.a" localSheetId="2">#REF!</definedName>
    <definedName name="k.17.a">#REF!</definedName>
    <definedName name="k.17.b" localSheetId="1">#REF!</definedName>
    <definedName name="k.17.b" localSheetId="2">#REF!</definedName>
    <definedName name="k.17.b">#REF!</definedName>
    <definedName name="k.175" localSheetId="1">#REF!</definedName>
    <definedName name="k.175" localSheetId="2">#REF!</definedName>
    <definedName name="k.175">#REF!</definedName>
    <definedName name="K.18">[111]AN.PEK!#REF!</definedName>
    <definedName name="k.19" localSheetId="1">#REF!</definedName>
    <definedName name="k.19" localSheetId="2">#REF!</definedName>
    <definedName name="k.19">#REF!</definedName>
    <definedName name="K.2" localSheetId="1">#REF!</definedName>
    <definedName name="K.2" localSheetId="2">#REF!</definedName>
    <definedName name="K.2">#REF!</definedName>
    <definedName name="k.20.a" localSheetId="1">#REF!</definedName>
    <definedName name="k.20.a" localSheetId="2">#REF!</definedName>
    <definedName name="k.20.a">#REF!</definedName>
    <definedName name="K.210">'[186]ANALISA PEKERJAAN'!$I$629</definedName>
    <definedName name="k.210a">[357]ANALIS!#REF!</definedName>
    <definedName name="k.210b">[357]ANALIS!#REF!</definedName>
    <definedName name="k.210c">[357]ANALIS!#REF!</definedName>
    <definedName name="K.224">'[186]ANALISA PEKERJAAN'!$I$696</definedName>
    <definedName name="k.224a">[188]ANALIS!$S$561</definedName>
    <definedName name="k.224b">[188]ANALIS!$S$562</definedName>
    <definedName name="k.224c">[188]ANALIS!$S$563</definedName>
    <definedName name="K.225">'[186]ANALISA PEKERJAAN'!$I$759</definedName>
    <definedName name="K.2252">[358]Koef!$H$766</definedName>
    <definedName name="k.225a" localSheetId="1">#REF!</definedName>
    <definedName name="k.225a" localSheetId="2">#REF!</definedName>
    <definedName name="k.225a">#REF!</definedName>
    <definedName name="k.225b" localSheetId="1">#REF!</definedName>
    <definedName name="k.225b" localSheetId="2">#REF!</definedName>
    <definedName name="k.225b">#REF!</definedName>
    <definedName name="k.225c" localSheetId="1">#REF!</definedName>
    <definedName name="k.225c" localSheetId="2">#REF!</definedName>
    <definedName name="k.225c">#REF!</definedName>
    <definedName name="K.23">'[186]ANALISA PEKERJAAN'!$I$1604</definedName>
    <definedName name="K.242">'[186]ANALISA PEKERJAAN'!$I$1279</definedName>
    <definedName name="k.25" localSheetId="1">#REF!</definedName>
    <definedName name="k.25" localSheetId="2">#REF!</definedName>
    <definedName name="k.25">#REF!</definedName>
    <definedName name="K.3" localSheetId="1">#REF!</definedName>
    <definedName name="K.3" localSheetId="2">#REF!</definedName>
    <definedName name="K.3">#REF!</definedName>
    <definedName name="K.310">'[186]ANALISA PEKERJAAN'!$I$824</definedName>
    <definedName name="k.310a" localSheetId="1">#REF!</definedName>
    <definedName name="k.310a" localSheetId="2">#REF!</definedName>
    <definedName name="k.310a">#REF!</definedName>
    <definedName name="k.310b" localSheetId="1">#REF!</definedName>
    <definedName name="k.310b" localSheetId="2">#REF!</definedName>
    <definedName name="k.310b">#REF!</definedName>
    <definedName name="k.310c" localSheetId="1">#REF!</definedName>
    <definedName name="k.310c" localSheetId="2">#REF!</definedName>
    <definedName name="k.310c">#REF!</definedName>
    <definedName name="k.311" localSheetId="1">#REF!</definedName>
    <definedName name="k.311" localSheetId="2">#REF!</definedName>
    <definedName name="k.311">#REF!</definedName>
    <definedName name="K.320">'[186]ANALISA PEKERJAAN'!$I$891</definedName>
    <definedName name="k.320a" localSheetId="1">#REF!</definedName>
    <definedName name="k.320a" localSheetId="2">#REF!</definedName>
    <definedName name="k.320a">#REF!</definedName>
    <definedName name="k.320b" localSheetId="1">#REF!</definedName>
    <definedName name="k.320b" localSheetId="2">#REF!</definedName>
    <definedName name="k.320b">#REF!</definedName>
    <definedName name="k.320c" localSheetId="1">#REF!</definedName>
    <definedName name="k.320c" localSheetId="2">#REF!</definedName>
    <definedName name="k.320c">#REF!</definedName>
    <definedName name="k.321" localSheetId="1">#REF!</definedName>
    <definedName name="k.321" localSheetId="2">#REF!</definedName>
    <definedName name="k.321">#REF!</definedName>
    <definedName name="K.341">'[186]ANALISA PEKERJAAN'!$I$954</definedName>
    <definedName name="k.341a" localSheetId="1">#REF!</definedName>
    <definedName name="k.341a" localSheetId="2">#REF!</definedName>
    <definedName name="k.341a">#REF!</definedName>
    <definedName name="k.341b" localSheetId="1">#REF!</definedName>
    <definedName name="k.341b" localSheetId="2">#REF!</definedName>
    <definedName name="k.341b">#REF!</definedName>
    <definedName name="k.341c" localSheetId="1">#REF!</definedName>
    <definedName name="k.341c" localSheetId="2">#REF!</definedName>
    <definedName name="k.341c">#REF!</definedName>
    <definedName name="K.342">'[186]ANALISA PEKERJAAN'!$I$3752</definedName>
    <definedName name="k.342a" localSheetId="1">#REF!</definedName>
    <definedName name="k.342a" localSheetId="2">#REF!</definedName>
    <definedName name="k.342a">#REF!</definedName>
    <definedName name="k.342b" localSheetId="1">#REF!</definedName>
    <definedName name="k.342b" localSheetId="2">#REF!</definedName>
    <definedName name="k.342b">#REF!</definedName>
    <definedName name="k.342c" localSheetId="1">#REF!</definedName>
    <definedName name="k.342c" localSheetId="2">#REF!</definedName>
    <definedName name="k.342c">#REF!</definedName>
    <definedName name="k.35">[39]ana!$J$634</definedName>
    <definedName name="k.36">[39]ana!$J$644</definedName>
    <definedName name="K.38">[39]ana!#REF!</definedName>
    <definedName name="K.4" localSheetId="1">#REF!</definedName>
    <definedName name="K.4" localSheetId="2">#REF!</definedName>
    <definedName name="K.4">#REF!</definedName>
    <definedName name="k.41" localSheetId="1">#REF!</definedName>
    <definedName name="k.41" localSheetId="2">#REF!</definedName>
    <definedName name="k.41">#REF!</definedName>
    <definedName name="k.41.a" localSheetId="1">#REF!</definedName>
    <definedName name="k.41.a" localSheetId="2">#REF!</definedName>
    <definedName name="k.41.a">#REF!</definedName>
    <definedName name="k.41.s" localSheetId="1">#REF!</definedName>
    <definedName name="k.41.s" localSheetId="2">#REF!</definedName>
    <definedName name="k.41.s">#REF!</definedName>
    <definedName name="K.410">'[186]ANALISA PEKERJAAN'!$I$1084</definedName>
    <definedName name="k.410a" localSheetId="1">#REF!</definedName>
    <definedName name="k.410a" localSheetId="2">#REF!</definedName>
    <definedName name="k.410a">#REF!</definedName>
    <definedName name="k.410b" localSheetId="1">#REF!</definedName>
    <definedName name="k.410b" localSheetId="2">#REF!</definedName>
    <definedName name="k.410b">#REF!</definedName>
    <definedName name="k.410c" localSheetId="1">#REF!</definedName>
    <definedName name="k.410c" localSheetId="2">#REF!</definedName>
    <definedName name="k.410c">#REF!</definedName>
    <definedName name="K.420">'[186]ANALISA PEKERJAAN'!$I$1149</definedName>
    <definedName name="k.420a" localSheetId="1">#REF!</definedName>
    <definedName name="k.420a" localSheetId="2">#REF!</definedName>
    <definedName name="k.420a">#REF!</definedName>
    <definedName name="k.420b" localSheetId="1">#REF!</definedName>
    <definedName name="k.420b" localSheetId="2">#REF!</definedName>
    <definedName name="k.420b">#REF!</definedName>
    <definedName name="k.420c" localSheetId="1">#REF!</definedName>
    <definedName name="k.420c" localSheetId="2">#REF!</definedName>
    <definedName name="k.420c">#REF!</definedName>
    <definedName name="K.422">'[186]ANALISA PEKERJAAN'!$I$1214</definedName>
    <definedName name="k.422a" localSheetId="1">#REF!</definedName>
    <definedName name="k.422a" localSheetId="2">#REF!</definedName>
    <definedName name="k.422a">#REF!</definedName>
    <definedName name="k.422b" localSheetId="1">#REF!</definedName>
    <definedName name="k.422b" localSheetId="2">#REF!</definedName>
    <definedName name="k.422b">#REF!</definedName>
    <definedName name="k.422c" localSheetId="1">#REF!</definedName>
    <definedName name="k.422c" localSheetId="2">#REF!</definedName>
    <definedName name="k.422c">#REF!</definedName>
    <definedName name="k.424">[188]ANALIS!$S$967</definedName>
    <definedName name="k.424a" localSheetId="1">#REF!</definedName>
    <definedName name="k.424a" localSheetId="2">#REF!</definedName>
    <definedName name="k.424a">#REF!</definedName>
    <definedName name="k.424b" localSheetId="1">#REF!</definedName>
    <definedName name="k.424b" localSheetId="2">#REF!</definedName>
    <definedName name="k.424b">#REF!</definedName>
    <definedName name="k.424c" localSheetId="1">#REF!</definedName>
    <definedName name="k.424c" localSheetId="2">#REF!</definedName>
    <definedName name="k.424c">#REF!</definedName>
    <definedName name="K.5" localSheetId="1">#REF!</definedName>
    <definedName name="K.5" localSheetId="2">#REF!</definedName>
    <definedName name="K.5">#REF!</definedName>
    <definedName name="k.512" localSheetId="1">#REF!</definedName>
    <definedName name="k.512" localSheetId="2">#REF!</definedName>
    <definedName name="k.512">#REF!</definedName>
    <definedName name="K.513">'[186]ANALISA PEKERJAAN'!$I$1344</definedName>
    <definedName name="k.513a" localSheetId="1">#REF!</definedName>
    <definedName name="k.513a" localSheetId="2">#REF!</definedName>
    <definedName name="k.513a">#REF!</definedName>
    <definedName name="k.513b" localSheetId="1">#REF!</definedName>
    <definedName name="k.513b" localSheetId="2">#REF!</definedName>
    <definedName name="k.513b">#REF!</definedName>
    <definedName name="k.513c" localSheetId="1">#REF!</definedName>
    <definedName name="k.513c" localSheetId="2">#REF!</definedName>
    <definedName name="k.513c">#REF!</definedName>
    <definedName name="K.515">'[186]ANALISA PEKERJAAN'!$I$1409</definedName>
    <definedName name="k.515a" localSheetId="1">#REF!</definedName>
    <definedName name="k.515a" localSheetId="2">#REF!</definedName>
    <definedName name="k.515a">#REF!</definedName>
    <definedName name="k.515b" localSheetId="1">#REF!</definedName>
    <definedName name="k.515b" localSheetId="2">#REF!</definedName>
    <definedName name="k.515b">#REF!</definedName>
    <definedName name="k.515c" localSheetId="1">#REF!</definedName>
    <definedName name="k.515c" localSheetId="2">#REF!</definedName>
    <definedName name="k.515c">#REF!</definedName>
    <definedName name="K.516">'[186]ANALISA PEKERJAAN'!$I$1474</definedName>
    <definedName name="k.516a" localSheetId="1">#REF!</definedName>
    <definedName name="k.516a" localSheetId="2">#REF!</definedName>
    <definedName name="k.516a">#REF!</definedName>
    <definedName name="k.516b" localSheetId="1">#REF!</definedName>
    <definedName name="k.516b" localSheetId="2">#REF!</definedName>
    <definedName name="k.516b">#REF!</definedName>
    <definedName name="k.516c" localSheetId="1">#REF!</definedName>
    <definedName name="k.516c" localSheetId="2">#REF!</definedName>
    <definedName name="k.516c">#REF!</definedName>
    <definedName name="K.521">'[186]ANALISA PEKERJAAN'!$I$1539</definedName>
    <definedName name="k.521a" localSheetId="1">#REF!</definedName>
    <definedName name="k.521a" localSheetId="2">#REF!</definedName>
    <definedName name="k.521a">#REF!</definedName>
    <definedName name="k.521b" localSheetId="1">#REF!</definedName>
    <definedName name="k.521b" localSheetId="2">#REF!</definedName>
    <definedName name="k.521b">#REF!</definedName>
    <definedName name="k.521c" localSheetId="1">#REF!</definedName>
    <definedName name="k.521c" localSheetId="2">#REF!</definedName>
    <definedName name="k.521c">#REF!</definedName>
    <definedName name="k.522">[344]anls!$H$321</definedName>
    <definedName name="K.523">'[186]ANALISA PEKERJAAN'!$I$1604</definedName>
    <definedName name="k.523a" localSheetId="1">#REF!</definedName>
    <definedName name="k.523a" localSheetId="2">#REF!</definedName>
    <definedName name="k.523a">#REF!</definedName>
    <definedName name="k.523b" localSheetId="1">#REF!</definedName>
    <definedName name="k.523b" localSheetId="2">#REF!</definedName>
    <definedName name="k.523b">#REF!</definedName>
    <definedName name="k.523c" localSheetId="1">#REF!</definedName>
    <definedName name="k.523c" localSheetId="2">#REF!</definedName>
    <definedName name="k.523c">#REF!</definedName>
    <definedName name="K.528">'[186]ANALISA PEKERJAAN'!$I$1669</definedName>
    <definedName name="k.528a" localSheetId="1">#REF!</definedName>
    <definedName name="k.528a" localSheetId="2">#REF!</definedName>
    <definedName name="k.528a">#REF!</definedName>
    <definedName name="k.528b" localSheetId="1">#REF!</definedName>
    <definedName name="k.528b" localSheetId="2">#REF!</definedName>
    <definedName name="k.528b">#REF!</definedName>
    <definedName name="k.528c" localSheetId="1">#REF!</definedName>
    <definedName name="k.528c" localSheetId="2">#REF!</definedName>
    <definedName name="k.528c">#REF!</definedName>
    <definedName name="K.6" localSheetId="1">#REF!</definedName>
    <definedName name="K.6" localSheetId="2">#REF!</definedName>
    <definedName name="K.6">#REF!</definedName>
    <definedName name="K.6.1" localSheetId="1">#REF!</definedName>
    <definedName name="K.6.1" localSheetId="2">#REF!</definedName>
    <definedName name="K.6.1">#REF!</definedName>
    <definedName name="K.6.10" localSheetId="1">#REF!</definedName>
    <definedName name="K.6.10" localSheetId="2">#REF!</definedName>
    <definedName name="K.6.10">#REF!</definedName>
    <definedName name="K.6.2" localSheetId="1">#REF!</definedName>
    <definedName name="K.6.2" localSheetId="2">#REF!</definedName>
    <definedName name="K.6.2">#REF!</definedName>
    <definedName name="K.6.3" localSheetId="1">#REF!</definedName>
    <definedName name="K.6.3" localSheetId="2">#REF!</definedName>
    <definedName name="K.6.3">#REF!</definedName>
    <definedName name="K.6.4">[304]ANALISA!#REF!</definedName>
    <definedName name="K.6.5">[304]ANALISA!#REF!</definedName>
    <definedName name="K.6.5.1" localSheetId="1">#REF!</definedName>
    <definedName name="K.6.5.1" localSheetId="2">#REF!</definedName>
    <definedName name="K.6.5.1">#REF!</definedName>
    <definedName name="k.6.6">[119]Analisa!#REF!</definedName>
    <definedName name="K.6.7" localSheetId="1">#REF!</definedName>
    <definedName name="K.6.7" localSheetId="2">#REF!</definedName>
    <definedName name="K.6.7">#REF!</definedName>
    <definedName name="K.6.8" localSheetId="1">#REF!</definedName>
    <definedName name="K.6.8" localSheetId="2">#REF!</definedName>
    <definedName name="K.6.8">#REF!</definedName>
    <definedName name="K.6.9" localSheetId="1">#REF!</definedName>
    <definedName name="K.6.9" localSheetId="2">#REF!</definedName>
    <definedName name="K.6.9">#REF!</definedName>
    <definedName name="K.612">'[186]ANALISA PEKERJAAN'!$I$1734</definedName>
    <definedName name="k.612a" localSheetId="1">#REF!</definedName>
    <definedName name="k.612a" localSheetId="2">#REF!</definedName>
    <definedName name="k.612a">#REF!</definedName>
    <definedName name="k.612b" localSheetId="1">#REF!</definedName>
    <definedName name="k.612b" localSheetId="2">#REF!</definedName>
    <definedName name="k.612b">#REF!</definedName>
    <definedName name="k.612c" localSheetId="1">#REF!</definedName>
    <definedName name="k.612c" localSheetId="2">#REF!</definedName>
    <definedName name="k.612c">#REF!</definedName>
    <definedName name="K.614">'[186]ANALISA PEKERJAAN'!$I$1799</definedName>
    <definedName name="k.614a" localSheetId="1">#REF!</definedName>
    <definedName name="k.614a" localSheetId="2">#REF!</definedName>
    <definedName name="k.614a">#REF!</definedName>
    <definedName name="k.614b" localSheetId="1">#REF!</definedName>
    <definedName name="k.614b" localSheetId="2">#REF!</definedName>
    <definedName name="k.614b">#REF!</definedName>
    <definedName name="k.614c" localSheetId="1">#REF!</definedName>
    <definedName name="k.614c" localSheetId="2">#REF!</definedName>
    <definedName name="k.614c">#REF!</definedName>
    <definedName name="K.615">'[186]ANALISA PEKERJAAN'!$I$1864</definedName>
    <definedName name="k.615a" localSheetId="1">#REF!</definedName>
    <definedName name="k.615a" localSheetId="2">#REF!</definedName>
    <definedName name="k.615a">#REF!</definedName>
    <definedName name="k.615b" localSheetId="1">#REF!</definedName>
    <definedName name="k.615b" localSheetId="2">#REF!</definedName>
    <definedName name="k.615b">#REF!</definedName>
    <definedName name="k.615c" localSheetId="1">#REF!</definedName>
    <definedName name="k.615c" localSheetId="2">#REF!</definedName>
    <definedName name="k.615c">#REF!</definedName>
    <definedName name="K.617">'[186]ANALISA PEKERJAAN'!$I$1931</definedName>
    <definedName name="k.617a" localSheetId="1">#REF!</definedName>
    <definedName name="k.617a" localSheetId="2">#REF!</definedName>
    <definedName name="k.617a">#REF!</definedName>
    <definedName name="k.617b" localSheetId="1">#REF!</definedName>
    <definedName name="k.617b" localSheetId="2">#REF!</definedName>
    <definedName name="k.617b">#REF!</definedName>
    <definedName name="k.617c" localSheetId="1">#REF!</definedName>
    <definedName name="k.617c" localSheetId="2">#REF!</definedName>
    <definedName name="k.617c">#REF!</definedName>
    <definedName name="K.618">'[186]ANALISA PEKERJAAN'!$I$1998</definedName>
    <definedName name="k.618a" localSheetId="1">#REF!</definedName>
    <definedName name="k.618a" localSheetId="2">#REF!</definedName>
    <definedName name="k.618a">#REF!</definedName>
    <definedName name="k.618b" localSheetId="1">#REF!</definedName>
    <definedName name="k.618b" localSheetId="2">#REF!</definedName>
    <definedName name="k.618b">#REF!</definedName>
    <definedName name="k.618c" localSheetId="1">#REF!</definedName>
    <definedName name="k.618c" localSheetId="2">#REF!</definedName>
    <definedName name="k.618c">#REF!</definedName>
    <definedName name="K.621">'[186]ANALISA PEKERJAAN'!$I$2191</definedName>
    <definedName name="k.621a" localSheetId="1">#REF!</definedName>
    <definedName name="k.621a" localSheetId="2">#REF!</definedName>
    <definedName name="k.621a">#REF!</definedName>
    <definedName name="k.621b" localSheetId="1">#REF!</definedName>
    <definedName name="k.621b" localSheetId="2">#REF!</definedName>
    <definedName name="k.621b">#REF!</definedName>
    <definedName name="k.621c" localSheetId="1">#REF!</definedName>
    <definedName name="k.621c" localSheetId="2">#REF!</definedName>
    <definedName name="k.621c">#REF!</definedName>
    <definedName name="K.631">'[186]ANALISA PEKERJAAN'!$I$2128</definedName>
    <definedName name="k.631a" localSheetId="1">#REF!</definedName>
    <definedName name="k.631a" localSheetId="2">#REF!</definedName>
    <definedName name="k.631a">#REF!</definedName>
    <definedName name="k.631b" localSheetId="1">#REF!</definedName>
    <definedName name="k.631b" localSheetId="2">#REF!</definedName>
    <definedName name="k.631b">#REF!</definedName>
    <definedName name="k.631c" localSheetId="1">#REF!</definedName>
    <definedName name="k.631c" localSheetId="2">#REF!</definedName>
    <definedName name="k.631c">#REF!</definedName>
    <definedName name="K.632B">'[10]ANA-PEK'!#REF!</definedName>
    <definedName name="K.636">'[186]ANALISA PEKERJAAN'!$I$2063</definedName>
    <definedName name="k.636a" localSheetId="1">#REF!</definedName>
    <definedName name="k.636a" localSheetId="2">#REF!</definedName>
    <definedName name="k.636a">#REF!</definedName>
    <definedName name="k.636b" localSheetId="1">#REF!</definedName>
    <definedName name="k.636b" localSheetId="2">#REF!</definedName>
    <definedName name="k.636b">#REF!</definedName>
    <definedName name="k.636c" localSheetId="1">#REF!</definedName>
    <definedName name="k.636c" localSheetId="2">#REF!</definedName>
    <definedName name="k.636c">#REF!</definedName>
    <definedName name="K.7" localSheetId="1">#REF!</definedName>
    <definedName name="K.7" localSheetId="2">#REF!</definedName>
    <definedName name="K.7">#REF!</definedName>
    <definedName name="K.7052">[358]Koef!$H$1672</definedName>
    <definedName name="K.710">'[186]ANALISA PEKERJAAN'!$I$2256</definedName>
    <definedName name="K.7102">[358]Koef!$H$1707</definedName>
    <definedName name="k.710a">[188]ANALIS!$S$1735</definedName>
    <definedName name="k.710b">[188]ANALIS!$S$1736</definedName>
    <definedName name="k.710c">[188]ANALIS!$S$1737</definedName>
    <definedName name="K.715">'[186]ANALISA PEKERJAAN'!$I$2321</definedName>
    <definedName name="K.7152">[358]Koef!$H$1743</definedName>
    <definedName name="k.715a">[188]ANALIS!$S$1786</definedName>
    <definedName name="k.715b">[188]ANALIS!$S$1787</definedName>
    <definedName name="k.715c">[188]ANALIS!$S$1788</definedName>
    <definedName name="K.720">'[186]ANALISA PEKERJAAN'!$I$2386</definedName>
    <definedName name="k.720a" localSheetId="1">#REF!</definedName>
    <definedName name="k.720a" localSheetId="2">#REF!</definedName>
    <definedName name="k.720a">#REF!</definedName>
    <definedName name="k.720b" localSheetId="1">#REF!</definedName>
    <definedName name="k.720b" localSheetId="2">#REF!</definedName>
    <definedName name="k.720b">#REF!</definedName>
    <definedName name="k.720c" localSheetId="1">#REF!</definedName>
    <definedName name="k.720c" localSheetId="2">#REF!</definedName>
    <definedName name="k.720c">#REF!</definedName>
    <definedName name="K.722">'[186]ANALISA PEKERJAAN'!$I$2451</definedName>
    <definedName name="K.7222">[358]Koef!$H$1976</definedName>
    <definedName name="k.722a" localSheetId="1">#REF!</definedName>
    <definedName name="k.722a" localSheetId="2">#REF!</definedName>
    <definedName name="k.722a">#REF!</definedName>
    <definedName name="k.722b" localSheetId="1">#REF!</definedName>
    <definedName name="k.722b" localSheetId="2">#REF!</definedName>
    <definedName name="k.722b">#REF!</definedName>
    <definedName name="k.722c" localSheetId="1">#REF!</definedName>
    <definedName name="k.722c" localSheetId="2">#REF!</definedName>
    <definedName name="k.722c">#REF!</definedName>
    <definedName name="K.724">'[186]ANALISA PEKERJAAN'!$I$2516</definedName>
    <definedName name="k.724a" localSheetId="1">#REF!</definedName>
    <definedName name="k.724a" localSheetId="2">#REF!</definedName>
    <definedName name="k.724a">#REF!</definedName>
    <definedName name="k.724b" localSheetId="1">#REF!</definedName>
    <definedName name="k.724b" localSheetId="2">#REF!</definedName>
    <definedName name="k.724b">#REF!</definedName>
    <definedName name="k.724c" localSheetId="1">#REF!</definedName>
    <definedName name="k.724c" localSheetId="2">#REF!</definedName>
    <definedName name="k.724c">#REF!</definedName>
    <definedName name="K.725">'[186]ANALISA PEKERJAAN'!$I$2581</definedName>
    <definedName name="k.725a">[188]ANALIS!$S$1990</definedName>
    <definedName name="k.725b">[188]ANALIS!$S$1991</definedName>
    <definedName name="k.725c">[188]ANALIS!$S$1992</definedName>
    <definedName name="K.729">'[186]ANALISA PEKERJAAN'!$I$3232</definedName>
    <definedName name="k.729a" localSheetId="1">#REF!</definedName>
    <definedName name="k.729a" localSheetId="2">#REF!</definedName>
    <definedName name="k.729a">#REF!</definedName>
    <definedName name="k.729b" localSheetId="1">#REF!</definedName>
    <definedName name="k.729b" localSheetId="2">#REF!</definedName>
    <definedName name="k.729b">#REF!</definedName>
    <definedName name="k.729c" localSheetId="1">#REF!</definedName>
    <definedName name="k.729c" localSheetId="2">#REF!</definedName>
    <definedName name="k.729c">#REF!</definedName>
    <definedName name="K.8" localSheetId="1">#REF!</definedName>
    <definedName name="K.8" localSheetId="2">#REF!</definedName>
    <definedName name="K.8">#REF!</definedName>
    <definedName name="K.810">'[186]ANALISA PEKERJAAN'!$I$2646</definedName>
    <definedName name="k.810a">[188]ANALIS!$S$2041</definedName>
    <definedName name="k.810b">[188]ANALIS!$S$2042</definedName>
    <definedName name="k.810c">[188]ANALIS!$S$2043</definedName>
    <definedName name="K.815">'[186]ANALISA PEKERJAAN'!$I$2711</definedName>
    <definedName name="k.815a" localSheetId="1">#REF!</definedName>
    <definedName name="k.815a" localSheetId="2">#REF!</definedName>
    <definedName name="k.815a">#REF!</definedName>
    <definedName name="k.815b" localSheetId="1">#REF!</definedName>
    <definedName name="k.815b" localSheetId="2">#REF!</definedName>
    <definedName name="k.815b">#REF!</definedName>
    <definedName name="k.815c" localSheetId="1">#REF!</definedName>
    <definedName name="k.815c" localSheetId="2">#REF!</definedName>
    <definedName name="k.815c">#REF!</definedName>
    <definedName name="K.855">'[186]ANALISA PEKERJAAN'!$I$2776</definedName>
    <definedName name="k.855a" localSheetId="1">#REF!</definedName>
    <definedName name="k.855a" localSheetId="2">#REF!</definedName>
    <definedName name="k.855a">#REF!</definedName>
    <definedName name="k.855b" localSheetId="1">#REF!</definedName>
    <definedName name="k.855b" localSheetId="2">#REF!</definedName>
    <definedName name="k.855b">#REF!</definedName>
    <definedName name="k.855c" localSheetId="1">#REF!</definedName>
    <definedName name="k.855c" localSheetId="2">#REF!</definedName>
    <definedName name="k.855c">#REF!</definedName>
    <definedName name="K.860">'[186]ANALISA PEKERJAAN'!$I$2841</definedName>
    <definedName name="k.860a" localSheetId="1">#REF!</definedName>
    <definedName name="k.860a" localSheetId="2">#REF!</definedName>
    <definedName name="k.860a">#REF!</definedName>
    <definedName name="k.860b" localSheetId="1">#REF!</definedName>
    <definedName name="k.860b" localSheetId="2">#REF!</definedName>
    <definedName name="k.860b">#REF!</definedName>
    <definedName name="k.860c" localSheetId="1">#REF!</definedName>
    <definedName name="k.860c" localSheetId="2">#REF!</definedName>
    <definedName name="k.860c">#REF!</definedName>
    <definedName name="K.865">'[186]ANALISA PEKERJAAN'!$I$2908</definedName>
    <definedName name="k.865a" localSheetId="1">#REF!</definedName>
    <definedName name="k.865a" localSheetId="2">#REF!</definedName>
    <definedName name="k.865a">#REF!</definedName>
    <definedName name="k.865b" localSheetId="1">#REF!</definedName>
    <definedName name="k.865b" localSheetId="2">#REF!</definedName>
    <definedName name="k.865b">#REF!</definedName>
    <definedName name="k.865c" localSheetId="1">#REF!</definedName>
    <definedName name="k.865c" localSheetId="2">#REF!</definedName>
    <definedName name="k.865c">#REF!</definedName>
    <definedName name="K.870">'[186]ANALISA PEKERJAAN'!$I$2972</definedName>
    <definedName name="k.870a" localSheetId="1">#REF!</definedName>
    <definedName name="k.870a" localSheetId="2">#REF!</definedName>
    <definedName name="k.870a">#REF!</definedName>
    <definedName name="k.870b" localSheetId="1">#REF!</definedName>
    <definedName name="k.870b" localSheetId="2">#REF!</definedName>
    <definedName name="k.870b">#REF!</definedName>
    <definedName name="k.870c" localSheetId="1">#REF!</definedName>
    <definedName name="k.870c" localSheetId="2">#REF!</definedName>
    <definedName name="k.870c">#REF!</definedName>
    <definedName name="K.875">'[186]ANALISA PEKERJAAN'!$I$3037</definedName>
    <definedName name="k.875a" localSheetId="1">#REF!</definedName>
    <definedName name="k.875a" localSheetId="2">#REF!</definedName>
    <definedName name="k.875a">#REF!</definedName>
    <definedName name="k.875b" localSheetId="1">#REF!</definedName>
    <definedName name="k.875b" localSheetId="2">#REF!</definedName>
    <definedName name="k.875b">#REF!</definedName>
    <definedName name="k.875c" localSheetId="1">#REF!</definedName>
    <definedName name="k.875c" localSheetId="2">#REF!</definedName>
    <definedName name="k.875c">#REF!</definedName>
    <definedName name="K.880">'[186]ANALISA PEKERJAAN'!$I$3104</definedName>
    <definedName name="k.880a" localSheetId="1">#REF!</definedName>
    <definedName name="k.880a" localSheetId="2">#REF!</definedName>
    <definedName name="k.880a">#REF!</definedName>
    <definedName name="k.880b" localSheetId="1">#REF!</definedName>
    <definedName name="k.880b" localSheetId="2">#REF!</definedName>
    <definedName name="k.880b">#REF!</definedName>
    <definedName name="k.880c" localSheetId="1">#REF!</definedName>
    <definedName name="k.880c" localSheetId="2">#REF!</definedName>
    <definedName name="k.880c">#REF!</definedName>
    <definedName name="K.885">'[186]ANALISA PEKERJAAN'!$I$3167</definedName>
    <definedName name="k.885a" localSheetId="1">#REF!</definedName>
    <definedName name="k.885a" localSheetId="2">#REF!</definedName>
    <definedName name="k.885a">#REF!</definedName>
    <definedName name="k.885b" localSheetId="1">#REF!</definedName>
    <definedName name="k.885b" localSheetId="2">#REF!</definedName>
    <definedName name="k.885b">#REF!</definedName>
    <definedName name="k.885c" localSheetId="1">#REF!</definedName>
    <definedName name="k.885c" localSheetId="2">#REF!</definedName>
    <definedName name="k.885c">#REF!</definedName>
    <definedName name="K.9">[111]AN.PEK!#REF!</definedName>
    <definedName name="k.9.a" localSheetId="1">#REF!</definedName>
    <definedName name="k.9.a" localSheetId="2">#REF!</definedName>
    <definedName name="k.9.a">#REF!</definedName>
    <definedName name="K.901">'[186]ANALISA PEKERJAAN'!$I$3299</definedName>
    <definedName name="k.901a" localSheetId="1">#REF!</definedName>
    <definedName name="k.901a" localSheetId="2">#REF!</definedName>
    <definedName name="k.901a">#REF!</definedName>
    <definedName name="k.901b" localSheetId="1">#REF!</definedName>
    <definedName name="k.901b" localSheetId="2">#REF!</definedName>
    <definedName name="k.901b">#REF!</definedName>
    <definedName name="k.901c" localSheetId="1">#REF!</definedName>
    <definedName name="k.901c" localSheetId="2">#REF!</definedName>
    <definedName name="k.901c">#REF!</definedName>
    <definedName name="K.902">'[186]ANALISA PEKERJAAN'!$I$3364</definedName>
    <definedName name="k.902a" localSheetId="1">#REF!</definedName>
    <definedName name="k.902a" localSheetId="2">#REF!</definedName>
    <definedName name="k.902a">#REF!</definedName>
    <definedName name="k.902b" localSheetId="1">#REF!</definedName>
    <definedName name="k.902b" localSheetId="2">#REF!</definedName>
    <definedName name="k.902b">#REF!</definedName>
    <definedName name="k.902c" localSheetId="1">#REF!</definedName>
    <definedName name="k.902c" localSheetId="2">#REF!</definedName>
    <definedName name="k.902c">#REF!</definedName>
    <definedName name="K.903">'[186]ANALISA PEKERJAAN'!$I$3427</definedName>
    <definedName name="k.903a" localSheetId="1">#REF!</definedName>
    <definedName name="k.903a" localSheetId="2">#REF!</definedName>
    <definedName name="k.903a">#REF!</definedName>
    <definedName name="k.903b" localSheetId="1">#REF!</definedName>
    <definedName name="k.903b" localSheetId="2">#REF!</definedName>
    <definedName name="k.903b">#REF!</definedName>
    <definedName name="k.903c" localSheetId="1">#REF!</definedName>
    <definedName name="k.903c" localSheetId="2">#REF!</definedName>
    <definedName name="k.903c">#REF!</definedName>
    <definedName name="K.904">'[186]ANALISA PEKERJAAN'!$I$3492</definedName>
    <definedName name="k.904a" localSheetId="1">#REF!</definedName>
    <definedName name="k.904a" localSheetId="2">#REF!</definedName>
    <definedName name="k.904a">#REF!</definedName>
    <definedName name="k.904b" localSheetId="1">#REF!</definedName>
    <definedName name="k.904b" localSheetId="2">#REF!</definedName>
    <definedName name="k.904b">#REF!</definedName>
    <definedName name="k.904c" localSheetId="1">#REF!</definedName>
    <definedName name="k.904c" localSheetId="2">#REF!</definedName>
    <definedName name="k.904c">#REF!</definedName>
    <definedName name="K.905">'[186]ANALISA PEKERJAAN'!$I$3559</definedName>
    <definedName name="k.905a" localSheetId="1">#REF!</definedName>
    <definedName name="k.905a" localSheetId="2">#REF!</definedName>
    <definedName name="k.905a">#REF!</definedName>
    <definedName name="k.905b" localSheetId="1">#REF!</definedName>
    <definedName name="k.905b" localSheetId="2">#REF!</definedName>
    <definedName name="k.905b">#REF!</definedName>
    <definedName name="k.905c" localSheetId="1">#REF!</definedName>
    <definedName name="k.905c" localSheetId="2">#REF!</definedName>
    <definedName name="k.905c">#REF!</definedName>
    <definedName name="K.906">'[186]ANALISA PEKERJAAN'!$I$3622</definedName>
    <definedName name="k.906a" localSheetId="1">#REF!</definedName>
    <definedName name="k.906a" localSheetId="2">#REF!</definedName>
    <definedName name="k.906a">#REF!</definedName>
    <definedName name="k.906b" localSheetId="1">#REF!</definedName>
    <definedName name="k.906b" localSheetId="2">#REF!</definedName>
    <definedName name="k.906b">#REF!</definedName>
    <definedName name="k.906c" localSheetId="1">#REF!</definedName>
    <definedName name="k.906c" localSheetId="2">#REF!</definedName>
    <definedName name="k.906c">#REF!</definedName>
    <definedName name="K.907">'[186]ANALISA PEKERJAAN'!$I$3687</definedName>
    <definedName name="k.907a" localSheetId="1">#REF!</definedName>
    <definedName name="k.907a" localSheetId="2">#REF!</definedName>
    <definedName name="k.907a">#REF!</definedName>
    <definedName name="k.907b" localSheetId="1">#REF!</definedName>
    <definedName name="k.907b" localSheetId="2">#REF!</definedName>
    <definedName name="k.907b">#REF!</definedName>
    <definedName name="k.907c" localSheetId="1">#REF!</definedName>
    <definedName name="k.907c" localSheetId="2">#REF!</definedName>
    <definedName name="k.907c">#REF!</definedName>
    <definedName name="K.9A">[111]AN.PEK!#REF!</definedName>
    <definedName name="K.9B">[69]Analis!$H$438</definedName>
    <definedName name="K.9E">[69]Analis!$H$447</definedName>
    <definedName name="K.Bronjong" localSheetId="1">#REF!</definedName>
    <definedName name="K.Bronjong" localSheetId="2">#REF!</definedName>
    <definedName name="K.Bronjong">#REF!</definedName>
    <definedName name="k.las" localSheetId="1">#REF!</definedName>
    <definedName name="k.las" localSheetId="2">#REF!</definedName>
    <definedName name="k.las">#REF!</definedName>
    <definedName name="K.Lokal" localSheetId="1">#REF!</definedName>
    <definedName name="K.Lokal" localSheetId="2">#REF!</definedName>
    <definedName name="K.Lokal">#REF!</definedName>
    <definedName name="K.t.batu">[214]HSD!$G$14</definedName>
    <definedName name="K.Tukang">[223]Harsat!#REF!</definedName>
    <definedName name="K___08">'[122]K-E'!$D$6</definedName>
    <definedName name="K_01">[231]Analisa!$D$1162</definedName>
    <definedName name="K_02">[231]Analisa!$D$1193</definedName>
    <definedName name="K_03">'[113]Use Anls'!$E$413</definedName>
    <definedName name="K_175_2" localSheetId="1">#REF!</definedName>
    <definedName name="K_175_2" localSheetId="2">#REF!</definedName>
    <definedName name="K_175_2">#REF!</definedName>
    <definedName name="K_175_3" localSheetId="1">#REF!</definedName>
    <definedName name="K_175_3" localSheetId="2">#REF!</definedName>
    <definedName name="K_175_3">#REF!</definedName>
    <definedName name="K_175_4" localSheetId="1">#REF!</definedName>
    <definedName name="K_175_4" localSheetId="2">#REF!</definedName>
    <definedName name="K_175_4">#REF!</definedName>
    <definedName name="K_225_1" localSheetId="1">#REF!</definedName>
    <definedName name="K_225_1" localSheetId="2">#REF!</definedName>
    <definedName name="K_225_1">#REF!</definedName>
    <definedName name="K_225_2" localSheetId="1">#REF!</definedName>
    <definedName name="K_225_2" localSheetId="2">#REF!</definedName>
    <definedName name="K_225_2">#REF!</definedName>
    <definedName name="K_275_1" localSheetId="1">#REF!</definedName>
    <definedName name="K_275_1" localSheetId="2">#REF!</definedName>
    <definedName name="K_275_1">#REF!</definedName>
    <definedName name="K_275_2" localSheetId="1">#REF!</definedName>
    <definedName name="K_275_2" localSheetId="2">#REF!</definedName>
    <definedName name="K_275_2">#REF!</definedName>
    <definedName name="k_342">'[186]ANALISA PEKERJAAN'!$I$1019</definedName>
    <definedName name="K_350_1" localSheetId="1">#REF!</definedName>
    <definedName name="K_350_1" localSheetId="2">#REF!</definedName>
    <definedName name="K_350_1">#REF!</definedName>
    <definedName name="K_350_2" localSheetId="1">#REF!</definedName>
    <definedName name="K_350_2" localSheetId="2">#REF!</definedName>
    <definedName name="K_350_2">#REF!</definedName>
    <definedName name="K_410A">'[359]ANALISA PEKERJAAN'!$I$1106</definedName>
    <definedName name="k_9">"#REF!"</definedName>
    <definedName name="k_baja">'[236]02.AHS'!#REF!</definedName>
    <definedName name="K_r_listrik" localSheetId="1">#REF!</definedName>
    <definedName name="K_r_listrik" localSheetId="2">#REF!</definedName>
    <definedName name="K_r_listrik">#REF!</definedName>
    <definedName name="K_T_Batu">[216]harga!$J$15</definedName>
    <definedName name="K_T_Besi" localSheetId="1">#REF!</definedName>
    <definedName name="K_T_Besi" localSheetId="2">#REF!</definedName>
    <definedName name="K_T_Besi">#REF!</definedName>
    <definedName name="K_T_Cat" localSheetId="1">#REF!</definedName>
    <definedName name="K_T_Cat" localSheetId="2">#REF!</definedName>
    <definedName name="K_T_Cat">#REF!</definedName>
    <definedName name="K_T_Kayu">[216]harga!$J$16</definedName>
    <definedName name="K_T_Las" localSheetId="1">#REF!</definedName>
    <definedName name="K_T_Las" localSheetId="2">#REF!</definedName>
    <definedName name="K_T_Las">#REF!</definedName>
    <definedName name="k_t_listrik" localSheetId="1">#REF!</definedName>
    <definedName name="k_t_listrik" localSheetId="2">#REF!</definedName>
    <definedName name="k_t_listrik">#REF!</definedName>
    <definedName name="K_t_pipa" localSheetId="1">#REF!</definedName>
    <definedName name="K_t_pipa" localSheetId="2">#REF!</definedName>
    <definedName name="K_t_pipa">#REF!</definedName>
    <definedName name="k_tbatu">[122]HS!$G$52</definedName>
    <definedName name="k_tbesi">[122]HS!$G$48</definedName>
    <definedName name="k_tcat">[122]HS!$G$49</definedName>
    <definedName name="k_tkayu">[122]HS!$G$47</definedName>
    <definedName name="k_tpipa">[122]HS!$G$50</definedName>
    <definedName name="k_tukang">[122]HS!$G$46</definedName>
    <definedName name="K1_" localSheetId="1">#REF!</definedName>
    <definedName name="K1_" localSheetId="2">#REF!</definedName>
    <definedName name="K1_">#REF!</definedName>
    <definedName name="K125_">[9]ANALIS!#REF!</definedName>
    <definedName name="K175_">[9]ANALIS!#REF!</definedName>
    <definedName name="K2_" localSheetId="1">#REF!</definedName>
    <definedName name="K2_" localSheetId="2">#REF!</definedName>
    <definedName name="K2_">#REF!</definedName>
    <definedName name="K9A">[214]ANALISA!$K$699</definedName>
    <definedName name="ka.tk">[360]HSD!#REF!</definedName>
    <definedName name="ka.tk.bs">[158]bahan!$G$14</definedName>
    <definedName name="ka.tk.bt">[158]bahan!$G$12</definedName>
    <definedName name="ka.tk.cat">[158]bahan!$G$15</definedName>
    <definedName name="ka.tk.ky">[158]bahan!$G$13</definedName>
    <definedName name="ka.tk.las">[158]bahan!$G$16</definedName>
    <definedName name="ka.tk.ls">[198]HSD!$E$15</definedName>
    <definedName name="kab">[361]input!$B$28</definedName>
    <definedName name="KABA">[20]HS!#REF!</definedName>
    <definedName name="kabelpenghanter">[225]bahan!#REF!</definedName>
    <definedName name="kabid">#N/A</definedName>
    <definedName name="kaca" localSheetId="1">[209]Kaca!$C$3:$I$259</definedName>
    <definedName name="kaca" localSheetId="2">[210]Kaca!$C$3:$I$259</definedName>
    <definedName name="kaca">[211]Kaca!$C$3:$I$259</definedName>
    <definedName name="kaca.12">[120]bahan!$G$148</definedName>
    <definedName name="kaca.3">[158]bahan!$G$92</definedName>
    <definedName name="kaca.3mm">'[149]HARGA SAT'!$F$98</definedName>
    <definedName name="kaca.5">[120]bahan!$G$145</definedName>
    <definedName name="kaca.5mm">'[149]HARGA SAT'!$F$99</definedName>
    <definedName name="kaca.8" localSheetId="1">#REF!</definedName>
    <definedName name="kaca.8" localSheetId="2">#REF!</definedName>
    <definedName name="kaca.8">#REF!</definedName>
    <definedName name="kaca.riben3">'[191]HARGA SAT'!#REF!</definedName>
    <definedName name="kaca.riben5">'[191]HARGA SAT'!#REF!</definedName>
    <definedName name="kaca_3" localSheetId="1">#REF!</definedName>
    <definedName name="kaca_3" localSheetId="2">#REF!</definedName>
    <definedName name="kaca_3">#REF!</definedName>
    <definedName name="Kaca_5" localSheetId="1">#REF!</definedName>
    <definedName name="Kaca_5" localSheetId="2">#REF!</definedName>
    <definedName name="Kaca_5">#REF!</definedName>
    <definedName name="kaca_b_3" localSheetId="1">#REF!</definedName>
    <definedName name="kaca_b_3" localSheetId="2">#REF!</definedName>
    <definedName name="kaca_b_3">#REF!</definedName>
    <definedName name="Kaca_b_5" localSheetId="1">#REF!</definedName>
    <definedName name="Kaca_b_5" localSheetId="2">#REF!</definedName>
    <definedName name="Kaca_b_5">#REF!</definedName>
    <definedName name="kaca_br_3" localSheetId="1">#REF!</definedName>
    <definedName name="kaca_br_3" localSheetId="2">#REF!</definedName>
    <definedName name="kaca_br_3">#REF!</definedName>
    <definedName name="kaca_br_5" localSheetId="1">#REF!</definedName>
    <definedName name="kaca_br_5" localSheetId="2">#REF!</definedName>
    <definedName name="kaca_br_5">#REF!</definedName>
    <definedName name="Kaca_reyben_5_mm">[218]Sheet1!$E$81</definedName>
    <definedName name="KACA3">'[33]HARGA SAT'!#REF!</definedName>
    <definedName name="kaca3mm">[180]Harga!$E$114</definedName>
    <definedName name="kaca3r" localSheetId="1">#REF!</definedName>
    <definedName name="kaca3r" localSheetId="2">#REF!</definedName>
    <definedName name="kaca3r">#REF!</definedName>
    <definedName name="KACA5">'[33]HARGA SAT'!#REF!</definedName>
    <definedName name="kaca5mm">[180]Harga!$E$115</definedName>
    <definedName name="kaca8mm">'[152]Daftar Harga'!$H$102</definedName>
    <definedName name="kacabening3">'[362] hrg bhn'!$F$129</definedName>
    <definedName name="kacaes">'[135]HG SATUAN'!$E$116</definedName>
    <definedName name="kacalengkung">'[135]HG SATUAN'!$E$115</definedName>
    <definedName name="kacalengkunglebar">'[132]HRG BHN'!#REF!</definedName>
    <definedName name="KACAMATI">[70]Daf.Harga!$D$83</definedName>
    <definedName name="kacapolos10">[161]bahan!#REF!</definedName>
    <definedName name="kacapolos3">'[67]hrg bhn'!$D$188</definedName>
    <definedName name="kacapolos3mm">'[212]upah-fu'!$E$38</definedName>
    <definedName name="kacapolos5">'[67]hrg bhn'!$D$189</definedName>
    <definedName name="KACAPOLOSIII" localSheetId="1">#REF!</definedName>
    <definedName name="KACAPOLOSIII" localSheetId="2">#REF!</definedName>
    <definedName name="KACAPOLOSIII">#REF!</definedName>
    <definedName name="KACAPOLOSV" localSheetId="1">#REF!</definedName>
    <definedName name="KACAPOLOSV" localSheetId="2">#REF!</definedName>
    <definedName name="KACAPOLOSV">#REF!</definedName>
    <definedName name="kacariben3">'[67]hrg bhn'!$D$190</definedName>
    <definedName name="kacariben5">'[67]hrg bhn'!$D$191</definedName>
    <definedName name="kacarybben5">[68]Upah!$H$174</definedName>
    <definedName name="kacaryben3">[68]Upah!$H$173</definedName>
    <definedName name="KACARYBENIII" localSheetId="1">#REF!</definedName>
    <definedName name="KACARYBENIII" localSheetId="2">#REF!</definedName>
    <definedName name="KACARYBENIII">#REF!</definedName>
    <definedName name="kacawarna3">'[227] hrg bhn'!#REF!</definedName>
    <definedName name="kacawastafel">[69]Upah!$F$91</definedName>
    <definedName name="kadur" localSheetId="1">#REF!</definedName>
    <definedName name="kadur" localSheetId="2">#REF!</definedName>
    <definedName name="kadur">#REF!</definedName>
    <definedName name="Kait_angin" localSheetId="1">#REF!</definedName>
    <definedName name="Kait_angin" localSheetId="2">#REF!</definedName>
    <definedName name="Kait_angin">#REF!</definedName>
    <definedName name="kaitangin">'[39]upah bahan'!$F$91</definedName>
    <definedName name="KALAM" localSheetId="1">#REF!</definedName>
    <definedName name="KALAM" localSheetId="2">#REF!</definedName>
    <definedName name="KALAM">#REF!</definedName>
    <definedName name="kalas">[120]bahan!$G$345</definedName>
    <definedName name="kalcyboard">'[39]upah bahan'!$F$123</definedName>
    <definedName name="KALI12">[9]ANALIS!#REF!</definedName>
    <definedName name="kalsi">[158]bahan!$G$108</definedName>
    <definedName name="kalsi.6">[158]bahan!$G$109</definedName>
    <definedName name="kalsi35">[27]Harga!#REF!</definedName>
    <definedName name="kalsi6">[27]Harga!#REF!</definedName>
    <definedName name="KALSIBOARD">'[86]UPAH BAHAN'!$G$70</definedName>
    <definedName name="kalsiboard4mm">'[152]Daftar Harga'!$H$117</definedName>
    <definedName name="kalsiboard5">'[67]hrg bhn'!$D$177</definedName>
    <definedName name="kalsibord" localSheetId="1">#REF!</definedName>
    <definedName name="kalsibord" localSheetId="2">#REF!</definedName>
    <definedName name="kalsibord">#REF!</definedName>
    <definedName name="kanstin">[226]BHN!$E$30</definedName>
    <definedName name="kantor">[32]input!$B$24</definedName>
    <definedName name="KAP">[363]Rek.Analisa!$C$12:$G$37</definedName>
    <definedName name="kapal_k" localSheetId="1">#REF!</definedName>
    <definedName name="kapal_k" localSheetId="2">#REF!</definedName>
    <definedName name="kapal_k">#REF!</definedName>
    <definedName name="Kaporit">'[149]HARGA SAT'!$F$184</definedName>
    <definedName name="Kapur" localSheetId="1">#REF!</definedName>
    <definedName name="Kapur" localSheetId="2">#REF!</definedName>
    <definedName name="Kapur">#REF!</definedName>
    <definedName name="Kapur_Gamping">'[364]HARGA SATUAN'!#REF!</definedName>
    <definedName name="Kapur_pasang" localSheetId="1">#REF!</definedName>
    <definedName name="Kapur_pasang" localSheetId="2">#REF!</definedName>
    <definedName name="Kapur_pasang">#REF!</definedName>
    <definedName name="kapurgamping">'[39]upah bahan'!#REF!</definedName>
    <definedName name="kapurpasang">'[39]upah bahan'!#REF!</definedName>
    <definedName name="karet.l" localSheetId="1">#REF!</definedName>
    <definedName name="karet.l" localSheetId="2">#REF!</definedName>
    <definedName name="karet.l">#REF!</definedName>
    <definedName name="karet.packing" localSheetId="1">#REF!</definedName>
    <definedName name="karet.packing" localSheetId="2">#REF!</definedName>
    <definedName name="karet.packing">#REF!</definedName>
    <definedName name="Karet_talang_60_cm" localSheetId="1">#REF!</definedName>
    <definedName name="Karet_talang_60_cm" localSheetId="2">#REF!</definedName>
    <definedName name="Karet_talang_60_cm">#REF!</definedName>
    <definedName name="karettalang">[180]Harga!$E$81</definedName>
    <definedName name="karlis">[27]Harga!#REF!</definedName>
    <definedName name="karosen" localSheetId="1">#REF!</definedName>
    <definedName name="karosen" localSheetId="2">#REF!</definedName>
    <definedName name="karosen">#REF!</definedName>
    <definedName name="Karosene">[154]HaSatUp!#REF!</definedName>
    <definedName name="kartalang60">[27]Harga!#REF!</definedName>
    <definedName name="karton" localSheetId="1">#REF!</definedName>
    <definedName name="karton" localSheetId="2">#REF!</definedName>
    <definedName name="karton">#REF!</definedName>
    <definedName name="kartu" localSheetId="1">#REF!</definedName>
    <definedName name="kartu" localSheetId="2">#REF!</definedName>
    <definedName name="kartu">#REF!</definedName>
    <definedName name="karung">'[215]HARGA SATUAN'!$F$40</definedName>
    <definedName name="karyo" localSheetId="5">{#N/A,#N/A,FALSE,"REK";#N/A,#N/A,FALSE,"Bq-ARS"}</definedName>
    <definedName name="karyo" localSheetId="7">{#N/A,#N/A,FALSE,"REK";#N/A,#N/A,FALSE,"Bq-ARS"}</definedName>
    <definedName name="karyo">{#N/A,#N/A,FALSE,"REK";#N/A,#N/A,FALSE,"Bq-ARS"}</definedName>
    <definedName name="karyo_1" localSheetId="3">{#N/A,#N/A,FALSE,"REK";#N/A,#N/A,FALSE,"Bq-ARS"}</definedName>
    <definedName name="karyo_1" localSheetId="4">{#N/A,#N/A,FALSE,"REK";#N/A,#N/A,FALSE,"Bq-ARS"}</definedName>
    <definedName name="karyo_2" localSheetId="5">{#N/A,#N/A,FALSE,"REK";#N/A,#N/A,FALSE,"Bq-ARS"}</definedName>
    <definedName name="karyo_2" localSheetId="7">{#N/A,#N/A,FALSE,"REK";#N/A,#N/A,FALSE,"Bq-ARS"}</definedName>
    <definedName name="karyo_2">{#N/A,#N/A,FALSE,"REK";#N/A,#N/A,FALSE,"Bq-ARS"}</definedName>
    <definedName name="karyo_3" localSheetId="5">{#N/A,#N/A,FALSE,"REK";#N/A,#N/A,FALSE,"Bq-ARS"}</definedName>
    <definedName name="karyo_3" localSheetId="7">{#N/A,#N/A,FALSE,"REK";#N/A,#N/A,FALSE,"Bq-ARS"}</definedName>
    <definedName name="karyo_3">{#N/A,#N/A,FALSE,"REK";#N/A,#N/A,FALSE,"Bq-ARS"}</definedName>
    <definedName name="karyo_4" localSheetId="5">{#N/A,#N/A,FALSE,"REK";#N/A,#N/A,FALSE,"Bq-ARS"}</definedName>
    <definedName name="karyo_4" localSheetId="7">{#N/A,#N/A,FALSE,"REK";#N/A,#N/A,FALSE,"Bq-ARS"}</definedName>
    <definedName name="karyo_4">{#N/A,#N/A,FALSE,"REK";#N/A,#N/A,FALSE,"Bq-ARS"}</definedName>
    <definedName name="karyo_5" localSheetId="5">{#N/A,#N/A,FALSE,"REK";#N/A,#N/A,FALSE,"Bq-ARS"}</definedName>
    <definedName name="karyo_5" localSheetId="7">{#N/A,#N/A,FALSE,"REK";#N/A,#N/A,FALSE,"Bq-ARS"}</definedName>
    <definedName name="karyo_5">{#N/A,#N/A,FALSE,"REK";#N/A,#N/A,FALSE,"Bq-ARS"}</definedName>
    <definedName name="KAS" localSheetId="1">#REF!</definedName>
    <definedName name="KAS" localSheetId="2">#REF!</definedName>
    <definedName name="KAS">#REF!</definedName>
    <definedName name="KASARHALUS" localSheetId="1">#REF!</definedName>
    <definedName name="KASARHALUS" localSheetId="2">#REF!</definedName>
    <definedName name="KASARHALUS">#REF!</definedName>
    <definedName name="KASBUN" localSheetId="5">{"Book1","RAB PASAR 30 AUG SCRAB.xls"}</definedName>
    <definedName name="KASBUN" localSheetId="7">{"Book1","RAB PASAR 30 AUG SCRAB.xls"}</definedName>
    <definedName name="KASBUN">{"Book1","RAB PASAR 30 AUG SCRAB.xls"}</definedName>
    <definedName name="KASBUN_1" localSheetId="5">{"Book1","RAB PASAR 30 AUG SCRAB.xls"}</definedName>
    <definedName name="KASBUN_1" localSheetId="7">{"Book1","RAB PASAR 30 AUG SCRAB.xls"}</definedName>
    <definedName name="KASBUN_1">{"Book1","RAB PASAR 30 AUG SCRAB.xls"}</definedName>
    <definedName name="KASBUN_1_1" localSheetId="3">{"Book1","RAB PASAR 30 AUG SCRAB.xls"}</definedName>
    <definedName name="KASBUN_1_1" localSheetId="4">{"Book1","RAB PASAR 30 AUG SCRAB.xls"}</definedName>
    <definedName name="KASBUN_1_2" localSheetId="5">{"Book1","RAB PASAR 30 AUG SCRAB.xls"}</definedName>
    <definedName name="KASBUN_1_2" localSheetId="7">{"Book1","RAB PASAR 30 AUG SCRAB.xls"}</definedName>
    <definedName name="KASBUN_1_2">{"Book1","RAB PASAR 30 AUG SCRAB.xls"}</definedName>
    <definedName name="KASBUN_1_3" localSheetId="5">{"Book1","RAB PASAR 30 AUG SCRAB.xls"}</definedName>
    <definedName name="KASBUN_1_3" localSheetId="7">{"Book1","RAB PASAR 30 AUG SCRAB.xls"}</definedName>
    <definedName name="KASBUN_1_3">{"Book1","RAB PASAR 30 AUG SCRAB.xls"}</definedName>
    <definedName name="KASBUN_1_4" localSheetId="5">{"Book1","RAB PASAR 30 AUG SCRAB.xls"}</definedName>
    <definedName name="KASBUN_1_4" localSheetId="7">{"Book1","RAB PASAR 30 AUG SCRAB.xls"}</definedName>
    <definedName name="KASBUN_1_4">{"Book1","RAB PASAR 30 AUG SCRAB.xls"}</definedName>
    <definedName name="KASBUN_1_5" localSheetId="5">{"Book1","RAB PASAR 30 AUG SCRAB.xls"}</definedName>
    <definedName name="KASBUN_1_5" localSheetId="7">{"Book1","RAB PASAR 30 AUG SCRAB.xls"}</definedName>
    <definedName name="KASBUN_1_5">{"Book1","RAB PASAR 30 AUG SCRAB.xls"}</definedName>
    <definedName name="KASBUN_2" localSheetId="5">{"Book1","RAB PASAR 30 AUG SCRAB.xls"}</definedName>
    <definedName name="KASBUN_2" localSheetId="7">{"Book1","RAB PASAR 30 AUG SCRAB.xls"}</definedName>
    <definedName name="KASBUN_2">{"Book1","RAB PASAR 30 AUG SCRAB.xls"}</definedName>
    <definedName name="KASBUN_2_1" localSheetId="3">{"Book1","RAB PASAR 30 AUG SCRAB.xls"}</definedName>
    <definedName name="KASBUN_2_1" localSheetId="4">{"Book1","RAB PASAR 30 AUG SCRAB.xls"}</definedName>
    <definedName name="KASBUN_2_2" localSheetId="5">{"Book1","RAB PASAR 30 AUG SCRAB.xls"}</definedName>
    <definedName name="KASBUN_2_2" localSheetId="7">{"Book1","RAB PASAR 30 AUG SCRAB.xls"}</definedName>
    <definedName name="KASBUN_2_2">{"Book1","RAB PASAR 30 AUG SCRAB.xls"}</definedName>
    <definedName name="KASBUN_2_3" localSheetId="5">{"Book1","RAB PASAR 30 AUG SCRAB.xls"}</definedName>
    <definedName name="KASBUN_2_3" localSheetId="7">{"Book1","RAB PASAR 30 AUG SCRAB.xls"}</definedName>
    <definedName name="KASBUN_2_3">{"Book1","RAB PASAR 30 AUG SCRAB.xls"}</definedName>
    <definedName name="KASBUN_2_4" localSheetId="5">{"Book1","RAB PASAR 30 AUG SCRAB.xls"}</definedName>
    <definedName name="KASBUN_2_4" localSheetId="7">{"Book1","RAB PASAR 30 AUG SCRAB.xls"}</definedName>
    <definedName name="KASBUN_2_4">{"Book1","RAB PASAR 30 AUG SCRAB.xls"}</definedName>
    <definedName name="KASBUN_2_5" localSheetId="5">{"Book1","RAB PASAR 30 AUG SCRAB.xls"}</definedName>
    <definedName name="KASBUN_2_5" localSheetId="7">{"Book1","RAB PASAR 30 AUG SCRAB.xls"}</definedName>
    <definedName name="KASBUN_2_5">{"Book1","RAB PASAR 30 AUG SCRAB.xls"}</definedName>
    <definedName name="KASBUN_3" localSheetId="3">{"Book1","RAB PASAR 30 AUG SCRAB.xls"}</definedName>
    <definedName name="KASBUN_3" localSheetId="4">{"Book1","RAB PASAR 30 AUG SCRAB.xls"}</definedName>
    <definedName name="KASBUN_4" localSheetId="5">{"Book1","RAB PASAR 30 AUG SCRAB.xls"}</definedName>
    <definedName name="KASBUN_4" localSheetId="7">{"Book1","RAB PASAR 30 AUG SCRAB.xls"}</definedName>
    <definedName name="KASBUN_4">{"Book1","RAB PASAR 30 AUG SCRAB.xls"}</definedName>
    <definedName name="KASBUN_4_1" localSheetId="3">{"Book1","RAB PASAR 30 AUG SCRAB.xls"}</definedName>
    <definedName name="KASBUN_4_1" localSheetId="4">{"Book1","RAB PASAR 30 AUG SCRAB.xls"}</definedName>
    <definedName name="KASBUN_4_2" localSheetId="5">{"Book1","RAB PASAR 30 AUG SCRAB.xls"}</definedName>
    <definedName name="KASBUN_4_2" localSheetId="7">{"Book1","RAB PASAR 30 AUG SCRAB.xls"}</definedName>
    <definedName name="KASBUN_4_2">{"Book1","RAB PASAR 30 AUG SCRAB.xls"}</definedName>
    <definedName name="KASBUN_4_3" localSheetId="5">{"Book1","RAB PASAR 30 AUG SCRAB.xls"}</definedName>
    <definedName name="KASBUN_4_3" localSheetId="7">{"Book1","RAB PASAR 30 AUG SCRAB.xls"}</definedName>
    <definedName name="KASBUN_4_3">{"Book1","RAB PASAR 30 AUG SCRAB.xls"}</definedName>
    <definedName name="KASBUN_4_4" localSheetId="5">{"Book1","RAB PASAR 30 AUG SCRAB.xls"}</definedName>
    <definedName name="KASBUN_4_4" localSheetId="7">{"Book1","RAB PASAR 30 AUG SCRAB.xls"}</definedName>
    <definedName name="KASBUN_4_4">{"Book1","RAB PASAR 30 AUG SCRAB.xls"}</definedName>
    <definedName name="KASBUN_4_5" localSheetId="5">{"Book1","RAB PASAR 30 AUG SCRAB.xls"}</definedName>
    <definedName name="KASBUN_4_5" localSheetId="7">{"Book1","RAB PASAR 30 AUG SCRAB.xls"}</definedName>
    <definedName name="KASBUN_4_5">{"Book1","RAB PASAR 30 AUG SCRAB.xls"}</definedName>
    <definedName name="KASBUN_5" localSheetId="5">{"Book1","RAB PASAR 30 AUG SCRAB.xls"}</definedName>
    <definedName name="KASBUN_5" localSheetId="7">{"Book1","RAB PASAR 30 AUG SCRAB.xls"}</definedName>
    <definedName name="KASBUN_5">{"Book1","RAB PASAR 30 AUG SCRAB.xls"}</definedName>
    <definedName name="KASBUN_6" localSheetId="5">{"Book1","RAB PASAR 30 AUG SCRAB.xls"}</definedName>
    <definedName name="KASBUN_6" localSheetId="7">{"Book1","RAB PASAR 30 AUG SCRAB.xls"}</definedName>
    <definedName name="KASBUN_6">{"Book1","RAB PASAR 30 AUG SCRAB.xls"}</definedName>
    <definedName name="KASBUN_6_1" localSheetId="3">{"Book1","RAB PASAR 30 AUG SCRAB.xls"}</definedName>
    <definedName name="KASBUN_6_1" localSheetId="4">{"Book1","RAB PASAR 30 AUG SCRAB.xls"}</definedName>
    <definedName name="KASBUN_6_2" localSheetId="5">{"Book1","RAB PASAR 30 AUG SCRAB.xls"}</definedName>
    <definedName name="KASBUN_6_2" localSheetId="7">{"Book1","RAB PASAR 30 AUG SCRAB.xls"}</definedName>
    <definedName name="KASBUN_6_2">{"Book1","RAB PASAR 30 AUG SCRAB.xls"}</definedName>
    <definedName name="KASBUN_6_3" localSheetId="5">{"Book1","RAB PASAR 30 AUG SCRAB.xls"}</definedName>
    <definedName name="KASBUN_6_3" localSheetId="7">{"Book1","RAB PASAR 30 AUG SCRAB.xls"}</definedName>
    <definedName name="KASBUN_6_3">{"Book1","RAB PASAR 30 AUG SCRAB.xls"}</definedName>
    <definedName name="KASBUN_6_4" localSheetId="5">{"Book1","RAB PASAR 30 AUG SCRAB.xls"}</definedName>
    <definedName name="KASBUN_6_4" localSheetId="7">{"Book1","RAB PASAR 30 AUG SCRAB.xls"}</definedName>
    <definedName name="KASBUN_6_4">{"Book1","RAB PASAR 30 AUG SCRAB.xls"}</definedName>
    <definedName name="KASBUN_6_5" localSheetId="5">{"Book1","RAB PASAR 30 AUG SCRAB.xls"}</definedName>
    <definedName name="KASBUN_6_5" localSheetId="7">{"Book1","RAB PASAR 30 AUG SCRAB.xls"}</definedName>
    <definedName name="KASBUN_6_5">{"Book1","RAB PASAR 30 AUG SCRAB.xls"}</definedName>
    <definedName name="KASBUN_8" localSheetId="5">{"Book1","RAB PASAR 30 AUG SCRAB.xls"}</definedName>
    <definedName name="KASBUN_8" localSheetId="7">{"Book1","RAB PASAR 30 AUG SCRAB.xls"}</definedName>
    <definedName name="KASBUN_8">{"Book1","RAB PASAR 30 AUG SCRAB.xls"}</definedName>
    <definedName name="KASBUN_8_1" localSheetId="3">{"Book1","RAB PASAR 30 AUG SCRAB.xls"}</definedName>
    <definedName name="KASBUN_8_1" localSheetId="4">{"Book1","RAB PASAR 30 AUG SCRAB.xls"}</definedName>
    <definedName name="KASBUN_8_2" localSheetId="5">{"Book1","RAB PASAR 30 AUG SCRAB.xls"}</definedName>
    <definedName name="KASBUN_8_2" localSheetId="7">{"Book1","RAB PASAR 30 AUG SCRAB.xls"}</definedName>
    <definedName name="KASBUN_8_2">{"Book1","RAB PASAR 30 AUG SCRAB.xls"}</definedName>
    <definedName name="KASBUN_8_3" localSheetId="5">{"Book1","RAB PASAR 30 AUG SCRAB.xls"}</definedName>
    <definedName name="KASBUN_8_3" localSheetId="7">{"Book1","RAB PASAR 30 AUG SCRAB.xls"}</definedName>
    <definedName name="KASBUN_8_3">{"Book1","RAB PASAR 30 AUG SCRAB.xls"}</definedName>
    <definedName name="KASBUN_8_4" localSheetId="5">{"Book1","RAB PASAR 30 AUG SCRAB.xls"}</definedName>
    <definedName name="KASBUN_8_4" localSheetId="7">{"Book1","RAB PASAR 30 AUG SCRAB.xls"}</definedName>
    <definedName name="KASBUN_8_4">{"Book1","RAB PASAR 30 AUG SCRAB.xls"}</definedName>
    <definedName name="KASBUN_8_5" localSheetId="5">{"Book1","RAB PASAR 30 AUG SCRAB.xls"}</definedName>
    <definedName name="KASBUN_8_5" localSheetId="7">{"Book1","RAB PASAR 30 AUG SCRAB.xls"}</definedName>
    <definedName name="KASBUN_8_5">{"Book1","RAB PASAR 30 AUG SCRAB.xls"}</definedName>
    <definedName name="KASBUN_9" localSheetId="5">{"Book1","RAB PASAR 30 AUG SCRAB.xls"}</definedName>
    <definedName name="KASBUN_9" localSheetId="7">{"Book1","RAB PASAR 30 AUG SCRAB.xls"}</definedName>
    <definedName name="KASBUN_9">{"Book1","RAB PASAR 30 AUG SCRAB.xls"}</definedName>
    <definedName name="KASBUN_9_1" localSheetId="3">{"Book1","RAB PASAR 30 AUG SCRAB.xls"}</definedName>
    <definedName name="KASBUN_9_1" localSheetId="4">{"Book1","RAB PASAR 30 AUG SCRAB.xls"}</definedName>
    <definedName name="KASBUN_9_2" localSheetId="5">{"Book1","RAB PASAR 30 AUG SCRAB.xls"}</definedName>
    <definedName name="KASBUN_9_2" localSheetId="7">{"Book1","RAB PASAR 30 AUG SCRAB.xls"}</definedName>
    <definedName name="KASBUN_9_2">{"Book1","RAB PASAR 30 AUG SCRAB.xls"}</definedName>
    <definedName name="KASBUN_9_3" localSheetId="5">{"Book1","RAB PASAR 30 AUG SCRAB.xls"}</definedName>
    <definedName name="KASBUN_9_3" localSheetId="7">{"Book1","RAB PASAR 30 AUG SCRAB.xls"}</definedName>
    <definedName name="KASBUN_9_3">{"Book1","RAB PASAR 30 AUG SCRAB.xls"}</definedName>
    <definedName name="KASBUN_9_4" localSheetId="5">{"Book1","RAB PASAR 30 AUG SCRAB.xls"}</definedName>
    <definedName name="KASBUN_9_4" localSheetId="7">{"Book1","RAB PASAR 30 AUG SCRAB.xls"}</definedName>
    <definedName name="KASBUN_9_4">{"Book1","RAB PASAR 30 AUG SCRAB.xls"}</definedName>
    <definedName name="KASBUN_9_5" localSheetId="5">{"Book1","RAB PASAR 30 AUG SCRAB.xls"}</definedName>
    <definedName name="KASBUN_9_5" localSheetId="7">{"Book1","RAB PASAR 30 AUG SCRAB.xls"}</definedName>
    <definedName name="KASBUN_9_5">{"Book1","RAB PASAR 30 AUG SCRAB.xls"}</definedName>
    <definedName name="KATUKANG" localSheetId="1">#REF!</definedName>
    <definedName name="KATUKANG" localSheetId="2">#REF!</definedName>
    <definedName name="KATUKANG">#REF!</definedName>
    <definedName name="katukang1">[212]bahan!$F$20</definedName>
    <definedName name="KATYII">'[201]HARGA SAT'!#REF!</definedName>
    <definedName name="Kawat" localSheetId="1">#REF!</definedName>
    <definedName name="Kawat" localSheetId="2">#REF!</definedName>
    <definedName name="Kawat">#REF!</definedName>
    <definedName name="kawat.3.4">'[108]HARGA SAT'!$G$138</definedName>
    <definedName name="Kawat.4mm">[162]Bahan!$I$191</definedName>
    <definedName name="kawat.beton">'[149]HARGA SAT'!$F$65</definedName>
    <definedName name="Kawat.digalvano">[223]Harsat!#REF!</definedName>
    <definedName name="Kawat.Duri" localSheetId="1">#REF!</definedName>
    <definedName name="Kawat.Duri" localSheetId="2">#REF!</definedName>
    <definedName name="Kawat.Duri">#REF!</definedName>
    <definedName name="Kawat.Ikat" localSheetId="1">#REF!</definedName>
    <definedName name="Kawat.Ikat" localSheetId="2">#REF!</definedName>
    <definedName name="Kawat.Ikat">#REF!</definedName>
    <definedName name="Kawat.Lads">[162]Bahan!$I$240</definedName>
    <definedName name="kawat.las">'[149]HARGA SAT'!$F$68</definedName>
    <definedName name="kawat.matahari">'[184]HARGA SAT'!#REF!</definedName>
    <definedName name="kawat_beton" localSheetId="1">#REF!</definedName>
    <definedName name="kawat_beton" localSheetId="2">#REF!</definedName>
    <definedName name="kawat_beton">#REF!</definedName>
    <definedName name="kawat_bronjong_hc">'[215]HARGA SATUAN'!$F$28</definedName>
    <definedName name="kawat_i">[217]bahan!$G$52</definedName>
    <definedName name="kawat_ikat">'[215]HARGA SATUAN'!$F$41</definedName>
    <definedName name="Kawat_las" localSheetId="1">#REF!</definedName>
    <definedName name="Kawat_las" localSheetId="2">#REF!</definedName>
    <definedName name="Kawat_las">#REF!</definedName>
    <definedName name="kawatbendrat">[122]HS!$G$114</definedName>
    <definedName name="kawatberduri">[68]Upah!$H$98</definedName>
    <definedName name="KAWATBET" localSheetId="1">#REF!</definedName>
    <definedName name="KAWATBET" localSheetId="2">#REF!</definedName>
    <definedName name="KAWATBET">#REF!</definedName>
    <definedName name="kawatbeton">'[118]Daftar Harga'!$H$39</definedName>
    <definedName name="KAWATBRO" localSheetId="1">#REF!</definedName>
    <definedName name="KAWATBRO" localSheetId="2">#REF!</definedName>
    <definedName name="KAWATBRO">#REF!</definedName>
    <definedName name="kawatbronjong">'[118]Daftar Harga'!$H$46</definedName>
    <definedName name="KAWATBRONJONG3MM">'[206]DAFTAR HARGA SAT'!$F$127</definedName>
    <definedName name="KAWATBRONJONG4MM">'[230]DAFTAR HARGA SAT'!#REF!</definedName>
    <definedName name="KAWATDURI" localSheetId="1">#REF!</definedName>
    <definedName name="KAWATDURI" localSheetId="2">#REF!</definedName>
    <definedName name="KAWATDURI">#REF!</definedName>
    <definedName name="kawatikat">'[39]upah bahan'!$F$51</definedName>
    <definedName name="KAWATIKATBETON">'[66]HRG BH'!$D$76</definedName>
    <definedName name="kawatikatbton">[122]HS!$G$113</definedName>
    <definedName name="kawatlas">'[39]upah bahan'!$F$133</definedName>
    <definedName name="KAYANGAN">[365]ANALISA!$F$248</definedName>
    <definedName name="kaytubakar" localSheetId="1">#REF!</definedName>
    <definedName name="kaytubakar" localSheetId="2">#REF!</definedName>
    <definedName name="kaytubakar">#REF!</definedName>
    <definedName name="kayu" localSheetId="1">[209]Kayu!$C$3:$I$51</definedName>
    <definedName name="kayu" localSheetId="2">[210]Kayu!$C$3:$I$51</definedName>
    <definedName name="kayu">[211]Kayu!$C$3:$I$51</definedName>
    <definedName name="Kayu.b" localSheetId="1">#REF!</definedName>
    <definedName name="Kayu.b" localSheetId="2">#REF!</definedName>
    <definedName name="Kayu.b">#REF!</definedName>
    <definedName name="kayu.bakar">'[191]HARGA SAT'!#REF!</definedName>
    <definedName name="Kayu.h" localSheetId="1">#REF!</definedName>
    <definedName name="Kayu.h" localSheetId="2">#REF!</definedName>
    <definedName name="Kayu.h">#REF!</definedName>
    <definedName name="kayu_III">'[123]Uph+bahan'!$G$175</definedName>
    <definedName name="kayu_k1" localSheetId="1">#REF!</definedName>
    <definedName name="kayu_k1" localSheetId="2">#REF!</definedName>
    <definedName name="kayu_k1">#REF!</definedName>
    <definedName name="kayu_k2" localSheetId="1">#REF!</definedName>
    <definedName name="kayu_k2" localSheetId="2">#REF!</definedName>
    <definedName name="kayu_k2">#REF!</definedName>
    <definedName name="kayu_k3" localSheetId="1">#REF!</definedName>
    <definedName name="kayu_k3" localSheetId="2">#REF!</definedName>
    <definedName name="kayu_k3">#REF!</definedName>
    <definedName name="Kayu_lokal" localSheetId="1">#REF!</definedName>
    <definedName name="Kayu_lokal" localSheetId="2">#REF!</definedName>
    <definedName name="Kayu_lokal">#REF!</definedName>
    <definedName name="KAYU1" localSheetId="1">#REF!</definedName>
    <definedName name="KAYU1" localSheetId="2">#REF!</definedName>
    <definedName name="KAYU1">#REF!</definedName>
    <definedName name="kayu2">[260]Harga!$H$45</definedName>
    <definedName name="kayu2.20b">'[366]Input O&amp;M'!$I$26</definedName>
    <definedName name="kayu2.20h">'[366]Input O&amp;M'!$L$26</definedName>
    <definedName name="Kayu3">[129]Hrg!$F$29</definedName>
    <definedName name="kayu34">'[152]Daftar Harga'!$H$63</definedName>
    <definedName name="KAYU4" localSheetId="1">#REF!</definedName>
    <definedName name="KAYU4" localSheetId="2">#REF!</definedName>
    <definedName name="KAYU4">#REF!</definedName>
    <definedName name="kayu5.7luas">'[366]Input O&amp;M'!$O$24</definedName>
    <definedName name="kayu57">'[152]Daftar Harga'!$H$62</definedName>
    <definedName name="kayu610">'[132]ANLIS '!$K$359</definedName>
    <definedName name="kayu617">'[132]ANLIS '!$K$387</definedName>
    <definedName name="kayu619">'[132]ANLIS '!$K$403</definedName>
    <definedName name="kayu62">'[132]ANLIS '!$K$306</definedName>
    <definedName name="kayu622">'[132]ANLIS '!$K$419</definedName>
    <definedName name="kayu628">'[132]ANLIS '!$K$434</definedName>
    <definedName name="kayu628a">'[132]ANLIS '!$K$449</definedName>
    <definedName name="kayu629">'[132]ANLIS '!$K$463</definedName>
    <definedName name="kayu634">'[132]ANLIS '!$K$477</definedName>
    <definedName name="kayu642">'[132]ANLIS '!$K$505</definedName>
    <definedName name="kayu651">'[132]ANLIS '!$K$519</definedName>
    <definedName name="kayu660">'[132]ANLIS '!$K$532</definedName>
    <definedName name="kayu660a">'[132]ANLIS '!#REF!</definedName>
    <definedName name="kayu68">'[132]ANLIS '!$K$319</definedName>
    <definedName name="kayu68a">'[132]ANLIS '!$K$333</definedName>
    <definedName name="kayu8.12luas">'[366]Input O&amp;M'!$O$25</definedName>
    <definedName name="Kayubakar">[154]HaSatUp!#REF!</definedName>
    <definedName name="kayubalok1">'[67]hrg bhn'!$D$105</definedName>
    <definedName name="kayubalok2">'[67]hrg bhn'!$D$106</definedName>
    <definedName name="kayubalok3">'[67]hrg bhn'!$D$107</definedName>
    <definedName name="kayubalokI">[122]HS!$G$125</definedName>
    <definedName name="kayubalokIII">[122]HS!$G$129</definedName>
    <definedName name="KAYUBULAT">'[212]upah-rtjk'!$F$28</definedName>
    <definedName name="KAYUDOLKEN" localSheetId="1">#REF!</definedName>
    <definedName name="KAYUDOLKEN" localSheetId="2">#REF!</definedName>
    <definedName name="KAYUDOLKEN">#REF!</definedName>
    <definedName name="kayuframe">[69]Upah!$F$227</definedName>
    <definedName name="KAYUIII">'[367]HARGA SAT'!$E$44</definedName>
    <definedName name="kayuklas3">'[118]Daftar Harga'!$H$40</definedName>
    <definedName name="kayuklasI">'[39]upah bahan'!$F$52</definedName>
    <definedName name="kayuklasII">'[39]upah bahan'!$F$53</definedName>
    <definedName name="kayuklasIII">'[39]upah bahan'!$F$56</definedName>
    <definedName name="kayukls2">[212]bahan!$F$52</definedName>
    <definedName name="KAYUKUSEN" localSheetId="1">#REF!</definedName>
    <definedName name="KAYUKUSEN" localSheetId="2">#REF!</definedName>
    <definedName name="KAYUKUSEN">#REF!</definedName>
    <definedName name="kayupapan1">'[67]hrg bhn'!$D$108</definedName>
    <definedName name="kayupapan2">'[67]hrg bhn'!$D$109</definedName>
    <definedName name="kayupapan3">'[67]hrg bhn'!$D$110</definedName>
    <definedName name="kayureng1">[69]Upah!$F$216</definedName>
    <definedName name="kayureng2">[69]Upah!$F$217</definedName>
    <definedName name="KB" localSheetId="1">#REF!</definedName>
    <definedName name="KB" localSheetId="2">#REF!</definedName>
    <definedName name="KB">#REF!</definedName>
    <definedName name="KBATU">'[206]DAFTAR HARGA SAT'!$F$11</definedName>
    <definedName name="KBESI">'[206]DAFTAR HARGA SAT'!$F$15</definedName>
    <definedName name="kbeton1">[183]bahan!$H$48</definedName>
    <definedName name="KbJM">'[368]RAB Keban Jamong'!$B$15:$M$71</definedName>
    <definedName name="kbl.sr" localSheetId="1">#REF!</definedName>
    <definedName name="kbl.sr" localSheetId="2">#REF!</definedName>
    <definedName name="kbl.sr">#REF!</definedName>
    <definedName name="KBOR">'[206]DAFTAR HARGA SAT'!$F$24</definedName>
    <definedName name="kbronjong">'[118]Daftar Harga'!$H$26</definedName>
    <definedName name="kdinding">[183]bahan!$H$83</definedName>
    <definedName name="KDOLKEN" localSheetId="1">#REF!</definedName>
    <definedName name="KDOLKEN" localSheetId="2">#REF!</definedName>
    <definedName name="KDOLKEN">#REF!</definedName>
    <definedName name="Ke_Tu_Kayu" localSheetId="1">#REF!</definedName>
    <definedName name="Ke_Tu_Kayu" localSheetId="2">#REF!</definedName>
    <definedName name="Ke_Tu_Kayu">#REF!</definedName>
    <definedName name="ke_tu_lis" localSheetId="1">#REF!</definedName>
    <definedName name="ke_tu_lis" localSheetId="2">#REF!</definedName>
    <definedName name="ke_tu_lis">#REF!</definedName>
    <definedName name="Keahlian">[159]CODE!#REF!</definedName>
    <definedName name="KEbel23">'[201]HARGA SAT'!#REF!</definedName>
    <definedName name="kebel35">'[201]HARGA SAT'!#REF!</definedName>
    <definedName name="KEBET">'[202]HARGA SAT'!$E$54</definedName>
    <definedName name="KEG">[369]input!#REF!</definedName>
    <definedName name="keg0">[32]input!$B$18</definedName>
    <definedName name="Kegiatan">[179]INPUT!$C$10</definedName>
    <definedName name="kegiatan1">[11]Input!#REF!</definedName>
    <definedName name="kelautan">[370]INPUT!$C$18</definedName>
    <definedName name="kelingalluminium">'[39]upah bahan'!$F$120</definedName>
    <definedName name="kelon" localSheetId="5">{#N/A,#N/A,FALSE,"REK";#N/A,#N/A,FALSE,"rab"}</definedName>
    <definedName name="kelon" localSheetId="7">{#N/A,#N/A,FALSE,"REK";#N/A,#N/A,FALSE,"rab"}</definedName>
    <definedName name="kelon">{#N/A,#N/A,FALSE,"REK";#N/A,#N/A,FALSE,"rab"}</definedName>
    <definedName name="kelon_1" localSheetId="3">{#N/A,#N/A,FALSE,"REK";#N/A,#N/A,FALSE,"rab"}</definedName>
    <definedName name="kelon_1" localSheetId="4">{#N/A,#N/A,FALSE,"REK";#N/A,#N/A,FALSE,"rab"}</definedName>
    <definedName name="kelon_2" localSheetId="5">{#N/A,#N/A,FALSE,"REK";#N/A,#N/A,FALSE,"rab"}</definedName>
    <definedName name="kelon_2" localSheetId="7">{#N/A,#N/A,FALSE,"REK";#N/A,#N/A,FALSE,"rab"}</definedName>
    <definedName name="kelon_2">{#N/A,#N/A,FALSE,"REK";#N/A,#N/A,FALSE,"rab"}</definedName>
    <definedName name="kelon_3" localSheetId="5">{#N/A,#N/A,FALSE,"REK";#N/A,#N/A,FALSE,"rab"}</definedName>
    <definedName name="kelon_3" localSheetId="7">{#N/A,#N/A,FALSE,"REK";#N/A,#N/A,FALSE,"rab"}</definedName>
    <definedName name="kelon_3">{#N/A,#N/A,FALSE,"REK";#N/A,#N/A,FALSE,"rab"}</definedName>
    <definedName name="kelon_4" localSheetId="5">{#N/A,#N/A,FALSE,"REK";#N/A,#N/A,FALSE,"rab"}</definedName>
    <definedName name="kelon_4" localSheetId="7">{#N/A,#N/A,FALSE,"REK";#N/A,#N/A,FALSE,"rab"}</definedName>
    <definedName name="kelon_4">{#N/A,#N/A,FALSE,"REK";#N/A,#N/A,FALSE,"rab"}</definedName>
    <definedName name="kelon_5" localSheetId="5">{#N/A,#N/A,FALSE,"REK";#N/A,#N/A,FALSE,"rab"}</definedName>
    <definedName name="kelon_5" localSheetId="7">{#N/A,#N/A,FALSE,"REK";#N/A,#N/A,FALSE,"rab"}</definedName>
    <definedName name="kelon_5">{#N/A,#N/A,FALSE,"REK";#N/A,#N/A,FALSE,"rab"}</definedName>
    <definedName name="Keni_gip__ø_1_2" localSheetId="1">#REF!</definedName>
    <definedName name="Keni_gip__ø_1_2" localSheetId="2">#REF!</definedName>
    <definedName name="Keni_gip__ø_1_2">#REF!</definedName>
    <definedName name="Keni_gip__ø_3_4" localSheetId="1">#REF!</definedName>
    <definedName name="Keni_gip__ø_3_4" localSheetId="2">#REF!</definedName>
    <definedName name="Keni_gip__ø_3_4">#REF!</definedName>
    <definedName name="Keni_pvc__ø_2___maspion_D" localSheetId="1">#REF!</definedName>
    <definedName name="Keni_pvc__ø_2___maspion_D" localSheetId="2">#REF!</definedName>
    <definedName name="Keni_pvc__ø_2___maspion_D">#REF!</definedName>
    <definedName name="Keni_pvc__ø_4___maspion_D" localSheetId="1">#REF!</definedName>
    <definedName name="Keni_pvc__ø_4___maspion_D" localSheetId="2">#REF!</definedName>
    <definedName name="Keni_pvc__ø_4___maspion_D">#REF!</definedName>
    <definedName name="KENI2">[70]Daf.Harga!$D$141</definedName>
    <definedName name="KENI4">[70]Daf.Harga!$D$142</definedName>
    <definedName name="KENISETENGAH">[70]Daf.Harga!$D$140</definedName>
    <definedName name="kentut" localSheetId="5">{#N/A,#N/A,FALSE,"REK";#N/A,#N/A,FALSE,"rab"}</definedName>
    <definedName name="kentut" localSheetId="7">{#N/A,#N/A,FALSE,"REK";#N/A,#N/A,FALSE,"rab"}</definedName>
    <definedName name="kentut">{#N/A,#N/A,FALSE,"REK";#N/A,#N/A,FALSE,"rab"}</definedName>
    <definedName name="kentut_1" localSheetId="3">{#N/A,#N/A,FALSE,"REK";#N/A,#N/A,FALSE,"rab"}</definedName>
    <definedName name="kentut_1" localSheetId="4">{#N/A,#N/A,FALSE,"REK";#N/A,#N/A,FALSE,"rab"}</definedName>
    <definedName name="kentut_2" localSheetId="5">{#N/A,#N/A,FALSE,"REK";#N/A,#N/A,FALSE,"rab"}</definedName>
    <definedName name="kentut_2" localSheetId="7">{#N/A,#N/A,FALSE,"REK";#N/A,#N/A,FALSE,"rab"}</definedName>
    <definedName name="kentut_2">{#N/A,#N/A,FALSE,"REK";#N/A,#N/A,FALSE,"rab"}</definedName>
    <definedName name="kentut_3" localSheetId="5">{#N/A,#N/A,FALSE,"REK";#N/A,#N/A,FALSE,"rab"}</definedName>
    <definedName name="kentut_3" localSheetId="7">{#N/A,#N/A,FALSE,"REK";#N/A,#N/A,FALSE,"rab"}</definedName>
    <definedName name="kentut_3">{#N/A,#N/A,FALSE,"REK";#N/A,#N/A,FALSE,"rab"}</definedName>
    <definedName name="kentut_4" localSheetId="5">{#N/A,#N/A,FALSE,"REK";#N/A,#N/A,FALSE,"rab"}</definedName>
    <definedName name="kentut_4" localSheetId="7">{#N/A,#N/A,FALSE,"REK";#N/A,#N/A,FALSE,"rab"}</definedName>
    <definedName name="kentut_4">{#N/A,#N/A,FALSE,"REK";#N/A,#N/A,FALSE,"rab"}</definedName>
    <definedName name="kentut_5" localSheetId="5">{#N/A,#N/A,FALSE,"REK";#N/A,#N/A,FALSE,"rab"}</definedName>
    <definedName name="kentut_5" localSheetId="7">{#N/A,#N/A,FALSE,"REK";#N/A,#N/A,FALSE,"rab"}</definedName>
    <definedName name="kentut_5">{#N/A,#N/A,FALSE,"REK";#N/A,#N/A,FALSE,"rab"}</definedName>
    <definedName name="KEP">[129]Hrg!$F$10</definedName>
    <definedName name="kep.penganyam">'[191]HARGA SAT'!#REF!</definedName>
    <definedName name="Kep.t.batu">[214]HSD!$G$14</definedName>
    <definedName name="Kep.t.besi">[214]HSD!$G$20</definedName>
    <definedName name="Kep.t.cat">[214]HSD!$G$18</definedName>
    <definedName name="Kep.T.Kayu">[214]HSD!$G$16</definedName>
    <definedName name="Kep.t.las">[214]HSD!$G$23</definedName>
    <definedName name="Kep.tk">'[149]HARGA SAT'!$F$14</definedName>
    <definedName name="Kep.Tk.Batu">'[149]HARGA SAT'!$F$14</definedName>
    <definedName name="KEP.TK.BESI">'[149]HARGA SAT'!$F$18</definedName>
    <definedName name="KEP.TK.BS">'[219]HARGA SAT'!$E$18</definedName>
    <definedName name="kep.tk.bt">'[219]HARGA SAT'!$E$17</definedName>
    <definedName name="kep.tk.cat">'[39]upah bahan'!$F$16</definedName>
    <definedName name="kep.tk.kayu">'[39]upah bahan'!$F$14</definedName>
    <definedName name="kep.tk.kyu">'[219]HARGA SAT'!$E$19</definedName>
    <definedName name="kep.tk.las">'[39]upah bahan'!$F$20</definedName>
    <definedName name="kep.tk.pipa" localSheetId="1">#REF!</definedName>
    <definedName name="kep.tk.pipa" localSheetId="2">#REF!</definedName>
    <definedName name="kep.tk.pipa">#REF!</definedName>
    <definedName name="kep.tukang">'[371]Upah+bahan'!$E$14</definedName>
    <definedName name="KEP_1">"#REF!"</definedName>
    <definedName name="Kep_JUkur">'[127]Uph&amp;bhn'!$G$34</definedName>
    <definedName name="Kep_PBronjong">'[127]Uph&amp;bhn'!$G$25</definedName>
    <definedName name="Kep_T_Batu">'[372]Uph&amp;bhn'!$F$17</definedName>
    <definedName name="Kep_TBesi">'[127]Uph&amp;bhn'!$G$23</definedName>
    <definedName name="Kep_TCat">'[127]Uph&amp;bhn'!$G$27</definedName>
    <definedName name="Kep_TCor" localSheetId="1">#REF!</definedName>
    <definedName name="Kep_TCor" localSheetId="2">#REF!</definedName>
    <definedName name="Kep_TCor">#REF!</definedName>
    <definedName name="KEP_TK">'[373]HARGA SAT'!$F$16</definedName>
    <definedName name="Kep_Tk_Batu">'[144]Upah&amp;Bahan'!$G$12</definedName>
    <definedName name="Kep_Tk_Besi">'[144]Upah&amp;Bahan'!$G$16</definedName>
    <definedName name="Kep_Tk_Cat">'[144]Upah&amp;Bahan'!$G$20</definedName>
    <definedName name="Kep_Tk_Kayu">'[144]Upah&amp;Bahan'!$G$14</definedName>
    <definedName name="Kep_Tk_Las">'[144]Upah&amp;Bahan'!$G$18</definedName>
    <definedName name="Kep_Tk_Pipa">'[144]Upah&amp;Bahan'!$G$22</definedName>
    <definedName name="Kep_TKayu">'[127]Uph&amp;bhn'!$G$21</definedName>
    <definedName name="Kep_tkng">'[144]Upah&amp;Bahan'!$G$25</definedName>
    <definedName name="Kep_TLas">'[372]Uph&amp;bhn'!$F$29</definedName>
    <definedName name="Kep_Tuk">'[224]Uph&amp;bhn'!$E$15</definedName>
    <definedName name="Kep_Tukang">'[127]Uph&amp;bhn'!$G$17</definedName>
    <definedName name="kepala">[11]Input!#REF!</definedName>
    <definedName name="kepala_penganyam_bronjong">'[215]HARGA SATUAN'!$F$17</definedName>
    <definedName name="kepala_tukang_batu">'[215]HARGA SATUAN'!$F$11</definedName>
    <definedName name="kepala_tukang_besi">'[215]HARGA SATUAN'!$F$15</definedName>
    <definedName name="Kepala_tukang_kayu">[218]Sheet1!$E$21</definedName>
    <definedName name="Kepala_tukang_las">'[374]Daf.Harga-Upah'!$E$23</definedName>
    <definedName name="kepala1">[11]Input!#REF!</definedName>
    <definedName name="KepalaKelompok">[375]HRG.S!$J$17</definedName>
    <definedName name="Kepalatukang">[154]HaSatUp!#REF!</definedName>
    <definedName name="Kepalatukangbatu">[154]HaSatUp!#REF!</definedName>
    <definedName name="kepbesi">'[201]HARGA SAT'!#REF!</definedName>
    <definedName name="kepbesi_3">NA()</definedName>
    <definedName name="kepcat">'[201]HARGA SAT'!#REF!</definedName>
    <definedName name="kepkayu">'[201]HARGA SAT'!#REF!</definedName>
    <definedName name="keplas">[27]Harga!#REF!</definedName>
    <definedName name="KEPTKKY">'[201]HARGA SAT'!#REF!</definedName>
    <definedName name="KepTuk" localSheetId="1">#REF!</definedName>
    <definedName name="KepTuk" localSheetId="2">#REF!</definedName>
    <definedName name="KepTuk">#REF!</definedName>
    <definedName name="Keptukang">[376]Harga!$F$13</definedName>
    <definedName name="KER" localSheetId="1">#REF!</definedName>
    <definedName name="KER" localSheetId="2">#REF!</definedName>
    <definedName name="KER">#REF!</definedName>
    <definedName name="kera40">[27]Harga!#REF!</definedName>
    <definedName name="keracut">[120]bahan!$G$213</definedName>
    <definedName name="keral">[376]Harga!$F$22</definedName>
    <definedName name="keramidindingkm">[69]Upah!$F$100</definedName>
    <definedName name="keramik">'[33]HARGA SAT'!#REF!</definedName>
    <definedName name="keramik.1">'[191]HARGA SAT'!#REF!</definedName>
    <definedName name="keramik.2">'[191]HARGA SAT'!#REF!</definedName>
    <definedName name="keramik.dinding">'[191]HARGA SAT'!#REF!</definedName>
    <definedName name="Keramik_d">[216]harga!$J$72</definedName>
    <definedName name="keramik_dinding" localSheetId="1">#REF!</definedName>
    <definedName name="keramik_dinding" localSheetId="2">#REF!</definedName>
    <definedName name="keramik_dinding">#REF!</definedName>
    <definedName name="Keramik_L" localSheetId="1">#REF!</definedName>
    <definedName name="Keramik_L" localSheetId="2">#REF!</definedName>
    <definedName name="Keramik_L">#REF!</definedName>
    <definedName name="keramik_lantai" localSheetId="1">#REF!</definedName>
    <definedName name="keramik_lantai" localSheetId="2">#REF!</definedName>
    <definedName name="keramik_lantai">#REF!</definedName>
    <definedName name="Keramik_lantai_20_x_20_cm_kw._I">[319]Sheet1!#REF!</definedName>
    <definedName name="keramik_lantai_bermotif" localSheetId="1">#REF!</definedName>
    <definedName name="keramik_lantai_bermotif" localSheetId="2">#REF!</definedName>
    <definedName name="keramik_lantai_bermotif">#REF!</definedName>
    <definedName name="keramik_lantai_colattua" localSheetId="1">#REF!</definedName>
    <definedName name="keramik_lantai_colattua" localSheetId="2">#REF!</definedName>
    <definedName name="keramik_lantai_colattua">#REF!</definedName>
    <definedName name="keramik_lantai_warna" localSheetId="1">#REF!</definedName>
    <definedName name="keramik_lantai_warna" localSheetId="2">#REF!</definedName>
    <definedName name="keramik_lantai_warna">#REF!</definedName>
    <definedName name="keramik_lantai_warna_coklat" localSheetId="1">#REF!</definedName>
    <definedName name="keramik_lantai_warna_coklat" localSheetId="2">#REF!</definedName>
    <definedName name="keramik_lantai_warna_coklat">#REF!</definedName>
    <definedName name="keramik_lantai_warna_krem" localSheetId="1">#REF!</definedName>
    <definedName name="keramik_lantai_warna_krem" localSheetId="2">#REF!</definedName>
    <definedName name="keramik_lantai_warna_krem">#REF!</definedName>
    <definedName name="keramik1530">[293]bahan!#REF!</definedName>
    <definedName name="keramik1motif">'[152]Daftar Harga'!$H$164</definedName>
    <definedName name="keramik1polos">'[152]Daftar Harga'!$H$165</definedName>
    <definedName name="keramik2020">[293]bahan!#REF!</definedName>
    <definedName name="keramik2025">[293]bahan!#REF!</definedName>
    <definedName name="keramik20x20">'[39]upah bahan'!$F$47</definedName>
    <definedName name="keramik3030">'[362] hrg bhn'!$F$76</definedName>
    <definedName name="keramik30warna" localSheetId="1">#REF!</definedName>
    <definedName name="keramik30warna" localSheetId="2">#REF!</definedName>
    <definedName name="keramik30warna">#REF!</definedName>
    <definedName name="keramik30x30">'[39]upah bahan'!$F$46</definedName>
    <definedName name="keramik40" localSheetId="1">#REF!</definedName>
    <definedName name="keramik40" localSheetId="2">#REF!</definedName>
    <definedName name="keramik40">#REF!</definedName>
    <definedName name="KERAMIKDINDING">'[67]hrg bhn'!#REF!</definedName>
    <definedName name="keramikdindingkb">[69]Upah!$F$101</definedName>
    <definedName name="keramikdindingkm">'[132]HRG BHN'!$E$61</definedName>
    <definedName name="keramikdindingkt">[69]Upah!$F$102</definedName>
    <definedName name="keramikdindingmotifkm">'[132]HRG BHN'!$E$63</definedName>
    <definedName name="keramikdindingwarnakm">'[132]HRG BHN'!$E$62</definedName>
    <definedName name="keramikhalus3030">[69]Upah!$F$106</definedName>
    <definedName name="keramikhalus4040">[69]Upah!$F$107</definedName>
    <definedName name="keramikkasar3030">[69]Upah!$F$105</definedName>
    <definedName name="keramikklasi">'[66]HRG BH'!$D$74</definedName>
    <definedName name="KERAMIKKWALITAS">'[67]hrg bhn'!#REF!</definedName>
    <definedName name="KERAMIKLANTAI">'[67]hrg bhn'!#REF!</definedName>
    <definedName name="keramiklantai2020">[69]Upah!$F$108</definedName>
    <definedName name="keramiklantaikm">'[132]HRG BHN'!$E$64</definedName>
    <definedName name="keramiklantaimotifkm">'[132]HRG BHN'!$E$66</definedName>
    <definedName name="keramiklantaiwarnakm">'[132]HRG BHN'!$E$65</definedName>
    <definedName name="keramikmotip">'[67]hrg bhn'!$D$130</definedName>
    <definedName name="keramikteksturkasar">[109]Bahan!#REF!</definedName>
    <definedName name="keramikw1.3030">[161]bahan!$H$75</definedName>
    <definedName name="keras15" localSheetId="1">#REF!</definedName>
    <definedName name="keras15" localSheetId="2">#REF!</definedName>
    <definedName name="keras15">#REF!</definedName>
    <definedName name="kerdin">[120]bahan!$G$208</definedName>
    <definedName name="kerikil">[120]bahan!$G$40</definedName>
    <definedName name="kerikil.0.5" localSheetId="1">#REF!</definedName>
    <definedName name="kerikil.0.5" localSheetId="2">#REF!</definedName>
    <definedName name="kerikil.0.5">#REF!</definedName>
    <definedName name="Kerikil.0.5.1">[162]Bahan!$I$12</definedName>
    <definedName name="kerikil.1.2" localSheetId="1">#REF!</definedName>
    <definedName name="kerikil.1.2" localSheetId="2">#REF!</definedName>
    <definedName name="kerikil.1.2">#REF!</definedName>
    <definedName name="kerikil.2" localSheetId="1">#REF!</definedName>
    <definedName name="kerikil.2" localSheetId="2">#REF!</definedName>
    <definedName name="kerikil.2">#REF!</definedName>
    <definedName name="kerikil.3" localSheetId="1">#REF!</definedName>
    <definedName name="kerikil.3" localSheetId="2">#REF!</definedName>
    <definedName name="kerikil.3">#REF!</definedName>
    <definedName name="kerikil.k.0.8">'[377]HARGA SAT'!$G$39</definedName>
    <definedName name="kerikil_alam">'[215]HARGA SATUAN'!$F$35</definedName>
    <definedName name="kerikil_b">[217]bahan!$G$38</definedName>
    <definedName name="kerikil_halus" localSheetId="1">#REF!</definedName>
    <definedName name="kerikil_halus" localSheetId="2">#REF!</definedName>
    <definedName name="kerikil_halus">#REF!</definedName>
    <definedName name="kerikil_kasar" localSheetId="1">#REF!</definedName>
    <definedName name="kerikil_kasar" localSheetId="2">#REF!</definedName>
    <definedName name="kerikil_kasar">#REF!</definedName>
    <definedName name="Kerikilalam">[154]HaSatUp!#REF!</definedName>
    <definedName name="Kerikiljagungan">[154]HaSatUp!#REF!</definedName>
    <definedName name="KerikilkelasIII">[154]HaSatUp!#REF!</definedName>
    <definedName name="kerikilpecah">'[118]Daftar Harga'!$H$41</definedName>
    <definedName name="kerikilpecah1cm">'[39]upah bahan'!#REF!</definedName>
    <definedName name="kerikilpecah23">'[39]upah bahan'!#REF!</definedName>
    <definedName name="kerikilpecahtigalima">[109]Bahan!#REF!</definedName>
    <definedName name="Kerikilsungai">[154]HaSatUp!#REF!</definedName>
    <definedName name="kerla.1m">[158]bahan!$G$152</definedName>
    <definedName name="kerla.1p">[158]bahan!$G$153</definedName>
    <definedName name="kerla.2m" localSheetId="1">#REF!</definedName>
    <definedName name="kerla.2m" localSheetId="2">#REF!</definedName>
    <definedName name="kerla.2m">#REF!</definedName>
    <definedName name="kerla.2p" localSheetId="1">#REF!</definedName>
    <definedName name="kerla.2p" localSheetId="2">#REF!</definedName>
    <definedName name="kerla.2p">#REF!</definedName>
    <definedName name="kermaik.cating">'[152]Daftar Harga'!$H$162</definedName>
    <definedName name="Kernet">[154]HaSatUp!#REF!</definedName>
    <definedName name="kerosene">'[144]Upah&amp;Bahan'!$G$55</definedName>
    <definedName name="KET" localSheetId="1">#REF!</definedName>
    <definedName name="KET" localSheetId="2">#REF!</definedName>
    <definedName name="KET">#REF!</definedName>
    <definedName name="ketpan">[11]Input!#REF!</definedName>
    <definedName name="ketpan1">[11]Input!#REF!</definedName>
    <definedName name="ketua">[13]data!#REF!</definedName>
    <definedName name="ketuatim">#N/A</definedName>
    <definedName name="KG" localSheetId="1">#REF!</definedName>
    <definedName name="KG" localSheetId="2">#REF!</definedName>
    <definedName name="KG">#REF!</definedName>
    <definedName name="kh" localSheetId="1">#REF!</definedName>
    <definedName name="kh" localSheetId="2">#REF!</definedName>
    <definedName name="kh">#REF!</definedName>
    <definedName name="kikatbeton">[183]bahan!$H$95</definedName>
    <definedName name="kis_dam">[215]ANALISA!#REF!</definedName>
    <definedName name="KisDam_Pengeringan">[215]ANALISA!$E$6</definedName>
    <definedName name="KIX">[214]ANALISA!$K$687</definedName>
    <definedName name="KIYUIYIYITG" localSheetId="1">#REF!</definedName>
    <definedName name="KIYUIYIYITG" localSheetId="2">#REF!</definedName>
    <definedName name="KIYUIYIYITG">#REF!</definedName>
    <definedName name="KJ_Ukur">'[224]Uph&amp;bhn'!$E$30</definedName>
    <definedName name="KJGF" localSheetId="1">#REF!</definedName>
    <definedName name="KJGF" localSheetId="2">#REF!</definedName>
    <definedName name="KJGF">#REF!</definedName>
    <definedName name="KJH" localSheetId="1">#REF!</definedName>
    <definedName name="KJH" localSheetId="2">#REF!</definedName>
    <definedName name="KJH">#REF!</definedName>
    <definedName name="KJN_10">NA()</definedName>
    <definedName name="KJN_11">NA()</definedName>
    <definedName name="KJN_12">NA()</definedName>
    <definedName name="KJN_13">NA()</definedName>
    <definedName name="KJN_14">NA()</definedName>
    <definedName name="KJN_15">NA()</definedName>
    <definedName name="KJN_16">NA()</definedName>
    <definedName name="KJN_19">NA()</definedName>
    <definedName name="KJN_2">NA()</definedName>
    <definedName name="KJN_20">NA()</definedName>
    <definedName name="KJN_3">NA()</definedName>
    <definedName name="KJN_4">NA()</definedName>
    <definedName name="KJN_5">NA()</definedName>
    <definedName name="KJN_6">NA()</definedName>
    <definedName name="KJN_7">NA()</definedName>
    <definedName name="KJN_8">NA()</definedName>
    <definedName name="KJN_9">NA()</definedName>
    <definedName name="KJP">'[66]HRG BH'!$D$107</definedName>
    <definedName name="KK" localSheetId="1">#REF!</definedName>
    <definedName name="KK" localSheetId="2">#REF!</definedName>
    <definedName name="KK">#REF!</definedName>
    <definedName name="KKAYU">'[206]DAFTAR HARGA SAT'!$F$13</definedName>
    <definedName name="KKP_201_1_6">"#REF!"</definedName>
    <definedName name="KKP_201_2_6">"#REF!"</definedName>
    <definedName name="KKP_201_6">"#REF!"</definedName>
    <definedName name="KLAS">'[206]DAFTAR HARGA SAT'!$F$17</definedName>
    <definedName name="KLAS_A3" localSheetId="1">#REF!</definedName>
    <definedName name="KLAS_A3" localSheetId="2">#REF!</definedName>
    <definedName name="KLAS_A3">#REF!</definedName>
    <definedName name="KLAS_B1" localSheetId="1">#REF!</definedName>
    <definedName name="KLAS_B1" localSheetId="2">#REF!</definedName>
    <definedName name="KLAS_B1">#REF!</definedName>
    <definedName name="KLAS_B2" localSheetId="1">#REF!</definedName>
    <definedName name="KLAS_B2" localSheetId="2">#REF!</definedName>
    <definedName name="KLAS_B2">#REF!</definedName>
    <definedName name="KLAS_B3" localSheetId="1">#REF!</definedName>
    <definedName name="KLAS_B3" localSheetId="2">#REF!</definedName>
    <definedName name="KLAS_B3">#REF!</definedName>
    <definedName name="klem.k" localSheetId="1">#REF!</definedName>
    <definedName name="klem.k" localSheetId="2">#REF!</definedName>
    <definedName name="klem.k">#REF!</definedName>
    <definedName name="Klem_selang">[122]HS!$G$222</definedName>
    <definedName name="KLH">'[121]UPAH+BAHAN'!$H$63</definedName>
    <definedName name="KLJ" localSheetId="5">{"'Sheet1'!$A$1"}</definedName>
    <definedName name="KLJ" localSheetId="7">{"'Sheet1'!$A$1"}</definedName>
    <definedName name="KLJ">{"'Sheet1'!$A$1"}</definedName>
    <definedName name="KLJ_1" localSheetId="3">{"'Sheet1'!$A$1"}</definedName>
    <definedName name="KLJ_1" localSheetId="4">{"'Sheet1'!$A$1"}</definedName>
    <definedName name="KLJ_2" localSheetId="5">{"'Sheet1'!$A$1"}</definedName>
    <definedName name="KLJ_2" localSheetId="7">{"'Sheet1'!$A$1"}</definedName>
    <definedName name="KLJ_2">{"'Sheet1'!$A$1"}</definedName>
    <definedName name="KLJ_3" localSheetId="5">{"'Sheet1'!$A$1"}</definedName>
    <definedName name="KLJ_3" localSheetId="7">{"'Sheet1'!$A$1"}</definedName>
    <definedName name="KLJ_3">{"'Sheet1'!$A$1"}</definedName>
    <definedName name="KLJ_4" localSheetId="5">{"'Sheet1'!$A$1"}</definedName>
    <definedName name="KLJ_4" localSheetId="7">{"'Sheet1'!$A$1"}</definedName>
    <definedName name="KLJ_4">{"'Sheet1'!$A$1"}</definedName>
    <definedName name="KLJ_5" localSheetId="5">{"'Sheet1'!$A$1"}</definedName>
    <definedName name="KLJ_5" localSheetId="7">{"'Sheet1'!$A$1"}</definedName>
    <definedName name="KLJ_5">{"'Sheet1'!$A$1"}</definedName>
    <definedName name="kljklj" localSheetId="1">#REF!</definedName>
    <definedName name="kljklj" localSheetId="2">#REF!</definedName>
    <definedName name="kljklj">#REF!</definedName>
    <definedName name="klos.d">[158]bahan!$G$175</definedName>
    <definedName name="klos.ina">[158]bahan!$G$176</definedName>
    <definedName name="KLOSEDJONGKOK">[70]Daf.Harga!$D$148</definedName>
    <definedName name="KLOSET">'[67]hrg bhn'!#REF!</definedName>
    <definedName name="kloset_jongkok" localSheetId="1">#REF!</definedName>
    <definedName name="kloset_jongkok" localSheetId="2">#REF!</definedName>
    <definedName name="kloset_jongkok">#REF!</definedName>
    <definedName name="Kloset_jongkok_porselin" localSheetId="1">#REF!</definedName>
    <definedName name="Kloset_jongkok_porselin" localSheetId="2">#REF!</definedName>
    <definedName name="Kloset_jongkok_porselin">#REF!</definedName>
    <definedName name="klosetduduk">[150]Harga!#REF!</definedName>
    <definedName name="klosetdudukkeramik">[150]Harga!#REF!</definedName>
    <definedName name="klosetduduktoto">[69]Upah!$F$82</definedName>
    <definedName name="klosetjongkok">[180]Harga!$E$128</definedName>
    <definedName name="klosetjongkokkeramik">[150]Harga!#REF!</definedName>
    <definedName name="klosetjongkokporselin">'[39]upah bahan'!#REF!</definedName>
    <definedName name="Kls.III">[214]HSD!$G$45</definedName>
    <definedName name="KLSB" localSheetId="1">#REF!</definedName>
    <definedName name="KLSB" localSheetId="2">#REF!</definedName>
    <definedName name="KLSB">#REF!</definedName>
    <definedName name="klu">#N/A</definedName>
    <definedName name="knee.gi.2" localSheetId="1">#REF!</definedName>
    <definedName name="knee.gi.2" localSheetId="2">#REF!</definedName>
    <definedName name="knee.gi.2">#REF!</definedName>
    <definedName name="knee.gi.2.45" localSheetId="1">#REF!</definedName>
    <definedName name="knee.gi.2.45" localSheetId="2">#REF!</definedName>
    <definedName name="knee.gi.2.45">#REF!</definedName>
    <definedName name="knee.gi.3" localSheetId="1">#REF!</definedName>
    <definedName name="knee.gi.3" localSheetId="2">#REF!</definedName>
    <definedName name="knee.gi.3">#REF!</definedName>
    <definedName name="knee.pvc.2" localSheetId="1">#REF!</definedName>
    <definedName name="knee.pvc.2" localSheetId="2">#REF!</definedName>
    <definedName name="knee.pvc.2">#REF!</definedName>
    <definedName name="knee.pvc.2.45" localSheetId="1">#REF!</definedName>
    <definedName name="knee.pvc.2.45" localSheetId="2">#REF!</definedName>
    <definedName name="knee.pvc.2.45">#REF!</definedName>
    <definedName name="knee.pvc.3" localSheetId="1">#REF!</definedName>
    <definedName name="knee.pvc.3" localSheetId="2">#REF!</definedName>
    <definedName name="knee.pvc.3">#REF!</definedName>
    <definedName name="knee.pvc.4" localSheetId="1">#REF!</definedName>
    <definedName name="knee.pvc.4" localSheetId="2">#REF!</definedName>
    <definedName name="knee.pvc.4">#REF!</definedName>
    <definedName name="knee.pvc.6" localSheetId="1">#REF!</definedName>
    <definedName name="knee.pvc.6" localSheetId="2">#REF!</definedName>
    <definedName name="knee.pvc.6">#REF!</definedName>
    <definedName name="knee.st.st">[109]Bahan!$H$79</definedName>
    <definedName name="kocah" localSheetId="1">#REF!</definedName>
    <definedName name="kocah" localSheetId="2">#REF!</definedName>
    <definedName name="kocah">#REF!</definedName>
    <definedName name="Kode">[261]RAB!$A$9:$A$52</definedName>
    <definedName name="koef" localSheetId="1">#REF!</definedName>
    <definedName name="koef" localSheetId="2">#REF!</definedName>
    <definedName name="koef">#REF!</definedName>
    <definedName name="koef.pengl">[222]Distrib.Hujan!$E$19</definedName>
    <definedName name="Koef_21_Pekerja" localSheetId="1">#REF!</definedName>
    <definedName name="Koef_21_Pekerja" localSheetId="2">#REF!</definedName>
    <definedName name="Koef_21_Pekerja">#REF!</definedName>
    <definedName name="Koef_22_CM" localSheetId="1">#REF!</definedName>
    <definedName name="Koef_22_CM" localSheetId="2">#REF!</definedName>
    <definedName name="Koef_22_CM">#REF!</definedName>
    <definedName name="Koef_321_DT">'[378]UR-TEKNIS'!#REF!</definedName>
    <definedName name="Koef_321_Mandor">'[378]UR-TEKNIS'!#REF!</definedName>
    <definedName name="Koef_321_MT">'[378]UR-TEKNIS'!#REF!</definedName>
    <definedName name="Koef_321_Pekerja">'[378]UR-TEKNIS'!#REF!</definedName>
    <definedName name="Koef_321_VR">'[378]UR-TEKNIS'!#REF!</definedName>
    <definedName name="Koef_321_WTT">'[378]UR-TEKNIS'!#REF!</definedName>
    <definedName name="Koef_322_Sirtu" localSheetId="1">#REF!</definedName>
    <definedName name="Koef_322_Sirtu" localSheetId="2">#REF!</definedName>
    <definedName name="Koef_322_Sirtu">#REF!</definedName>
    <definedName name="Koef_322_VR" localSheetId="1">#REF!</definedName>
    <definedName name="Koef_322_VR" localSheetId="2">#REF!</definedName>
    <definedName name="Koef_322_VR">#REF!</definedName>
    <definedName name="Koef_322_WL" localSheetId="1">#REF!</definedName>
    <definedName name="Koef_322_WL" localSheetId="2">#REF!</definedName>
    <definedName name="Koef_322_WL">#REF!</definedName>
    <definedName name="Koef_322_WTT" localSheetId="1">#REF!</definedName>
    <definedName name="Koef_322_WTT" localSheetId="2">#REF!</definedName>
    <definedName name="Koef_322_WTT">#REF!</definedName>
    <definedName name="Koef_33_WTT">'[379]Uraian Teknis'!#REF!</definedName>
    <definedName name="Koef_512_DT">'[378]UR-TEKNIS'!#REF!</definedName>
    <definedName name="Koef_512_Hls">'[378]UR-TEKNIS'!#REF!</definedName>
    <definedName name="Koef_512_Ksr">'[378]UR-TEKNIS'!#REF!</definedName>
    <definedName name="Koef_7212_Krkl" localSheetId="1">#REF!</definedName>
    <definedName name="Koef_7212_Krkl" localSheetId="2">#REF!</definedName>
    <definedName name="Koef_7212_Krkl">#REF!</definedName>
    <definedName name="Koef_7212_Mandor" localSheetId="1">#REF!</definedName>
    <definedName name="Koef_7212_Mandor" localSheetId="2">#REF!</definedName>
    <definedName name="Koef_7212_Mandor">#REF!</definedName>
    <definedName name="Koef_7212_Paku" localSheetId="1">#REF!</definedName>
    <definedName name="Koef_7212_Paku" localSheetId="2">#REF!</definedName>
    <definedName name="Koef_7212_Paku">#REF!</definedName>
    <definedName name="Koef_7212_PC" localSheetId="1">#REF!</definedName>
    <definedName name="Koef_7212_PC" localSheetId="2">#REF!</definedName>
    <definedName name="Koef_7212_PC">#REF!</definedName>
    <definedName name="Koef_7212_Pekerja" localSheetId="1">#REF!</definedName>
    <definedName name="Koef_7212_Pekerja" localSheetId="2">#REF!</definedName>
    <definedName name="Koef_7212_Pekerja">#REF!</definedName>
    <definedName name="Koef_7212_Psr" localSheetId="1">#REF!</definedName>
    <definedName name="Koef_7212_Psr" localSheetId="2">#REF!</definedName>
    <definedName name="Koef_7212_Psr">#REF!</definedName>
    <definedName name="Koef_7212_Tukang" localSheetId="1">#REF!</definedName>
    <definedName name="Koef_7212_Tukang" localSheetId="2">#REF!</definedName>
    <definedName name="Koef_7212_Tukang">#REF!</definedName>
    <definedName name="Koef_7212_WTT" localSheetId="1">#REF!</definedName>
    <definedName name="Koef_7212_WTT" localSheetId="2">#REF!</definedName>
    <definedName name="Koef_7212_WTT">#REF!</definedName>
    <definedName name="Koefisien" localSheetId="1">#REF!</definedName>
    <definedName name="Koefisien" localSheetId="2">#REF!</definedName>
    <definedName name="Koefisien">#REF!</definedName>
    <definedName name="KoefisienM" localSheetId="1">#REF!</definedName>
    <definedName name="KoefisienM" localSheetId="2">#REF!</definedName>
    <definedName name="KoefisienM">#REF!</definedName>
    <definedName name="Kompressor">[154]HaSatUp!#REF!</definedName>
    <definedName name="Komputer_P_133">'[380]DU-5'!#REF!</definedName>
    <definedName name="Konci_pintu" localSheetId="1">#REF!</definedName>
    <definedName name="Konci_pintu" localSheetId="2">#REF!</definedName>
    <definedName name="Konci_pintu">#REF!</definedName>
    <definedName name="Konci_pintu_cylinder" localSheetId="1">#REF!</definedName>
    <definedName name="Konci_pintu_cylinder" localSheetId="2">#REF!</definedName>
    <definedName name="Konci_pintu_cylinder">#REF!</definedName>
    <definedName name="konci1">'[132]HRG BHN'!$E$140</definedName>
    <definedName name="konsl">[369]input!#REF!</definedName>
    <definedName name="KonsMHBB" localSheetId="1">#REF!</definedName>
    <definedName name="KonsMHBB" localSheetId="2">#REF!</definedName>
    <definedName name="KonsMHBB">#REF!</definedName>
    <definedName name="konsultan">[369]input!#REF!</definedName>
    <definedName name="kontrak" localSheetId="1">#REF!</definedName>
    <definedName name="kontrak" localSheetId="2">#REF!</definedName>
    <definedName name="kontrak">#REF!</definedName>
    <definedName name="Kontraktor" localSheetId="1">#REF!</definedName>
    <definedName name="Kontraktor" localSheetId="2">#REF!</definedName>
    <definedName name="Kontraktor">#REF!</definedName>
    <definedName name="kontramur">[27]Harga!#REF!</definedName>
    <definedName name="kontramur12">'[132]HRG BHN'!$E$80</definedName>
    <definedName name="Kontrol">[261]Analisa!A1048575-[261]Analisa!A1048576</definedName>
    <definedName name="KONTRUKSI2" localSheetId="1">#REF!</definedName>
    <definedName name="KONTRUKSI2" localSheetId="2">#REF!</definedName>
    <definedName name="KONTRUKSI2">#REF!</definedName>
    <definedName name="kop">#N/A</definedName>
    <definedName name="koral">[20]HS!#REF!</definedName>
    <definedName name="KORNET">'[33]HARGA SAT'!#REF!</definedName>
    <definedName name="kota">[159]CODE!#REF!</definedName>
    <definedName name="kota2">[102]DataMasukan!#REF!</definedName>
    <definedName name="KP" localSheetId="1">#REF!</definedName>
    <definedName name="KP" localSheetId="2">#REF!</definedName>
    <definedName name="KP">#REF!</definedName>
    <definedName name="kpapan3">'[381]UPH  + BHN'!$G$43</definedName>
    <definedName name="KPASANG" localSheetId="1">#REF!</definedName>
    <definedName name="KPASANG" localSheetId="2">#REF!</definedName>
    <definedName name="KPASANG">#REF!</definedName>
    <definedName name="KPBKLASII">'[66]HRG BH'!$D$70</definedName>
    <definedName name="KPIPA">'[206]DAFTAR HARGA SAT'!$F$22</definedName>
    <definedName name="kpl.tk.batu">'[113]Daft.U+B'!$F$16</definedName>
    <definedName name="kpl.tk.kayu">'[113]Daft.U+B'!$F$20</definedName>
    <definedName name="kpl.tkg.batu">'[371]Upah+bahan'!$E$16</definedName>
    <definedName name="kpl.tukang">'[113]Daft.U+B'!$F$14</definedName>
    <definedName name="Kpl_Tk_batu">'[123]Uph+bahan'!$G$12</definedName>
    <definedName name="kpl_tk_besi">'[187]Daft.U+B'!#REF!</definedName>
    <definedName name="kpl_tk_bs_beton">'[123]Uph+bahan'!$G$16</definedName>
    <definedName name="Kpl_Tk_kayu">'[123]Uph+bahan'!$G$14</definedName>
    <definedName name="kpl_tkg">'[123]Uph+bahan'!$G$25</definedName>
    <definedName name="kpl_tkg_cat">'[123]Uph+bahan'!$G$20</definedName>
    <definedName name="kpl_tkg_pipa">'[123]Uph+bahan'!$G$22</definedName>
    <definedName name="kpl_tukang">'[187]Daft.U+B'!#REF!</definedName>
    <definedName name="kpr">'[152]Daftar Harga'!$H$45</definedName>
    <definedName name="KPT">'[253]UPH. BHN'!$I$89</definedName>
    <definedName name="kraan.3" localSheetId="1">#REF!</definedName>
    <definedName name="kraan.3" localSheetId="2">#REF!</definedName>
    <definedName name="kraan.3">#REF!</definedName>
    <definedName name="kramik40">[183]bahan!$H$87</definedName>
    <definedName name="kran">[158]bahan!$G$183</definedName>
    <definedName name="kran.05" localSheetId="1">#REF!</definedName>
    <definedName name="kran.05" localSheetId="2">#REF!</definedName>
    <definedName name="kran.05">#REF!</definedName>
    <definedName name="kran.1.5" localSheetId="1">#REF!</definedName>
    <definedName name="kran.1.5" localSheetId="2">#REF!</definedName>
    <definedName name="kran.1.5">#REF!</definedName>
    <definedName name="kran.2" localSheetId="1">#REF!</definedName>
    <definedName name="kran.2" localSheetId="2">#REF!</definedName>
    <definedName name="kran.2">#REF!</definedName>
    <definedName name="kran.3" localSheetId="1">#REF!</definedName>
    <definedName name="kran.3" localSheetId="2">#REF!</definedName>
    <definedName name="kran.3">#REF!</definedName>
    <definedName name="Kran_air__ø_1_2___EX.Sun_Ei_Japan" localSheetId="1">#REF!</definedName>
    <definedName name="Kran_air__ø_1_2___EX.Sun_Ei_Japan" localSheetId="2">#REF!</definedName>
    <definedName name="Kran_air__ø_1_2___EX.Sun_Ei_Japan">#REF!</definedName>
    <definedName name="Kran_air__ø_3_4" localSheetId="1">#REF!</definedName>
    <definedName name="Kran_air__ø_3_4" localSheetId="2">#REF!</definedName>
    <definedName name="Kran_air__ø_3_4">#REF!</definedName>
    <definedName name="Kran_air_handel_kit_ø_1_2" localSheetId="1">#REF!</definedName>
    <definedName name="Kran_air_handel_kit_ø_1_2" localSheetId="2">#REF!</definedName>
    <definedName name="Kran_air_handel_kit_ø_1_2">#REF!</definedName>
    <definedName name="kranair">'[39]upah bahan'!$F$107</definedName>
    <definedName name="kranair1_2">'[135]HG SATUAN'!$E$170</definedName>
    <definedName name="kranair1_2urin">[150]Harga!#REF!</definedName>
    <definedName name="krancebok">'[67]hrg bhn'!#REF!</definedName>
    <definedName name="krangkanako">'[67]hrg bhn'!$D$192</definedName>
    <definedName name="kranklastinggi">[69]Upah!$F$95</definedName>
    <definedName name="kranleherangsa">[69]Upah!$F$93</definedName>
    <definedName name="krans">[293]bahan!#REF!</definedName>
    <definedName name="kranshower">'[135]HG SATUAN'!$E$168</definedName>
    <definedName name="Kredit">'[104]412'!$J$447</definedName>
    <definedName name="kredit_fis">#N/A</definedName>
    <definedName name="kredit_wp">'[382]I-PPh'!$E$24</definedName>
    <definedName name="krikil">'[362] hrg bhn'!$F$50</definedName>
    <definedName name="krikil.k.3.0">'[377]HARGA SAT'!$G$40</definedName>
    <definedName name="krikilalam">[226]BHN!$E$18</definedName>
    <definedName name="KRIKILPECAH">'[66]HRG BH'!$D$49</definedName>
    <definedName name="krkl_0_5">'[330]Uph+bahan'!$G$40</definedName>
    <definedName name="krkl_1">'[330]Uph+bahan'!$G$42</definedName>
    <definedName name="krkl_2">'[252]Uph+bahan'!$G$44</definedName>
    <definedName name="krkl_2_3">'[123]Uph+bahan'!$G$139</definedName>
    <definedName name="Krkl_Alm_2_3">'[144]Upah&amp;Bahan'!$G$41</definedName>
    <definedName name="Krkng" localSheetId="1">#REF!</definedName>
    <definedName name="Krkng" localSheetId="2">#REF!</definedName>
    <definedName name="Krkng">#REF!</definedName>
    <definedName name="KRL" localSheetId="1">#REF!</definedName>
    <definedName name="KRL" localSheetId="2">#REF!</definedName>
    <definedName name="KRL">#REF!</definedName>
    <definedName name="krl.1" localSheetId="1">#REF!</definedName>
    <definedName name="krl.1" localSheetId="2">#REF!</definedName>
    <definedName name="krl.1">#REF!</definedName>
    <definedName name="krl.12">'[152]Daftar Harga'!$H$31</definedName>
    <definedName name="Krl.1cm">'[141]Daftar Harga'!$J$32</definedName>
    <definedName name="krl.2" localSheetId="1">#REF!</definedName>
    <definedName name="krl.2" localSheetId="2">#REF!</definedName>
    <definedName name="krl.2">#REF!</definedName>
    <definedName name="krl.23" localSheetId="1">#REF!</definedName>
    <definedName name="krl.23" localSheetId="2">#REF!</definedName>
    <definedName name="krl.23">#REF!</definedName>
    <definedName name="Krl.alam2">'[191]HARGA SAT'!#REF!</definedName>
    <definedName name="Krl.alam23">'[383]HARGA SAT'!$G$52</definedName>
    <definedName name="krl.alam57">'[191]HARGA SAT'!#REF!</definedName>
    <definedName name="krl.p23">'[241]Daftar Harga'!$I$64</definedName>
    <definedName name="krl.pecah.1" localSheetId="1">#REF!</definedName>
    <definedName name="krl.pecah.1" localSheetId="2">#REF!</definedName>
    <definedName name="krl.pecah.1">#REF!</definedName>
    <definedName name="krl.pecah.1.2" localSheetId="1">#REF!</definedName>
    <definedName name="krl.pecah.1.2" localSheetId="2">#REF!</definedName>
    <definedName name="krl.pecah.1.2">#REF!</definedName>
    <definedName name="krl.pecah1" localSheetId="1">#REF!</definedName>
    <definedName name="krl.pecah1" localSheetId="2">#REF!</definedName>
    <definedName name="krl.pecah1">#REF!</definedName>
    <definedName name="krl.pecah12">'[65]Daftar harga'!$E$23</definedName>
    <definedName name="Krl.Pecah23">'[191]HARGA SAT'!#REF!</definedName>
    <definedName name="Krl.Pecah35">'[191]HARGA SAT'!#REF!</definedName>
    <definedName name="Krl.Pecah57">'[191]HARGA SAT'!#REF!</definedName>
    <definedName name="KT" localSheetId="1">#REF!</definedName>
    <definedName name="KT" localSheetId="2">#REF!</definedName>
    <definedName name="KT">#REF!</definedName>
    <definedName name="kt.b">'[384]Daftar Harga'!$G$28</definedName>
    <definedName name="KT.batu">'[213]Daftar Harga'!$J$15</definedName>
    <definedName name="kt.besi" localSheetId="1">#REF!</definedName>
    <definedName name="kt.besi" localSheetId="2">#REF!</definedName>
    <definedName name="kt.besi">#REF!</definedName>
    <definedName name="kt.c">'[384]Daftar Harga'!$G$31</definedName>
    <definedName name="kt.cat">'[119]Daftar Harga'!$H$18</definedName>
    <definedName name="kt.K">'[384]Daftar Harga'!$G$29</definedName>
    <definedName name="kt.kayu">'[119]Daftar Harga'!$H$16</definedName>
    <definedName name="kt.las" localSheetId="1">#REF!</definedName>
    <definedName name="kt.las" localSheetId="2">#REF!</definedName>
    <definedName name="kt.las">#REF!</definedName>
    <definedName name="kt.listrik" localSheetId="1">#REF!</definedName>
    <definedName name="kt.listrik" localSheetId="2">#REF!</definedName>
    <definedName name="kt.listrik">#REF!</definedName>
    <definedName name="KT.pipa">'[213]Daftar Harga'!$J$23</definedName>
    <definedName name="KT_6">NA()</definedName>
    <definedName name="KT_Batu">'[224]Uph&amp;bhn'!$E$17</definedName>
    <definedName name="KT_Besi">'[224]Uph&amp;bhn'!$E$21</definedName>
    <definedName name="KT_Kayu">'[224]Uph&amp;bhn'!$E$19</definedName>
    <definedName name="KT_Las">'[224]Uph&amp;bhn'!$E$27</definedName>
    <definedName name="ktaluminum">[161]bahan!#REF!</definedName>
    <definedName name="ktanamsolid">[183]bahan!$H$112</definedName>
    <definedName name="KTB" localSheetId="1">#REF!</definedName>
    <definedName name="KTB" localSheetId="2">#REF!</definedName>
    <definedName name="KTB">#REF!</definedName>
    <definedName name="KTBAJA">[69]Upah!$F$20</definedName>
    <definedName name="ktbatu">[217]bahan!$G$25</definedName>
    <definedName name="ktbesi">[217]bahan!$G$29</definedName>
    <definedName name="ktbor">'[67]hrg bhn'!$D$29</definedName>
    <definedName name="ktbs">[64]satuan!$F$19</definedName>
    <definedName name="ktbt">'[121]UPAH+BAHAN'!$H$22</definedName>
    <definedName name="KTC" localSheetId="1">#REF!</definedName>
    <definedName name="KTC" localSheetId="2">#REF!</definedName>
    <definedName name="KTC">#REF!</definedName>
    <definedName name="ktcat">'[362] hrg bhn'!$F$28</definedName>
    <definedName name="KTK" localSheetId="1">#REF!</definedName>
    <definedName name="KTK" localSheetId="2">#REF!</definedName>
    <definedName name="KTK">#REF!</definedName>
    <definedName name="ktk.b" localSheetId="1">#REF!</definedName>
    <definedName name="ktk.b" localSheetId="2">#REF!</definedName>
    <definedName name="ktk.b">#REF!</definedName>
    <definedName name="ktk.bs" localSheetId="1">#REF!</definedName>
    <definedName name="ktk.bs" localSheetId="2">#REF!</definedName>
    <definedName name="ktk.bs">#REF!</definedName>
    <definedName name="ktk.c" localSheetId="1">#REF!</definedName>
    <definedName name="ktk.c" localSheetId="2">#REF!</definedName>
    <definedName name="ktk.c">#REF!</definedName>
    <definedName name="ktk.k" localSheetId="1">#REF!</definedName>
    <definedName name="ktk.k" localSheetId="2">#REF!</definedName>
    <definedName name="ktk.k">#REF!</definedName>
    <definedName name="ktk.L" localSheetId="1">#REF!</definedName>
    <definedName name="ktk.L" localSheetId="2">#REF!</definedName>
    <definedName name="ktk.L">#REF!</definedName>
    <definedName name="ktk.Ls" localSheetId="1">#REF!</definedName>
    <definedName name="ktk.Ls" localSheetId="2">#REF!</definedName>
    <definedName name="ktk.Ls">#REF!</definedName>
    <definedName name="ktkayu">[217]bahan!$G$27</definedName>
    <definedName name="KTL" localSheetId="1">#REF!</definedName>
    <definedName name="KTL" localSheetId="2">#REF!</definedName>
    <definedName name="KTL">#REF!</definedName>
    <definedName name="ktlas">[217]bahan!$G$31</definedName>
    <definedName name="ktpipa">'[67]hrg bhn'!$D$27</definedName>
    <definedName name="ktpolitur">[68]Upah!$H$39</definedName>
    <definedName name="KTPONGPLAT">[69]Upah!$F$22</definedName>
    <definedName name="ktpp">'[121]UPAH+BAHAN'!$H$28</definedName>
    <definedName name="ktuk">[54]Harga!$F$11</definedName>
    <definedName name="ktukang">'[226]DFT BHN'!$E$15</definedName>
    <definedName name="KTUKANGBATU">'[66]HRG BH'!$D$9</definedName>
    <definedName name="KTUKANGBESIBETON">'[66]HRG BH'!$D$15</definedName>
    <definedName name="KTUKANGCAT">'[66]HRG BH'!$D$20</definedName>
    <definedName name="KTUKANGKAYU">'[66]HRG BH'!$D$11</definedName>
    <definedName name="KTUKANGLAS">'[66]HRG BH'!$D$17</definedName>
    <definedName name="KTUKANGPIPA">'[66]HRG BH'!$D$13</definedName>
    <definedName name="ku">[64]satuan!$F$34</definedName>
    <definedName name="kualifikasi">[11]Input!#REF!</definedName>
    <definedName name="KUANTITAS" localSheetId="1">#REF!</definedName>
    <definedName name="KUANTITAS" localSheetId="2">#REF!</definedName>
    <definedName name="KUANTITAS">#REF!</definedName>
    <definedName name="kuas">[158]bahan!$G$146</definedName>
    <definedName name="kuas.">'[141]Daftar Harga'!#REF!</definedName>
    <definedName name="Kuas.B">[223]Harsat!#REF!</definedName>
    <definedName name="kuas.bsr">'[149]HARGA SAT'!$F$85</definedName>
    <definedName name="kuas.kcl">'[191]HARGA SAT'!#REF!</definedName>
    <definedName name="kuas_cat" localSheetId="1">#REF!</definedName>
    <definedName name="kuas_cat" localSheetId="2">#REF!</definedName>
    <definedName name="kuas_cat">#REF!</definedName>
    <definedName name="kuascat">'[39]upah bahan'!$F$76</definedName>
    <definedName name="kuaskecil">[385]bahan!$H$134</definedName>
    <definedName name="Kubikasi.GH">'[386]GH Quantity'!$AF$1:$BF$185</definedName>
    <definedName name="Kubikasi.GH2">'[386]GH Quantity'!$AF$186:$BF$229</definedName>
    <definedName name="Kubikasi.OM" localSheetId="1">#REF!</definedName>
    <definedName name="Kubikasi.OM" localSheetId="2">#REF!</definedName>
    <definedName name="Kubikasi.OM">#REF!</definedName>
    <definedName name="Kubikasi.OM2" localSheetId="1">#REF!</definedName>
    <definedName name="Kubikasi.OM2" localSheetId="2">#REF!</definedName>
    <definedName name="Kubikasi.OM2">#REF!</definedName>
    <definedName name="kucing" localSheetId="1">#REF!</definedName>
    <definedName name="kucing" localSheetId="2">#REF!</definedName>
    <definedName name="kucing">#REF!</definedName>
    <definedName name="Kuda.ter.besar">'[191]HARGA SAT'!#REF!</definedName>
    <definedName name="Kuda.Ter.kecil">'[191]HARGA SAT'!#REF!</definedName>
    <definedName name="kunci" localSheetId="1">#REF!</definedName>
    <definedName name="kunci" localSheetId="2">#REF!</definedName>
    <definedName name="kunci">#REF!</definedName>
    <definedName name="kunci.1" localSheetId="1">#REF!</definedName>
    <definedName name="kunci.1" localSheetId="2">#REF!</definedName>
    <definedName name="kunci.1">#REF!</definedName>
    <definedName name="kunci.gembok" localSheetId="1">#REF!</definedName>
    <definedName name="kunci.gembok" localSheetId="2">#REF!</definedName>
    <definedName name="kunci.gembok">#REF!</definedName>
    <definedName name="Kunci_Alfalva_Valve">[122]HS!$G$196</definedName>
    <definedName name="kunci_pintu_1slag" localSheetId="1">#REF!</definedName>
    <definedName name="kunci_pintu_1slag" localSheetId="2">#REF!</definedName>
    <definedName name="kunci_pintu_1slag">#REF!</definedName>
    <definedName name="kunci_pintu_2slag" localSheetId="1">#REF!</definedName>
    <definedName name="kunci_pintu_2slag" localSheetId="2">#REF!</definedName>
    <definedName name="kunci_pintu_2slag">#REF!</definedName>
    <definedName name="kunci_tanam" localSheetId="1">#REF!</definedName>
    <definedName name="kunci_tanam" localSheetId="2">#REF!</definedName>
    <definedName name="kunci_tanam">#REF!</definedName>
    <definedName name="kunci1" localSheetId="1">#REF!</definedName>
    <definedName name="kunci1" localSheetId="2">#REF!</definedName>
    <definedName name="kunci1">#REF!</definedName>
    <definedName name="kunci2" localSheetId="1">#REF!</definedName>
    <definedName name="kunci2" localSheetId="2">#REF!</definedName>
    <definedName name="kunci2">#REF!</definedName>
    <definedName name="kunci2levers">[180]Harga!$E$163</definedName>
    <definedName name="kunci3levers">[180]Harga!$E$162</definedName>
    <definedName name="kuncialmari">[69]Upah!$F$175</definedName>
    <definedName name="kuncigembok">'[39]upah bahan'!$F$139</definedName>
    <definedName name="kuncitanam">'[39]upah bahan'!$F$80</definedName>
    <definedName name="kunciunion2">[68]Upah!$H$195</definedName>
    <definedName name="KUNCIYALE">[70]Daf.Harga!$D$110</definedName>
    <definedName name="kunciyalekecil">[69]Upah!$F$172</definedName>
    <definedName name="kupi.1">[158]bahan!$G$160</definedName>
    <definedName name="kupi.2">[158]bahan!$G$159</definedName>
    <definedName name="kupi.3" localSheetId="1">#REF!</definedName>
    <definedName name="kupi.3" localSheetId="2">#REF!</definedName>
    <definedName name="kupi.3">#REF!</definedName>
    <definedName name="kupi.5">[120]bahan!$G$225</definedName>
    <definedName name="kurva_1_1">NA()</definedName>
    <definedName name="kurva_1_2">NA()</definedName>
    <definedName name="kurva_10">NA()</definedName>
    <definedName name="kurva_11">NA()</definedName>
    <definedName name="kurva_12">NA()</definedName>
    <definedName name="kurva_13">NA()</definedName>
    <definedName name="kurva_14">NA()</definedName>
    <definedName name="kurva_15">NA()</definedName>
    <definedName name="kurva_16">NA()</definedName>
    <definedName name="kurva_19">NA()</definedName>
    <definedName name="kurva_20">NA()</definedName>
    <definedName name="kurva_4">NA()</definedName>
    <definedName name="kurva_5">NA()</definedName>
    <definedName name="kurva_6">NA()</definedName>
    <definedName name="kurva_7">NA()</definedName>
    <definedName name="kurva_8">NA()</definedName>
    <definedName name="kurva_9">NA()</definedName>
    <definedName name="kusen">'[387]RAB Temiling '!$J$103</definedName>
    <definedName name="Kwas">[216]harga!$J$66</definedName>
    <definedName name="KWASCAT">'[67]hrg bhn'!#REF!</definedName>
    <definedName name="kwat.las">'[141]Daftar Harga'!#REF!</definedName>
    <definedName name="kwt.3mm">'[141]Daftar Harga'!#REF!</definedName>
    <definedName name="kwt.bronjong">'[191]HARGA SAT'!#REF!</definedName>
    <definedName name="kwt.duri">'[191]HARGA SAT'!#REF!</definedName>
    <definedName name="kwt.ikat">'[141]Daftar Harga'!#REF!</definedName>
    <definedName name="kwt.matahari">'[208]HARGA SAT'!$G$62</definedName>
    <definedName name="kwt.nyamuk.plastik">'[191]HARGA SAT'!#REF!</definedName>
    <definedName name="kwt.saringan.pasir" localSheetId="1">#REF!</definedName>
    <definedName name="kwt.saringan.pasir" localSheetId="2">#REF!</definedName>
    <definedName name="kwt.saringan.pasir">#REF!</definedName>
    <definedName name="kwt_ikat">'[123]Uph+bahan'!$G$195</definedName>
    <definedName name="kwt_las">'[123]Uph+bahan'!$G$196</definedName>
    <definedName name="Ky_I">'[124]Upah&amp;Bahan'!$G$62</definedName>
    <definedName name="Ky_III">'[144]Upah&amp;Bahan'!$G$65</definedName>
    <definedName name="KYU">'[202]HARGA SAT'!$E$52</definedName>
    <definedName name="L">'[101]DATA PROYEK'!$B$3</definedName>
    <definedName name="L.01">'[22]Basic Price'!$G$44</definedName>
    <definedName name="L.061">[285]harga!$E$12</definedName>
    <definedName name="L.071">[285]harga!$E$13</definedName>
    <definedName name="L.072">'[188]K''9'!$I$12</definedName>
    <definedName name="L.073">[285]harga!$E$16</definedName>
    <definedName name="L.079">[285]harga!$E$15</definedName>
    <definedName name="L.081">[285]harga!$E$17</definedName>
    <definedName name="L.082">[285]harga!$E$18</definedName>
    <definedName name="L.089">'[188]K''9'!$N$10</definedName>
    <definedName name="L.091">[285]harga!$E$20</definedName>
    <definedName name="L.092">'[188]K''9'!$N$12</definedName>
    <definedName name="L.099">'[188]K''9'!$N$13</definedName>
    <definedName name="L.1" localSheetId="1">#REF!</definedName>
    <definedName name="L.1" localSheetId="2">#REF!</definedName>
    <definedName name="L.1">#REF!</definedName>
    <definedName name="l.10">[39]ana!$J$689</definedName>
    <definedName name="L.101">[285]harga!$E$23</definedName>
    <definedName name="L.103">[285]harga!$E$24</definedName>
    <definedName name="L.106">[285]harga!$E$25</definedName>
    <definedName name="l.11">[39]ana!$J$698</definedName>
    <definedName name="L.11." localSheetId="1">#REF!</definedName>
    <definedName name="L.11." localSheetId="2">#REF!</definedName>
    <definedName name="L.11.">#REF!</definedName>
    <definedName name="L.11a">[197]Analisa!#REF!</definedName>
    <definedName name="l.12" localSheetId="1">#REF!</definedName>
    <definedName name="l.12" localSheetId="2">#REF!</definedName>
    <definedName name="l.12">#REF!</definedName>
    <definedName name="L.12." localSheetId="1">#REF!</definedName>
    <definedName name="L.12." localSheetId="2">#REF!</definedName>
    <definedName name="L.12.">#REF!</definedName>
    <definedName name="L.12.a" localSheetId="1">#REF!</definedName>
    <definedName name="L.12.a" localSheetId="2">#REF!</definedName>
    <definedName name="L.12.a">#REF!</definedName>
    <definedName name="l.14" localSheetId="1">#REF!</definedName>
    <definedName name="l.14" localSheetId="2">#REF!</definedName>
    <definedName name="l.14">#REF!</definedName>
    <definedName name="L.15" localSheetId="1">#REF!</definedName>
    <definedName name="L.15" localSheetId="2">#REF!</definedName>
    <definedName name="L.15">#REF!</definedName>
    <definedName name="L.16">[197]Analisa!#REF!</definedName>
    <definedName name="L.17">[197]Analisa!#REF!</definedName>
    <definedName name="L.1m" localSheetId="1">#REF!</definedName>
    <definedName name="L.1m" localSheetId="2">#REF!</definedName>
    <definedName name="L.1m">#REF!</definedName>
    <definedName name="L.2" localSheetId="1">#REF!</definedName>
    <definedName name="L.2" localSheetId="2">#REF!</definedName>
    <definedName name="L.2">#REF!</definedName>
    <definedName name="l.26" localSheetId="1">#REF!</definedName>
    <definedName name="l.26" localSheetId="2">#REF!</definedName>
    <definedName name="l.26">#REF!</definedName>
    <definedName name="L.3">[197]Analisa!#REF!</definedName>
    <definedName name="l.4">[39]ana!$J$651</definedName>
    <definedName name="L.4." localSheetId="1">#REF!</definedName>
    <definedName name="L.4." localSheetId="2">#REF!</definedName>
    <definedName name="L.4.">#REF!</definedName>
    <definedName name="L.4a">#N/A</definedName>
    <definedName name="L.5" localSheetId="1">#REF!</definedName>
    <definedName name="L.5" localSheetId="2">#REF!</definedName>
    <definedName name="L.5">#REF!</definedName>
    <definedName name="L.5." localSheetId="1">#REF!</definedName>
    <definedName name="L.5." localSheetId="2">#REF!</definedName>
    <definedName name="L.5.">#REF!</definedName>
    <definedName name="L.5a">[197]Analisa!#REF!</definedName>
    <definedName name="l.6">[39]ana!$J$659</definedName>
    <definedName name="L.6." localSheetId="1">#REF!</definedName>
    <definedName name="L.6." localSheetId="2">#REF!</definedName>
    <definedName name="L.6.">#REF!</definedName>
    <definedName name="L.6.1" localSheetId="1">#REF!</definedName>
    <definedName name="L.6.1" localSheetId="2">#REF!</definedName>
    <definedName name="L.6.1">#REF!</definedName>
    <definedName name="l.6.11" localSheetId="1">#REF!</definedName>
    <definedName name="l.6.11" localSheetId="2">#REF!</definedName>
    <definedName name="l.6.11">#REF!</definedName>
    <definedName name="l.6.11.a" localSheetId="1">#REF!</definedName>
    <definedName name="l.6.11.a" localSheetId="2">#REF!</definedName>
    <definedName name="l.6.11.a">#REF!</definedName>
    <definedName name="L.6.12" localSheetId="1">#REF!</definedName>
    <definedName name="L.6.12" localSheetId="2">#REF!</definedName>
    <definedName name="L.6.12">#REF!</definedName>
    <definedName name="l.6.2" localSheetId="1">#REF!</definedName>
    <definedName name="l.6.2" localSheetId="2">#REF!</definedName>
    <definedName name="l.6.2">#REF!</definedName>
    <definedName name="L.6.3" localSheetId="1">#REF!</definedName>
    <definedName name="L.6.3" localSheetId="2">#REF!</definedName>
    <definedName name="L.6.3">#REF!</definedName>
    <definedName name="L.6.3a" localSheetId="1">#REF!</definedName>
    <definedName name="L.6.3a" localSheetId="2">#REF!</definedName>
    <definedName name="L.6.3a">#REF!</definedName>
    <definedName name="L.6.4" localSheetId="1">#REF!</definedName>
    <definedName name="L.6.4" localSheetId="2">#REF!</definedName>
    <definedName name="L.6.4">#REF!</definedName>
    <definedName name="L.6.5" localSheetId="1">#REF!</definedName>
    <definedName name="L.6.5" localSheetId="2">#REF!</definedName>
    <definedName name="L.6.5">#REF!</definedName>
    <definedName name="L.6.5a" localSheetId="1">#REF!</definedName>
    <definedName name="L.6.5a" localSheetId="2">#REF!</definedName>
    <definedName name="L.6.5a">#REF!</definedName>
    <definedName name="L.6.6" localSheetId="1">#REF!</definedName>
    <definedName name="L.6.6" localSheetId="2">#REF!</definedName>
    <definedName name="L.6.6">#REF!</definedName>
    <definedName name="L.6.7" localSheetId="1">#REF!</definedName>
    <definedName name="L.6.7" localSheetId="2">#REF!</definedName>
    <definedName name="L.6.7">#REF!</definedName>
    <definedName name="l.616">[105]ANALIS!#REF!</definedName>
    <definedName name="l.62">[105]ANALIS!#REF!</definedName>
    <definedName name="l.65">[105]ANALIS!#REF!</definedName>
    <definedName name="l.66">[105]ANALIS!#REF!</definedName>
    <definedName name="l.69a">[105]ANALIS!#REF!</definedName>
    <definedName name="l.69b">[105]ANALIS!#REF!</definedName>
    <definedName name="l.69c">[105]ANALIS!#REF!</definedName>
    <definedName name="l.69d">[105]ANALIS!#REF!</definedName>
    <definedName name="l.7">[39]ana!$J$667</definedName>
    <definedName name="L.7." localSheetId="1">#REF!</definedName>
    <definedName name="L.7." localSheetId="2">#REF!</definedName>
    <definedName name="L.7.">#REF!</definedName>
    <definedName name="l.8" localSheetId="1">#REF!</definedName>
    <definedName name="l.8" localSheetId="2">#REF!</definedName>
    <definedName name="l.8">#REF!</definedName>
    <definedName name="L.8." localSheetId="1">#REF!</definedName>
    <definedName name="L.8." localSheetId="2">#REF!</definedName>
    <definedName name="L.8.">#REF!</definedName>
    <definedName name="l.9">[39]ana!$J$678</definedName>
    <definedName name="L.9." localSheetId="1">#REF!</definedName>
    <definedName name="L.9." localSheetId="2">#REF!</definedName>
    <definedName name="L.9.">#REF!</definedName>
    <definedName name="L.B.1">[117]ANALISA!$F$2587</definedName>
    <definedName name="l.tl">[117]ANALISA!$F$2623</definedName>
    <definedName name="l.tl40" localSheetId="1">#REF!</definedName>
    <definedName name="l.tl40" localSheetId="2">#REF!</definedName>
    <definedName name="l.tl40">#REF!</definedName>
    <definedName name="l.xl40" localSheetId="1">#REF!</definedName>
    <definedName name="l.xl40" localSheetId="2">#REF!</definedName>
    <definedName name="l.xl40">#REF!</definedName>
    <definedName name="L_01">[234]H.Satuan!#REF!</definedName>
    <definedName name="L_02">[234]H.Satuan!#REF!</definedName>
    <definedName name="L_05">[231]Analisa!$D$154</definedName>
    <definedName name="L_06">[231]Analisa!$D$182</definedName>
    <definedName name="L_061">'[359]UPAH BAHAN ALAT'!$G$19</definedName>
    <definedName name="L_079">'[359]UPAH BAHAN ALAT'!$G$27</definedName>
    <definedName name="L_081">'[359]UPAH BAHAN ALAT'!$G$29</definedName>
    <definedName name="L_082">'[359]UPAH BAHAN ALAT'!$G$31</definedName>
    <definedName name="L_083">'[359]UPAH BAHAN ALAT'!$G$33</definedName>
    <definedName name="L_089">'[186]UPAH BAHAN ALAT'!$G$26</definedName>
    <definedName name="L_091">'[359]UPAH BAHAN ALAT'!$G$35</definedName>
    <definedName name="L_099">'[359]UPAH BAHAN ALAT'!$G$39</definedName>
    <definedName name="L_1">'[337]Olak USBR'!$H$64</definedName>
    <definedName name="L_101">'[359]UPAH BAHAN ALAT'!$G$41</definedName>
    <definedName name="L_103">'[359]UPAH BAHAN ALAT'!$G$43</definedName>
    <definedName name="L_106">'[359]UPAH BAHAN ALAT'!$G$45</definedName>
    <definedName name="L_2">'[337]Olak USBR'!$H$65</definedName>
    <definedName name="L_bowh_ø_2___maspion_D" localSheetId="1">#REF!</definedName>
    <definedName name="L_bowh_ø_2___maspion_D" localSheetId="2">#REF!</definedName>
    <definedName name="L_bowh_ø_2___maspion_D">#REF!</definedName>
    <definedName name="L_bowh_ø_4___maspion_D" localSheetId="1">#REF!</definedName>
    <definedName name="L_bowh_ø_4___maspion_D" localSheetId="2">#REF!</definedName>
    <definedName name="L_bowh_ø_4___maspion_D">#REF!</definedName>
    <definedName name="Label">IF(OR([261]Analisa!$E1="Upah",[261]Analisa!$E1="Bahan",[261]Analisa!$E1="Alat",[261]Analisa!$E1="Sub Kontraktor"),1,0)</definedName>
    <definedName name="LabelProyek" localSheetId="1">#REF!</definedName>
    <definedName name="LabelProyek" localSheetId="2">#REF!</definedName>
    <definedName name="LabelProyek">#REF!</definedName>
    <definedName name="lain" localSheetId="1">#REF!</definedName>
    <definedName name="lain" localSheetId="2">#REF!</definedName>
    <definedName name="lain">#REF!</definedName>
    <definedName name="LAINLAIN" localSheetId="1">#REF!</definedName>
    <definedName name="LAINLAIN" localSheetId="2">#REF!</definedName>
    <definedName name="LAINLAIN">#REF!</definedName>
    <definedName name="LAINLAIN2" localSheetId="1">#REF!</definedName>
    <definedName name="LAINLAIN2" localSheetId="2">#REF!</definedName>
    <definedName name="LAINLAIN2">#REF!</definedName>
    <definedName name="lama.hujan">[222]Distrib.Hujan!$E$3</definedName>
    <definedName name="lamber.1">[158]bahan!$G$63</definedName>
    <definedName name="lamppembr" localSheetId="1">#REF!</definedName>
    <definedName name="lamppembr" localSheetId="2">#REF!</definedName>
    <definedName name="lamppembr">#REF!</definedName>
    <definedName name="lampu" localSheetId="1">#REF!</definedName>
    <definedName name="lampu" localSheetId="2">#REF!</definedName>
    <definedName name="lampu">#REF!</definedName>
    <definedName name="lampu.m" localSheetId="1">#REF!</definedName>
    <definedName name="lampu.m" localSheetId="2">#REF!</definedName>
    <definedName name="lampu.m">#REF!</definedName>
    <definedName name="lampu_neon" localSheetId="1">#REF!</definedName>
    <definedName name="lampu_neon" localSheetId="2">#REF!</definedName>
    <definedName name="lampu_neon">#REF!</definedName>
    <definedName name="lampu_pijar" localSheetId="1">#REF!</definedName>
    <definedName name="lampu_pijar" localSheetId="2">#REF!</definedName>
    <definedName name="lampu_pijar">#REF!</definedName>
    <definedName name="Lampu_Pijar_25_watt_philips" localSheetId="1">#REF!</definedName>
    <definedName name="Lampu_Pijar_25_watt_philips" localSheetId="2">#REF!</definedName>
    <definedName name="Lampu_Pijar_25_watt_philips">#REF!</definedName>
    <definedName name="lampu_tl" localSheetId="1">#REF!</definedName>
    <definedName name="lampu_tl" localSheetId="2">#REF!</definedName>
    <definedName name="lampu_tl">#REF!</definedName>
    <definedName name="lampu_tl_20" localSheetId="1">#REF!</definedName>
    <definedName name="lampu_tl_20" localSheetId="2">#REF!</definedName>
    <definedName name="lampu_tl_20">#REF!</definedName>
    <definedName name="Lampu_TL_20_watt" localSheetId="1">#REF!</definedName>
    <definedName name="Lampu_TL_20_watt" localSheetId="2">#REF!</definedName>
    <definedName name="Lampu_TL_20_watt">#REF!</definedName>
    <definedName name="Lampu_TL_40_watt" localSheetId="1">#REF!</definedName>
    <definedName name="Lampu_TL_40_watt" localSheetId="2">#REF!</definedName>
    <definedName name="Lampu_TL_40_watt">#REF!</definedName>
    <definedName name="lampu2tl">[69]Upah!$F$231</definedName>
    <definedName name="lampubaret">'[39]upah bahan'!$F$98</definedName>
    <definedName name="Lampubaret40watt">[150]Harga!#REF!</definedName>
    <definedName name="Lampubaret80watt">[150]Harga!#REF!</definedName>
    <definedName name="lampuhiasduduk150watt">[150]Harga!#REF!</definedName>
    <definedName name="lampuhiasgantung100watt">[150]Harga!#REF!</definedName>
    <definedName name="Lampuhiasgantung150watt">[150]Harga!#REF!</definedName>
    <definedName name="LAMPUJARI">[70]Daf.Harga!$D$130</definedName>
    <definedName name="LAMPUPIJAR">[70]Daf.Harga!$D$129</definedName>
    <definedName name="lampupijar25">'[39]upah bahan'!$F$100</definedName>
    <definedName name="lampusl">'[39]upah bahan'!$F$99</definedName>
    <definedName name="lampusl10">'[132]HRG BHN'!$E$181</definedName>
    <definedName name="lampuSl19">'[39]upah bahan'!#REF!</definedName>
    <definedName name="lampusl20">'[132]HRG BHN'!$E$180</definedName>
    <definedName name="Lampusorotduduk150watt">[150]Harga!#REF!</definedName>
    <definedName name="Lampusorotgantung150watt">[150]Harga!#REF!</definedName>
    <definedName name="Lamputanam2x20watt">[150]Harga!#REF!</definedName>
    <definedName name="lamputanam2x40watt">[150]Harga!#REF!</definedName>
    <definedName name="lamputanam4x40watt">[150]Harga!#REF!</definedName>
    <definedName name="lamputl">'[67]hrg bhn'!#REF!</definedName>
    <definedName name="lamputl20">'[39]upah bahan'!#REF!</definedName>
    <definedName name="lamputl32">[69]Upah!$F$235</definedName>
    <definedName name="lamputl40">[69]Upah!$F$232</definedName>
    <definedName name="lampuTLbundar20watt">'[135]HG SATUAN'!$E$192</definedName>
    <definedName name="langit">'[388]HARGA SAT'!$C$211:$E$222</definedName>
    <definedName name="langit620">'[132]ANLIS '!$K$1102</definedName>
    <definedName name="langit660a">'[132]ANLIS '!$K$1116</definedName>
    <definedName name="lantai" localSheetId="1">#REF!</definedName>
    <definedName name="lantai" localSheetId="2">#REF!</definedName>
    <definedName name="lantai">#REF!</definedName>
    <definedName name="LANTAIPLAFOND" localSheetId="1">#REF!</definedName>
    <definedName name="LANTAIPLAFOND" localSheetId="2">#REF!</definedName>
    <definedName name="LANTAIPLAFOND">#REF!</definedName>
    <definedName name="las">[150]Analisa!#REF!</definedName>
    <definedName name="las.dop" localSheetId="1">#REF!</definedName>
    <definedName name="las.dop" localSheetId="2">#REF!</definedName>
    <definedName name="las.dop">#REF!</definedName>
    <definedName name="LAS.PE" localSheetId="1">#REF!</definedName>
    <definedName name="LAS.PE" localSheetId="2">#REF!</definedName>
    <definedName name="LAS.PE">#REF!</definedName>
    <definedName name="LASHDPE">[230]Pek.pipa!#REF!</definedName>
    <definedName name="lasII">[180]Analisa!$J$403</definedName>
    <definedName name="LASPIPAGI">[206]Pek.pipa!$D$7</definedName>
    <definedName name="laspipape">[206]Pek.pipa!$D$287</definedName>
    <definedName name="Last_Row">#N/A</definedName>
    <definedName name="laston.3">[1]analisa!#REF!</definedName>
    <definedName name="laston.m2">[1]analisa!#REF!</definedName>
    <definedName name="LastRowAlat">MATCH(MAX([261]Alat!$L:$L),[261]Alat!$L:$L,0)+1</definedName>
    <definedName name="LastRowAlatB">MATCH(MAX('[178]Alat B'!$I:$I),'[178]Alat B'!$I:$I,0)+1</definedName>
    <definedName name="LastRowAnalisa">MATCH(MAX([261]Analisa!$AH:$AH),[261]Analisa!$AH:$AH,0)</definedName>
    <definedName name="LastRowBahan">MATCH(MAX([261]Bahan!$L:$L),[261]Bahan!$L:$L,0)+1</definedName>
    <definedName name="LastRowBahanB">MATCH(MAX('[178]Bahan B'!$I:$I),'[178]Bahan B'!$I:$I,0)+1</definedName>
    <definedName name="LastRowRAP">MATCH(MAX([261]RAP!$V:$V),[261]RAP!$V:$V,0)+2</definedName>
    <definedName name="LastRowSub">MATCH(MAX([261]Sub!$L:$L),[261]Sub!$L:$L,0)+1</definedName>
    <definedName name="LastRowTelusur">MATCH(MAX([178]Telusur!$L:$L),[178]Telusur!$L:$L,0)+1</definedName>
    <definedName name="LastRowUpah">MATCH(MAX([261]Upah!$L:$L),[261]Upah!$L:$L,0)+1</definedName>
    <definedName name="LastRowUpahB">MATCH(MAX('[178]Upah B'!$I:$I),'[178]Upah B'!$I:$I,0)+1</definedName>
    <definedName name="lat_bantu">'[389]Daf-Har-Pening'!$H$58</definedName>
    <definedName name="lbh">[192]bahan!#REF!</definedName>
    <definedName name="Ldl.18" localSheetId="1">#REF!</definedName>
    <definedName name="Ldl.18" localSheetId="2">#REF!</definedName>
    <definedName name="Ldl.18">#REF!</definedName>
    <definedName name="Ldl.5" localSheetId="1">#REF!</definedName>
    <definedName name="Ldl.5" localSheetId="2">#REF!</definedName>
    <definedName name="Ldl.5">#REF!</definedName>
    <definedName name="lem">[158]bahan!$G$116</definedName>
    <definedName name="lem.c">[120]bahan!$G$115</definedName>
    <definedName name="lem.kayu">'[149]HARGA SAT'!$F$91</definedName>
    <definedName name="lem.pipa" localSheetId="1">#REF!</definedName>
    <definedName name="lem.pipa" localSheetId="2">#REF!</definedName>
    <definedName name="lem.pipa">#REF!</definedName>
    <definedName name="lem.pvc" localSheetId="1">#REF!</definedName>
    <definedName name="lem.pvc" localSheetId="2">#REF!</definedName>
    <definedName name="lem.pvc">#REF!</definedName>
    <definedName name="Lem_kayu" localSheetId="1">#REF!</definedName>
    <definedName name="Lem_kayu" localSheetId="2">#REF!</definedName>
    <definedName name="Lem_kayu">#REF!</definedName>
    <definedName name="Lembar1" localSheetId="1">#REF!</definedName>
    <definedName name="Lembar1" localSheetId="2">#REF!</definedName>
    <definedName name="Lembar1">#REF!</definedName>
    <definedName name="Lembar2" localSheetId="1">#REF!</definedName>
    <definedName name="Lembar2" localSheetId="2">#REF!</definedName>
    <definedName name="Lembar2">#REF!</definedName>
    <definedName name="Lembar3" localSheetId="1">#REF!</definedName>
    <definedName name="Lembar3" localSheetId="2">#REF!</definedName>
    <definedName name="Lembar3">#REF!</definedName>
    <definedName name="lemhit" localSheetId="1">#REF!</definedName>
    <definedName name="lemhit" localSheetId="2">#REF!</definedName>
    <definedName name="lemhit">#REF!</definedName>
    <definedName name="lemkalsi">[27]Harga!#REF!</definedName>
    <definedName name="Lemkayu">'[39]upah bahan'!$F$67</definedName>
    <definedName name="lempvc">'[241]Daftar Harga'!$I$206</definedName>
    <definedName name="LGYPSUM" localSheetId="1">#REF!</definedName>
    <definedName name="LGYPSUM" localSheetId="2">#REF!</definedName>
    <definedName name="LGYPSUM">#REF!</definedName>
    <definedName name="LI.7.10.2">'[390]An. K-810'!#REF!</definedName>
    <definedName name="LI.8.0" localSheetId="1">#REF!</definedName>
    <definedName name="LI.8.0" localSheetId="2">#REF!</definedName>
    <definedName name="LI.8.0">#REF!</definedName>
    <definedName name="LI.8.1" localSheetId="1">#REF!</definedName>
    <definedName name="LI.8.1" localSheetId="2">#REF!</definedName>
    <definedName name="LI.8.1">#REF!</definedName>
    <definedName name="Lilin" localSheetId="1">#REF!</definedName>
    <definedName name="Lilin" localSheetId="2">#REF!</definedName>
    <definedName name="Lilin">#REF!</definedName>
    <definedName name="limcount">3</definedName>
    <definedName name="lindung_q" localSheetId="1">#REF!</definedName>
    <definedName name="lindung_q" localSheetId="2">#REF!</definedName>
    <definedName name="lindung_q">#REF!</definedName>
    <definedName name="lindung_t" localSheetId="1">#REF!</definedName>
    <definedName name="lindung_t" localSheetId="2">#REF!</definedName>
    <definedName name="lindung_t">#REF!</definedName>
    <definedName name="Link1">'[248]4'!#REF!</definedName>
    <definedName name="Link2">'[248]4'!#REF!</definedName>
    <definedName name="lintasdeker">'[141]Break Down Bahan LS'!$L$311</definedName>
    <definedName name="lintassal">'[141]Break Down Bahan LS'!$L$333</definedName>
    <definedName name="Liong">'[391]Analisa Bangun '!$E$26</definedName>
    <definedName name="lis.g10">[158]bahan!$G$117</definedName>
    <definedName name="lis.g7" localSheetId="1">#REF!</definedName>
    <definedName name="lis.g7" localSheetId="2">#REF!</definedName>
    <definedName name="lis.g7">#REF!</definedName>
    <definedName name="lis.gip10">'[152]Daftar Harga'!$H$126</definedName>
    <definedName name="lis.gip13">'[152]Daftar Harga'!$H$128</definedName>
    <definedName name="lis.gip35">'[152]Daftar Harga'!$H$129</definedName>
    <definedName name="lis.gip77">'[152]Daftar Harga'!$H$127</definedName>
    <definedName name="lis.k" localSheetId="1">#REF!</definedName>
    <definedName name="lis.k" localSheetId="2">#REF!</definedName>
    <definedName name="lis.k">#REF!</definedName>
    <definedName name="lis.kaca">'[191]HARGA SAT'!#REF!</definedName>
    <definedName name="lis.pol" localSheetId="1">#REF!</definedName>
    <definedName name="lis.pol" localSheetId="2">#REF!</definedName>
    <definedName name="lis.pol">#REF!</definedName>
    <definedName name="lis.pro" localSheetId="1">#REF!</definedName>
    <definedName name="lis.pro" localSheetId="2">#REF!</definedName>
    <definedName name="lis.pro">#REF!</definedName>
    <definedName name="lis.profil" localSheetId="1">#REF!</definedName>
    <definedName name="lis.profil" localSheetId="2">#REF!</definedName>
    <definedName name="lis.profil">#REF!</definedName>
    <definedName name="lis.s" localSheetId="1">#REF!</definedName>
    <definedName name="lis.s" localSheetId="2">#REF!</definedName>
    <definedName name="lis.s">#REF!</definedName>
    <definedName name="lis3.3">[158]bahan!$G$51</definedName>
    <definedName name="lisalum">[161]bahan!#REF!</definedName>
    <definedName name="lisgypsum">[68]Upah!$H$91</definedName>
    <definedName name="liskaca" localSheetId="1">#REF!</definedName>
    <definedName name="liskaca" localSheetId="2">#REF!</definedName>
    <definedName name="liskaca">#REF!</definedName>
    <definedName name="liskayu" localSheetId="1">#REF!</definedName>
    <definedName name="liskayu" localSheetId="2">#REF!</definedName>
    <definedName name="liskayu">#REF!</definedName>
    <definedName name="liskayu3">[27]Harga!#REF!</definedName>
    <definedName name="lisplapon" localSheetId="1">#REF!</definedName>
    <definedName name="lisplapon" localSheetId="2">#REF!</definedName>
    <definedName name="lisplapon">#REF!</definedName>
    <definedName name="lisplapond">'[39]upah bahan'!#REF!</definedName>
    <definedName name="LISPLAPONGYPSUM">[70]Daf.Harga!$D$77</definedName>
    <definedName name="lisplaywood">[69]Upah!$F$143</definedName>
    <definedName name="lisprofil">'[67]hrg bhn'!$D$179</definedName>
    <definedName name="list" localSheetId="1">#REF!</definedName>
    <definedName name="list" localSheetId="2">#REF!</definedName>
    <definedName name="list">#REF!</definedName>
    <definedName name="list_gypsum" localSheetId="1">#REF!</definedName>
    <definedName name="list_gypsum" localSheetId="2">#REF!</definedName>
    <definedName name="list_gypsum">#REF!</definedName>
    <definedName name="List_profil" localSheetId="1">#REF!</definedName>
    <definedName name="List_profil" localSheetId="2">#REF!</definedName>
    <definedName name="List_profil">#REF!</definedName>
    <definedName name="List_tengah" localSheetId="1">#REF!</definedName>
    <definedName name="List_tengah" localSheetId="2">#REF!</definedName>
    <definedName name="List_tengah">#REF!</definedName>
    <definedName name="listalluminium">'[39]upah bahan'!$F$119</definedName>
    <definedName name="listgipsum" localSheetId="1">#REF!</definedName>
    <definedName name="listgipsum" localSheetId="2">#REF!</definedName>
    <definedName name="listgipsum">#REF!</definedName>
    <definedName name="listgypc2">'[39]upah bahan'!$F$141</definedName>
    <definedName name="listgypc61">'[39]upah bahan'!$F$140</definedName>
    <definedName name="listgypsum">'[132]HRG BHN'!$E$96</definedName>
    <definedName name="listgyptpB3">[150]Harga!#REF!</definedName>
    <definedName name="listgyptpB72">[150]Harga!#REF!</definedName>
    <definedName name="listgyptpC16">[150]Harga!#REF!</definedName>
    <definedName name="listgyptpC17">[150]Harga!#REF!</definedName>
    <definedName name="listgyptpc2">[150]Harga!#REF!</definedName>
    <definedName name="listgyptpC5">[150]Harga!#REF!</definedName>
    <definedName name="listgyptpC73B">[150]Harga!#REF!</definedName>
    <definedName name="listgyptpC74A">[150]Harga!#REF!</definedName>
    <definedName name="listgyptpC74B">[150]Harga!#REF!</definedName>
    <definedName name="listgyptpCE17">[150]Harga!#REF!</definedName>
    <definedName name="listgyptpCE2">[150]Harga!#REF!</definedName>
    <definedName name="listgyptpCE22">[150]Harga!#REF!</definedName>
    <definedName name="listgyptpCE2A">[150]Harga!#REF!</definedName>
    <definedName name="listgyptpCE3">[150]Harga!#REF!</definedName>
    <definedName name="LISTKACA" localSheetId="1">#REF!</definedName>
    <definedName name="LISTKACA" localSheetId="2">#REF!</definedName>
    <definedName name="LISTKACA">#REF!</definedName>
    <definedName name="LISTKACAMATI">[69]Upah!$F$179</definedName>
    <definedName name="listkayu14">[68]Upah!$H$92</definedName>
    <definedName name="listmotif" localSheetId="1">#REF!</definedName>
    <definedName name="listmotif" localSheetId="2">#REF!</definedName>
    <definedName name="listmotif">#REF!</definedName>
    <definedName name="listpinggirprofil">'[135]HG SATUAN'!$E$210</definedName>
    <definedName name="listplapon">[69]Upah!$F$151</definedName>
    <definedName name="listplapond">'[67]hrg bhn'!$D$111</definedName>
    <definedName name="listprofil">'[132]HRG BHN'!$E$94</definedName>
    <definedName name="listrik">[158]bahan!$G$270</definedName>
    <definedName name="listtengahprofil">'[135]HG SATUAN'!$E$211</definedName>
    <definedName name="ljhj" localSheetId="1">#REF!</definedName>
    <definedName name="ljhj" localSheetId="2">#REF!</definedName>
    <definedName name="ljhj">#REF!</definedName>
    <definedName name="ljhl" localSheetId="1">#REF!</definedName>
    <definedName name="ljhl" localSheetId="2">#REF!</definedName>
    <definedName name="ljhl">#REF!</definedName>
    <definedName name="ljhlj" localSheetId="1">#REF!</definedName>
    <definedName name="ljhlj" localSheetId="2">#REF!</definedName>
    <definedName name="ljhlj">#REF!</definedName>
    <definedName name="ljl" localSheetId="1">#REF!</definedName>
    <definedName name="ljl" localSheetId="2">#REF!</definedName>
    <definedName name="ljl">#REF!</definedName>
    <definedName name="ljlj" localSheetId="1">#REF!</definedName>
    <definedName name="ljlj" localSheetId="2">#REF!</definedName>
    <definedName name="ljlj">#REF!</definedName>
    <definedName name="LK" localSheetId="1">#REF!</definedName>
    <definedName name="LK" localSheetId="2">#REF!</definedName>
    <definedName name="LK">#REF!</definedName>
    <definedName name="LL" localSheetId="5">{"'Sheet1'!$A$1"}</definedName>
    <definedName name="LL" localSheetId="6">{"'Sheet1'!$A$1"}</definedName>
    <definedName name="LL" localSheetId="7">{"'Sheet1'!$A$1"}</definedName>
    <definedName name="LL" localSheetId="1">#REF!</definedName>
    <definedName name="LL" localSheetId="2">#REF!</definedName>
    <definedName name="LL">#REF!</definedName>
    <definedName name="LL_1" localSheetId="3">{"'Sheet1'!$A$1"}</definedName>
    <definedName name="LL_1" localSheetId="4">{"'Sheet1'!$A$1"}</definedName>
    <definedName name="LL_2" localSheetId="5">{"'Sheet1'!$A$1"}</definedName>
    <definedName name="LL_2" localSheetId="7">{"'Sheet1'!$A$1"}</definedName>
    <definedName name="LL_2">{"'Sheet1'!$A$1"}</definedName>
    <definedName name="LL_3" localSheetId="5">{"'Sheet1'!$A$1"}</definedName>
    <definedName name="LL_3" localSheetId="7">{"'Sheet1'!$A$1"}</definedName>
    <definedName name="LL_3">{"'Sheet1'!$A$1"}</definedName>
    <definedName name="LL_4" localSheetId="5">{"'Sheet1'!$A$1"}</definedName>
    <definedName name="LL_4" localSheetId="7">{"'Sheet1'!$A$1"}</definedName>
    <definedName name="LL_4">{"'Sheet1'!$A$1"}</definedName>
    <definedName name="LL_5" localSheetId="5">{"'Sheet1'!$A$1"}</definedName>
    <definedName name="LL_5" localSheetId="7">{"'Sheet1'!$A$1"}</definedName>
    <definedName name="LL_5">{"'Sheet1'!$A$1"}</definedName>
    <definedName name="lo">'[269]Analis Upah'!#REF!</definedName>
    <definedName name="loader">'[149]HARGA SAT'!$F$197</definedName>
    <definedName name="logo">'[155]OP. PERJAM'!$G$100</definedName>
    <definedName name="lok">[392]INPUT!$B$21</definedName>
    <definedName name="lokasi" localSheetId="1">#REF!</definedName>
    <definedName name="lokasi" localSheetId="2">#REF!</definedName>
    <definedName name="lokasi">#REF!</definedName>
    <definedName name="lokasi1">[12]Data!#REF!</definedName>
    <definedName name="lokasi2">[12]Data!#REF!</definedName>
    <definedName name="Lokasi3">[72]INPUT!#REF!</definedName>
    <definedName name="Long_Term_Debt">[104]SELISIHKURSSOURCE!$D$930</definedName>
    <definedName name="Long_Term_Loan_BOTM">[104]SELISIHKURSSOURCE!$D$868</definedName>
    <definedName name="Los_B" localSheetId="1">#REF!</definedName>
    <definedName name="Los_B" localSheetId="2">#REF!</definedName>
    <definedName name="Los_B">#REF!</definedName>
    <definedName name="LP">'[101]DATA PROYEK'!$C$3</definedName>
    <definedName name="lp.25" localSheetId="1">#REF!</definedName>
    <definedName name="lp.25" localSheetId="2">#REF!</definedName>
    <definedName name="lp.25">#REF!</definedName>
    <definedName name="lpa.1" localSheetId="1">#REF!</definedName>
    <definedName name="lpa.1" localSheetId="2">#REF!</definedName>
    <definedName name="lpa.1">#REF!</definedName>
    <definedName name="lpa_A">[133]aNaLiSa!$I$648</definedName>
    <definedName name="lpa_B">[133]aNaLiSa!$I$701</definedName>
    <definedName name="lpa_B4">[133]aNaLiSa!$I$596</definedName>
    <definedName name="LPP_101_1_6">"#REF!"</definedName>
    <definedName name="LPP_101_2_6">"#REF!"</definedName>
    <definedName name="LPP_101_6">"#REF!"</definedName>
    <definedName name="LS">#N/A</definedName>
    <definedName name="LS.1">#N/A</definedName>
    <definedName name="LS.2">#N/A</definedName>
    <definedName name="ls.acc">'[393]Break Down'!#REF!</definedName>
    <definedName name="LTL">'[104]412'!$J$411</definedName>
    <definedName name="Luas">'[394]Dimensi Saluran (baru)'!$G$5</definedName>
    <definedName name="LuasDPS" localSheetId="1">#REF!</definedName>
    <definedName name="LuasDPS" localSheetId="2">#REF!</definedName>
    <definedName name="LuasDPS">#REF!</definedName>
    <definedName name="lubang.angin.10.20" localSheetId="1">#REF!</definedName>
    <definedName name="lubang.angin.10.20" localSheetId="2">#REF!</definedName>
    <definedName name="lubang.angin.10.20">#REF!</definedName>
    <definedName name="LUBANGANGIN">[70]Daf.Harga!$D$65</definedName>
    <definedName name="lubangkuras">[69]Upah!$F$94</definedName>
    <definedName name="lubrican" localSheetId="1">#REF!</definedName>
    <definedName name="lubrican" localSheetId="2">#REF!</definedName>
    <definedName name="lubrican">#REF!</definedName>
    <definedName name="lumber1" localSheetId="1">#REF!</definedName>
    <definedName name="lumber1" localSheetId="2">#REF!</definedName>
    <definedName name="lumber1">#REF!</definedName>
    <definedName name="lumber2" localSheetId="1">#REF!</definedName>
    <definedName name="lumber2" localSheetId="2">#REF!</definedName>
    <definedName name="lumber2">#REF!</definedName>
    <definedName name="luu" localSheetId="1">#REF!</definedName>
    <definedName name="luu" localSheetId="2">#REF!</definedName>
    <definedName name="luu">#REF!</definedName>
    <definedName name="M" localSheetId="1">#REF!</definedName>
    <definedName name="M" localSheetId="2">#REF!</definedName>
    <definedName name="M">#REF!</definedName>
    <definedName name="M.01">'[395]Basic Price'!$F$47</definedName>
    <definedName name="M.010" localSheetId="1">#REF!</definedName>
    <definedName name="M.010" localSheetId="2">#REF!</definedName>
    <definedName name="M.010">#REF!</definedName>
    <definedName name="M.012">'[188]K''9'!$L$25</definedName>
    <definedName name="M.013A">[285]harga!$E$66</definedName>
    <definedName name="M.014">[285]harga!$E$67</definedName>
    <definedName name="M.02">'[395]Basic Price'!$F$51</definedName>
    <definedName name="M.020">'[188]K''9'!$L$27</definedName>
    <definedName name="M.022" localSheetId="1">#REF!</definedName>
    <definedName name="M.022" localSheetId="2">#REF!</definedName>
    <definedName name="M.022">#REF!</definedName>
    <definedName name="M.023">[285]harga!$E$72</definedName>
    <definedName name="M.024">[285]harga!$E$73</definedName>
    <definedName name="M.025">[285]harga!$E$74</definedName>
    <definedName name="M.026">'[188]K''9'!$L$32</definedName>
    <definedName name="M.040">[285]harga!$E$80</definedName>
    <definedName name="M.041">[285]harga!$E$81</definedName>
    <definedName name="M.041A">[285]harga!$E$82</definedName>
    <definedName name="M.042">[285]harga!$E$83</definedName>
    <definedName name="M.050" localSheetId="1">#REF!</definedName>
    <definedName name="M.050" localSheetId="2">#REF!</definedName>
    <definedName name="M.050">#REF!</definedName>
    <definedName name="M.061">[285]harga!$E$86</definedName>
    <definedName name="M.062">'[188]K''9'!$L$39</definedName>
    <definedName name="M.063">[285]harga!$E$89</definedName>
    <definedName name="M.064">'[188]K''9'!$L$41</definedName>
    <definedName name="M.065">[285]harga!$E$91</definedName>
    <definedName name="M.07.6.1">[109]anls!$I$702</definedName>
    <definedName name="M.07.6.2">[109]anls!$I$726</definedName>
    <definedName name="M.07.6.3">[109]anls!$I$747</definedName>
    <definedName name="M.070">'[188]K''9'!$L$43</definedName>
    <definedName name="M.08">'[395]Basic Price'!$F$57</definedName>
    <definedName name="M.080">[285]harga!$E$93</definedName>
    <definedName name="m.081">'[188]K''9'!$L$62</definedName>
    <definedName name="M.090">'[188]K''9'!$L$45</definedName>
    <definedName name="M.1">[66]ANALIS!$G$272</definedName>
    <definedName name="M.10">'[281]Basic Price'!#REF!</definedName>
    <definedName name="M.16">'[395]Basic Price'!$F$66</definedName>
    <definedName name="M.162">[285]harga!$E$98</definedName>
    <definedName name="M.166">[285]harga!$E$102</definedName>
    <definedName name="M.167">[285]harga!$E$103</definedName>
    <definedName name="M.168">[285]harga!$E$104</definedName>
    <definedName name="M.170">[285]harga!$E$105</definedName>
    <definedName name="M.180">[285]harga!$E$106</definedName>
    <definedName name="M.181">'[188]K''9'!$L$53</definedName>
    <definedName name="M.183" localSheetId="1">#REF!</definedName>
    <definedName name="M.183" localSheetId="2">#REF!</definedName>
    <definedName name="M.183">#REF!</definedName>
    <definedName name="M.184">'[357]K''9'!#REF!</definedName>
    <definedName name="M.185">'[188]K''9'!$L$56</definedName>
    <definedName name="M.188">[285]harga!$E$114</definedName>
    <definedName name="M.189">[285]harga!$E$115</definedName>
    <definedName name="M.190">[285]harga!$E$116</definedName>
    <definedName name="M.27">[197]Analisa!#REF!</definedName>
    <definedName name="m.38" localSheetId="1">#REF!</definedName>
    <definedName name="m.38" localSheetId="2">#REF!</definedName>
    <definedName name="m.38">#REF!</definedName>
    <definedName name="M.44">'[395]Basic Price'!$F$97</definedName>
    <definedName name="M.48a">[197]Analisa!#REF!</definedName>
    <definedName name="M.6.1" localSheetId="1">#REF!</definedName>
    <definedName name="M.6.1" localSheetId="2">#REF!</definedName>
    <definedName name="M.6.1">#REF!</definedName>
    <definedName name="M.6.44">[119]Analisa!$J$283</definedName>
    <definedName name="M.6.68">[119]Analisa!$J$294</definedName>
    <definedName name="M.6.77">[119]Analisa!$J$306</definedName>
    <definedName name="M.6.80">[119]Analisa!$J$317</definedName>
    <definedName name="m.668">[105]ANALIS!#REF!</definedName>
    <definedName name="M.67b">[197]Analisa!#REF!</definedName>
    <definedName name="M.68b">[197]Analisa!#REF!</definedName>
    <definedName name="M.8a">[197]Analisa!#REF!</definedName>
    <definedName name="M.8b">[197]Analisa!#REF!</definedName>
    <definedName name="M.b">'[22]Basic Price'!$G$41</definedName>
    <definedName name="m.bakar">'[121]UPAH+BAHAN'!#REF!</definedName>
    <definedName name="m.bgst" localSheetId="1">#REF!</definedName>
    <definedName name="m.bgst" localSheetId="2">#REF!</definedName>
    <definedName name="m.bgst">#REF!</definedName>
    <definedName name="m.cat">'[244]Daftar Harga'!$G$84</definedName>
    <definedName name="M.LAS">'[121]UPAH+BAHAN'!$H$92</definedName>
    <definedName name="M.p">'[22]Basic Price'!$G$43</definedName>
    <definedName name="M.s">'[22]Basic Price'!$G$42</definedName>
    <definedName name="M_">[4]Harga!#REF!</definedName>
    <definedName name="M_01">[231]Analisa!$D$1128</definedName>
    <definedName name="M_010">'[186]UPAH BAHAN ALAT'!$G$49</definedName>
    <definedName name="M_012">'[186]UPAH BAHAN ALAT'!$G$51</definedName>
    <definedName name="M_019">'[186]UPAH BAHAN ALAT'!$G$52</definedName>
    <definedName name="M_020">'[186]UPAH BAHAN ALAT'!$G$53</definedName>
    <definedName name="M_022">'[186]UPAH BAHAN ALAT'!$G$54</definedName>
    <definedName name="M_023">'[186]UPAH BAHAN ALAT'!$G$55</definedName>
    <definedName name="M_024">'[186]UPAH BAHAN ALAT'!$G$56</definedName>
    <definedName name="M_025">'[186]UPAH BAHAN ALAT'!$G$57</definedName>
    <definedName name="M_026">'[186]UPAH BAHAN ALAT'!$G$58</definedName>
    <definedName name="M_040">'[186]UPAH BAHAN ALAT'!$G$59</definedName>
    <definedName name="M_041">'[186]UPAH BAHAN ALAT'!$G$60</definedName>
    <definedName name="M_042">'[186]UPAH BAHAN ALAT'!$G$62</definedName>
    <definedName name="M_050">'[186]UPAH BAHAN ALAT'!$G$63</definedName>
    <definedName name="M_061">'[186]UPAH BAHAN ALAT'!$G$64</definedName>
    <definedName name="M_062">'[186]UPAH BAHAN ALAT'!$G$65</definedName>
    <definedName name="M_063">'[186]UPAH BAHAN ALAT'!$G$66</definedName>
    <definedName name="M_064">'[186]UPAH BAHAN ALAT'!$G$67</definedName>
    <definedName name="M_065">'[186]UPAH BAHAN ALAT'!$G$68</definedName>
    <definedName name="M_070">'[186]UPAH BAHAN ALAT'!$G$69</definedName>
    <definedName name="M_080">'[186]UPAH BAHAN ALAT'!$G$70</definedName>
    <definedName name="M_081">'[186]UPAH BAHAN ALAT'!$G$84</definedName>
    <definedName name="M_090">'[186]UPAH BAHAN ALAT'!$G$71</definedName>
    <definedName name="M_162">'[186]UPAH BAHAN ALAT'!$G$72</definedName>
    <definedName name="M_166">'[186]UPAH BAHAN ALAT'!$G$74</definedName>
    <definedName name="M_167">'[186]UPAH BAHAN ALAT'!$G$75</definedName>
    <definedName name="M_168">'[186]UPAH BAHAN ALAT'!$G$76</definedName>
    <definedName name="M_170">'[186]UPAH BAHAN ALAT'!$G$77</definedName>
    <definedName name="M_180">'[186]UPAH BAHAN ALAT'!$G$78</definedName>
    <definedName name="M_181">'[186]UPAH BAHAN ALAT'!$G$79</definedName>
    <definedName name="M_183">'[186]UPAH BAHAN ALAT'!$G$80</definedName>
    <definedName name="M_184">'[186]UPAH BAHAN ALAT'!$G$81</definedName>
    <definedName name="M_185">'[186]UPAH BAHAN ALAT'!$G$82</definedName>
    <definedName name="M_6">NA()</definedName>
    <definedName name="m_gerinda" localSheetId="1">#REF!</definedName>
    <definedName name="m_gerinda" localSheetId="2">#REF!</definedName>
    <definedName name="m_gerinda">#REF!</definedName>
    <definedName name="m_las" localSheetId="1">#REF!</definedName>
    <definedName name="m_las" localSheetId="2">#REF!</definedName>
    <definedName name="m_las">#REF!</definedName>
    <definedName name="M0" localSheetId="1">#REF!</definedName>
    <definedName name="M0" localSheetId="2">#REF!</definedName>
    <definedName name="M0">#REF!</definedName>
    <definedName name="mabor">[158]bahan!$G$262</definedName>
    <definedName name="MAC" localSheetId="1">#REF!</definedName>
    <definedName name="MAC" localSheetId="2">#REF!</definedName>
    <definedName name="MAC">#REF!</definedName>
    <definedName name="mager">[158]bahan!$G$260</definedName>
    <definedName name="magersel" localSheetId="1">#REF!</definedName>
    <definedName name="magersel" localSheetId="2">#REF!</definedName>
    <definedName name="magersel">#REF!</definedName>
    <definedName name="MakeIt">#N/A</definedName>
    <definedName name="man" localSheetId="1">#REF!</definedName>
    <definedName name="man" localSheetId="2">#REF!</definedName>
    <definedName name="man">#REF!</definedName>
    <definedName name="man_3">NA()</definedName>
    <definedName name="manairbaku" localSheetId="1">#REF!</definedName>
    <definedName name="manairbaku" localSheetId="2">#REF!</definedName>
    <definedName name="manairbaku">#REF!</definedName>
    <definedName name="manbanjir">[396]Tahapan!#REF!</definedName>
    <definedName name="mand">[198]HSD!$E$7</definedName>
    <definedName name="Mandor">'[224]Uph&amp;bhn'!$E$13</definedName>
    <definedName name="mandor1">[212]bahan!$F$21</definedName>
    <definedName name="mandorery" localSheetId="1">#REF!</definedName>
    <definedName name="mandorery" localSheetId="2">#REF!</definedName>
    <definedName name="mandorery">#REF!</definedName>
    <definedName name="mangga">[150]Harga!#REF!</definedName>
    <definedName name="manhole">'[397]Break Down Bahan LS'!#REF!</definedName>
    <definedName name="manirigasi" localSheetId="1">#REF!</definedName>
    <definedName name="manirigasi" localSheetId="2">#REF!</definedName>
    <definedName name="manirigasi">#REF!</definedName>
    <definedName name="manlistrik">[396]Tahapan!#REF!</definedName>
    <definedName name="manpariwisata">[396]Tahapan!#REF!</definedName>
    <definedName name="manperikanan" localSheetId="1">#REF!</definedName>
    <definedName name="manperikanan" localSheetId="2">#REF!</definedName>
    <definedName name="manperikanan">#REF!</definedName>
    <definedName name="marka">[133]aNaLiSa!$I$1709</definedName>
    <definedName name="MARKA_JALAN_1_6">"#REF!"</definedName>
    <definedName name="MARKA_JALAN_2_6">"#REF!"</definedName>
    <definedName name="MARKA_JALAN_6">"#REF!"</definedName>
    <definedName name="markajalan" localSheetId="1">#REF!</definedName>
    <definedName name="markajalan" localSheetId="2">#REF!</definedName>
    <definedName name="markajalan">#REF!</definedName>
    <definedName name="Marketing" localSheetId="1">#REF!</definedName>
    <definedName name="Marketing" localSheetId="2">#REF!</definedName>
    <definedName name="Marketing">#REF!</definedName>
    <definedName name="marmer" localSheetId="1">#REF!</definedName>
    <definedName name="marmer" localSheetId="2">#REF!</definedName>
    <definedName name="marmer">#REF!</definedName>
    <definedName name="mas" localSheetId="5">{"Book1","4.09 FLORA DAN FAUNA.xls","4.22 PERLENGKAPAN SEKOLAH.xls"}</definedName>
    <definedName name="mas" localSheetId="7">{"Book1","4.09 FLORA DAN FAUNA.xls","4.22 PERLENGKAPAN SEKOLAH.xls"}</definedName>
    <definedName name="mas">{"Book1","4.09 FLORA DAN FAUNA.xls","4.22 PERLENGKAPAN SEKOLAH.xls"}</definedName>
    <definedName name="mas0" localSheetId="5">{"Book1","4.09 FLORA DAN FAUNA.xls","4.22 PERLENGKAPAN SEKOLAH.xls"}</definedName>
    <definedName name="mas0" localSheetId="7">{"Book1","4.09 FLORA DAN FAUNA.xls","4.22 PERLENGKAPAN SEKOLAH.xls"}</definedName>
    <definedName name="mas0">{"Book1","4.09 FLORA DAN FAUNA.xls","4.22 PERLENGKAPAN SEKOLAH.xls"}</definedName>
    <definedName name="masa">[11]Input!#REF!</definedName>
    <definedName name="masa_laku">[159]CODE!#REF!</definedName>
    <definedName name="masa_pelaksanaan">[398]CODE!$B$5</definedName>
    <definedName name="masa3">[72]INPUT!#REF!</definedName>
    <definedName name="MASAK">'[33]HARGA SAT'!#REF!</definedName>
    <definedName name="masalaku" localSheetId="1">#REF!</definedName>
    <definedName name="masalaku" localSheetId="2">#REF!</definedName>
    <definedName name="masalaku">#REF!</definedName>
    <definedName name="masd" localSheetId="5">{"Book1","4.09 FLORA DAN FAUNA.xls","4.22 PERLENGKAPAN SEKOLAH.xls"}</definedName>
    <definedName name="masd" localSheetId="7">{"Book1","4.09 FLORA DAN FAUNA.xls","4.22 PERLENGKAPAN SEKOLAH.xls"}</definedName>
    <definedName name="masd">{"Book1","4.09 FLORA DAN FAUNA.xls","4.22 PERLENGKAPAN SEKOLAH.xls"}</definedName>
    <definedName name="masf" localSheetId="5">{"Book1","4.09 FLORA DAN FAUNA.xls","4.22 PERLENGKAPAN SEKOLAH.xls"}</definedName>
    <definedName name="masf" localSheetId="7">{"Book1","4.09 FLORA DAN FAUNA.xls","4.22 PERLENGKAPAN SEKOLAH.xls"}</definedName>
    <definedName name="masf">{"Book1","4.09 FLORA DAN FAUNA.xls","4.22 PERLENGKAPAN SEKOLAH.xls"}</definedName>
    <definedName name="MASINIS">'[33]HARGA SAT'!#REF!</definedName>
    <definedName name="masinis_6">NA()</definedName>
    <definedName name="MasonryB1">'[295]Q''ty per m'!$G$3</definedName>
    <definedName name="MasonryB2">'[295]Q''ty per m'!$G$4</definedName>
    <definedName name="MasonryB3">'[295]Q''ty per m'!$G$5</definedName>
    <definedName name="MasonryD1">'[295]Q''ty per m'!$G$6</definedName>
    <definedName name="MasonryD2">'[295]Q''ty per m'!$G$7</definedName>
    <definedName name="MasonryD3">'[295]Q''ty per m'!$G$8</definedName>
    <definedName name="mast" localSheetId="5">{"Book1","4.09 FLORA DAN FAUNA.xls","4.22 PERLENGKAPAN SEKOLAH.xls"}</definedName>
    <definedName name="mast" localSheetId="7">{"Book1","4.09 FLORA DAN FAUNA.xls","4.22 PERLENGKAPAN SEKOLAH.xls"}</definedName>
    <definedName name="mast">{"Book1","4.09 FLORA DAN FAUNA.xls","4.22 PERLENGKAPAN SEKOLAH.xls"}</definedName>
    <definedName name="mata.gergaji" localSheetId="1">#REF!</definedName>
    <definedName name="mata.gergaji" localSheetId="2">#REF!</definedName>
    <definedName name="mata.gergaji">#REF!</definedName>
    <definedName name="Mata_bor" localSheetId="1">#REF!</definedName>
    <definedName name="Mata_bor" localSheetId="2">#REF!</definedName>
    <definedName name="Mata_bor">#REF!</definedName>
    <definedName name="Mata_gergaji" localSheetId="1">#REF!</definedName>
    <definedName name="Mata_gergaji" localSheetId="2">#REF!</definedName>
    <definedName name="Mata_gergaji">#REF!</definedName>
    <definedName name="matabor">'[39]upah bahan'!$F$131</definedName>
    <definedName name="matagergaji">'[362] hrg bhn'!#REF!</definedName>
    <definedName name="MATERIAL" localSheetId="1">#REF!</definedName>
    <definedName name="MATERIAL" localSheetId="2">#REF!</definedName>
    <definedName name="MATERIAL">#REF!</definedName>
    <definedName name="matger" localSheetId="1">#REF!</definedName>
    <definedName name="matger" localSheetId="2">#REF!</definedName>
    <definedName name="matger">#REF!</definedName>
    <definedName name="may" localSheetId="5">{"Book1","4.09 FLORA DAN FAUNA.xls","4.22 PERLENGKAPAN SEKOLAH.xls"}</definedName>
    <definedName name="may" localSheetId="7">{"Book1","4.09 FLORA DAN FAUNA.xls","4.22 PERLENGKAPAN SEKOLAH.xls"}</definedName>
    <definedName name="may">{"Book1","4.09 FLORA DAN FAUNA.xls","4.22 PERLENGKAPAN SEKOLAH.xls"}</definedName>
    <definedName name="Mb">[341]HSD!$G$298</definedName>
    <definedName name="mbak" localSheetId="5">{"Book1","4.09 FLORA DAN FAUNA.xls","4.22 PERLENGKAPAN SEKOLAH.xls"}</definedName>
    <definedName name="mbak" localSheetId="7">{"Book1","4.09 FLORA DAN FAUNA.xls","4.22 PERLENGKAPAN SEKOLAH.xls"}</definedName>
    <definedName name="mbak">{"Book1","4.09 FLORA DAN FAUNA.xls","4.22 PERLENGKAPAN SEKOLAH.xls"}</definedName>
    <definedName name="mbakk" localSheetId="5">{"Book1","4.09 FLORA DAN FAUNA.xls","4.22 PERLENGKAPAN SEKOLAH.xls"}</definedName>
    <definedName name="mbakk" localSheetId="7">{"Book1","4.09 FLORA DAN FAUNA.xls","4.22 PERLENGKAPAN SEKOLAH.xls"}</definedName>
    <definedName name="mbakk">{"Book1","4.09 FLORA DAN FAUNA.xls","4.22 PERLENGKAPAN SEKOLAH.xls"}</definedName>
    <definedName name="mc" localSheetId="1">#REF!</definedName>
    <definedName name="mc" localSheetId="2">#REF!</definedName>
    <definedName name="mc">#REF!</definedName>
    <definedName name="mcb.4" localSheetId="1">#REF!</definedName>
    <definedName name="mcb.4" localSheetId="2">#REF!</definedName>
    <definedName name="mcb.4">#REF!</definedName>
    <definedName name="mcb.6" localSheetId="1">#REF!</definedName>
    <definedName name="mcb.6" localSheetId="2">#REF!</definedName>
    <definedName name="mcb.6">#REF!</definedName>
    <definedName name="mccb.250" localSheetId="1">#REF!</definedName>
    <definedName name="mccb.250" localSheetId="2">#REF!</definedName>
    <definedName name="mccb.250">#REF!</definedName>
    <definedName name="mccb.80" localSheetId="1">#REF!</definedName>
    <definedName name="mccb.80" localSheetId="2">#REF!</definedName>
    <definedName name="mccb.80">#REF!</definedName>
    <definedName name="MDE34a">[22]Peralatan!$BO$1078</definedName>
    <definedName name="MDR">'[121]UPAH+BAHAN'!$H$20</definedName>
    <definedName name="ME34a">[22]Peralatan!$BO$1077</definedName>
    <definedName name="mebor">[158]bahan!$G$261</definedName>
    <definedName name="mef" localSheetId="5">{"Book1","4.09 FLORA DAN FAUNA.xls","4.22 PERLENGKAPAN SEKOLAH.xls"}</definedName>
    <definedName name="mef" localSheetId="7">{"Book1","4.09 FLORA DAN FAUNA.xls","4.22 PERLENGKAPAN SEKOLAH.xls"}</definedName>
    <definedName name="mef">{"Book1","4.09 FLORA DAN FAUNA.xls","4.22 PERLENGKAPAN SEKOLAH.xls"}</definedName>
    <definedName name="meger">[158]bahan!$G$264</definedName>
    <definedName name="mek">'[399]Harga Satuan'!$H$18</definedName>
    <definedName name="mek.lis">'[113]Daft.U+B'!$F$30</definedName>
    <definedName name="meka" localSheetId="5">{"Book1","4.09 FLORA DAN FAUNA.xls","4.22 PERLENGKAPAN SEKOLAH.xls"}</definedName>
    <definedName name="meka" localSheetId="6">{"Book1","4.09 FLORA DAN FAUNA.xls","4.22 PERLENGKAPAN SEKOLAH.xls"}</definedName>
    <definedName name="meka" localSheetId="7">{"Book1","4.09 FLORA DAN FAUNA.xls","4.22 PERLENGKAPAN SEKOLAH.xls"}</definedName>
    <definedName name="meka" localSheetId="1">#REF!</definedName>
    <definedName name="meka" localSheetId="2">#REF!</definedName>
    <definedName name="meka">#REF!</definedName>
    <definedName name="mekanik">[122]HS!$G$35</definedName>
    <definedName name="mekanik.list">'[187]Daft.U+B'!#REF!</definedName>
    <definedName name="Mekanik_A">'[400]Uph&amp;bhn'!$G$37</definedName>
    <definedName name="Mekanik_B">'[400]Uph&amp;bhn'!$G$38</definedName>
    <definedName name="mekar" localSheetId="5">{"Book1","4.09 FLORA DAN FAUNA.xls","4.22 PERLENGKAPAN SEKOLAH.xls"}</definedName>
    <definedName name="mekar" localSheetId="7">{"Book1","4.09 FLORA DAN FAUNA.xls","4.22 PERLENGKAPAN SEKOLAH.xls"}</definedName>
    <definedName name="mekar">{"Book1","4.09 FLORA DAN FAUNA.xls","4.22 PERLENGKAPAN SEKOLAH.xls"}</definedName>
    <definedName name="mekd" localSheetId="5">{"Book1","4.09 FLORA DAN FAUNA.xls","4.22 PERLENGKAPAN SEKOLAH.xls"}</definedName>
    <definedName name="mekd" localSheetId="7">{"Book1","4.09 FLORA DAN FAUNA.xls","4.22 PERLENGKAPAN SEKOLAH.xls"}</definedName>
    <definedName name="mekd">{"Book1","4.09 FLORA DAN FAUNA.xls","4.22 PERLENGKAPAN SEKOLAH.xls"}</definedName>
    <definedName name="meke" localSheetId="5">{"Book1","4.09 FLORA DAN FAUNA.xls","4.22 PERLENGKAPAN SEKOLAH.xls"}</definedName>
    <definedName name="meke" localSheetId="7">{"Book1","4.09 FLORA DAN FAUNA.xls","4.22 PERLENGKAPAN SEKOLAH.xls"}</definedName>
    <definedName name="meke">{"Book1","4.09 FLORA DAN FAUNA.xls","4.22 PERLENGKAPAN SEKOLAH.xls"}</definedName>
    <definedName name="mekf" localSheetId="5">{"Book1","4.09 FLORA DAN FAUNA.xls","4.22 PERLENGKAPAN SEKOLAH.xls"}</definedName>
    <definedName name="mekf" localSheetId="7">{"Book1","4.09 FLORA DAN FAUNA.xls","4.22 PERLENGKAPAN SEKOLAH.xls"}</definedName>
    <definedName name="mekf">{"Book1","4.09 FLORA DAN FAUNA.xls","4.22 PERLENGKAPAN SEKOLAH.xls"}</definedName>
    <definedName name="meki" localSheetId="5">{"Book1","4.09 FLORA DAN FAUNA.xls","4.22 PERLENGKAPAN SEKOLAH.xls"}</definedName>
    <definedName name="meki" localSheetId="7">{"Book1","4.09 FLORA DAN FAUNA.xls","4.22 PERLENGKAPAN SEKOLAH.xls"}</definedName>
    <definedName name="meki">{"Book1","4.09 FLORA DAN FAUNA.xls","4.22 PERLENGKAPAN SEKOLAH.xls"}</definedName>
    <definedName name="mekl" localSheetId="5">{"Book1","4.09 FLORA DAN FAUNA.xls","4.22 PERLENGKAPAN SEKOLAH.xls"}</definedName>
    <definedName name="mekl" localSheetId="7">{"Book1","4.09 FLORA DAN FAUNA.xls","4.22 PERLENGKAPAN SEKOLAH.xls"}</definedName>
    <definedName name="mekl">{"Book1","4.09 FLORA DAN FAUNA.xls","4.22 PERLENGKAPAN SEKOLAH.xls"}</definedName>
    <definedName name="meko" localSheetId="5">{"Book1","4.09 FLORA DAN FAUNA.xls","4.22 PERLENGKAPAN SEKOLAH.xls"}</definedName>
    <definedName name="meko" localSheetId="7">{"Book1","4.09 FLORA DAN FAUNA.xls","4.22 PERLENGKAPAN SEKOLAH.xls"}</definedName>
    <definedName name="meko">{"Book1","4.09 FLORA DAN FAUNA.xls","4.22 PERLENGKAPAN SEKOLAH.xls"}</definedName>
    <definedName name="mekot" localSheetId="5">{"Book1","4.09 FLORA DAN FAUNA.xls","4.22 PERLENGKAPAN SEKOLAH.xls"}</definedName>
    <definedName name="mekot" localSheetId="7">{"Book1","4.09 FLORA DAN FAUNA.xls","4.22 PERLENGKAPAN SEKOLAH.xls"}</definedName>
    <definedName name="mekot">{"Book1","4.09 FLORA DAN FAUNA.xls","4.22 PERLENGKAPAN SEKOLAH.xls"}</definedName>
    <definedName name="mekp" localSheetId="5">{"Book1","4.09 FLORA DAN FAUNA.xls","4.22 PERLENGKAPAN SEKOLAH.xls"}</definedName>
    <definedName name="mekp" localSheetId="7">{"Book1","4.09 FLORA DAN FAUNA.xls","4.22 PERLENGKAPAN SEKOLAH.xls"}</definedName>
    <definedName name="mekp">{"Book1","4.09 FLORA DAN FAUNA.xls","4.22 PERLENGKAPAN SEKOLAH.xls"}</definedName>
    <definedName name="mekpli" localSheetId="5">{"Book1","4.09 FLORA DAN FAUNA.xls","4.22 PERLENGKAPAN SEKOLAH.xls"}</definedName>
    <definedName name="mekpli" localSheetId="7">{"Book1","4.09 FLORA DAN FAUNA.xls","4.22 PERLENGKAPAN SEKOLAH.xls"}</definedName>
    <definedName name="mekpli">{"Book1","4.09 FLORA DAN FAUNA.xls","4.22 PERLENGKAPAN SEKOLAH.xls"}</definedName>
    <definedName name="meku" localSheetId="5">{"Book1","4.09 FLORA DAN FAUNA.xls","4.22 PERLENGKAPAN SEKOLAH.xls"}</definedName>
    <definedName name="meku" localSheetId="7">{"Book1","4.09 FLORA DAN FAUNA.xls","4.22 PERLENGKAPAN SEKOLAH.xls"}</definedName>
    <definedName name="meku">{"Book1","4.09 FLORA DAN FAUNA.xls","4.22 PERLENGKAPAN SEKOLAH.xls"}</definedName>
    <definedName name="mel." localSheetId="1">#REF!</definedName>
    <definedName name="mel." localSheetId="2">#REF!</definedName>
    <definedName name="mel.">#REF!</definedName>
    <definedName name="melas" localSheetId="1">#REF!</definedName>
    <definedName name="melas" localSheetId="2">#REF!</definedName>
    <definedName name="melas">#REF!</definedName>
    <definedName name="Melik">'[401]RAB Rehab BatuMelik'!$B$1:$N$65536</definedName>
    <definedName name="MENARA" localSheetId="1">#REF!</definedName>
    <definedName name="MENARA" localSheetId="2">#REF!</definedName>
    <definedName name="MENARA">#REF!</definedName>
    <definedName name="menbesi">[27]Harga!#REF!</definedName>
    <definedName name="MENDOR">'[202]HARGA SAT'!$E$13</definedName>
    <definedName name="meni" localSheetId="1">#REF!</definedName>
    <definedName name="meni" localSheetId="2">#REF!</definedName>
    <definedName name="meni">#REF!</definedName>
    <definedName name="meni.b">[120]bahan!$G$185</definedName>
    <definedName name="meni.besi">'[149]HARGA SAT'!$F$86</definedName>
    <definedName name="meni.k">[158]bahan!$G$130</definedName>
    <definedName name="meni.kayu">'[191]HARGA SAT'!#REF!</definedName>
    <definedName name="Meni_Besi">'[144]Upah&amp;Bahan'!$G$153</definedName>
    <definedName name="menibesi">'[39]upah bahan'!#REF!</definedName>
    <definedName name="MENIE">'[86]UPAH BAHAN'!$G$59</definedName>
    <definedName name="menikayu">'[39]upah bahan'!$F$68</definedName>
    <definedName name="menkayu">[260]Harga!$H$93</definedName>
    <definedName name="MENUD3F" localSheetId="1">#REF!</definedName>
    <definedName name="MENUD3F" localSheetId="2">#REF!</definedName>
    <definedName name="MENUD3F">#REF!</definedName>
    <definedName name="MENUD3U" localSheetId="1">#REF!</definedName>
    <definedName name="MENUD3U" localSheetId="2">#REF!</definedName>
    <definedName name="MENUD3U">#REF!</definedName>
    <definedName name="MENUD4" localSheetId="1">#REF!</definedName>
    <definedName name="MENUD4" localSheetId="2">#REF!</definedName>
    <definedName name="MENUD4">#REF!</definedName>
    <definedName name="MENUD4F" localSheetId="1">#REF!</definedName>
    <definedName name="MENUD4F" localSheetId="2">#REF!</definedName>
    <definedName name="MENUD4F">#REF!</definedName>
    <definedName name="MENUD4F2" localSheetId="1">#REF!</definedName>
    <definedName name="MENUD4F2" localSheetId="2">#REF!</definedName>
    <definedName name="MENUD4F2">#REF!</definedName>
    <definedName name="MENUD4U" localSheetId="1">#REF!</definedName>
    <definedName name="MENUD4U" localSheetId="2">#REF!</definedName>
    <definedName name="MENUD4U">#REF!</definedName>
    <definedName name="MENUD4U2" localSheetId="1">#REF!</definedName>
    <definedName name="MENUD4U2" localSheetId="2">#REF!</definedName>
    <definedName name="MENUD4U2">#REF!</definedName>
    <definedName name="MENUD5" localSheetId="1">#REF!</definedName>
    <definedName name="MENUD5" localSheetId="2">#REF!</definedName>
    <definedName name="MENUD5">#REF!</definedName>
    <definedName name="MENUD5F" localSheetId="1">#REF!</definedName>
    <definedName name="MENUD5F" localSheetId="2">#REF!</definedName>
    <definedName name="MENUD5F">#REF!</definedName>
    <definedName name="MENUD5F2" localSheetId="1">#REF!</definedName>
    <definedName name="MENUD5F2" localSheetId="2">#REF!</definedName>
    <definedName name="MENUD5F2">#REF!</definedName>
    <definedName name="MENUD5U" localSheetId="1">#REF!</definedName>
    <definedName name="MENUD5U" localSheetId="2">#REF!</definedName>
    <definedName name="MENUD5U">#REF!</definedName>
    <definedName name="MENUD5U2" localSheetId="1">#REF!</definedName>
    <definedName name="MENUD5U2" localSheetId="2">#REF!</definedName>
    <definedName name="MENUD5U2">#REF!</definedName>
    <definedName name="MENUD6" localSheetId="1">#REF!</definedName>
    <definedName name="MENUD6" localSheetId="2">#REF!</definedName>
    <definedName name="MENUD6">#REF!</definedName>
    <definedName name="MENUD6F" localSheetId="1">#REF!</definedName>
    <definedName name="MENUD6F" localSheetId="2">#REF!</definedName>
    <definedName name="MENUD6F">#REF!</definedName>
    <definedName name="MENUD6F2" localSheetId="1">#REF!</definedName>
    <definedName name="MENUD6F2" localSheetId="2">#REF!</definedName>
    <definedName name="MENUD6F2">#REF!</definedName>
    <definedName name="MENUD6U" localSheetId="1">#REF!</definedName>
    <definedName name="MENUD6U" localSheetId="2">#REF!</definedName>
    <definedName name="MENUD6U">#REF!</definedName>
    <definedName name="MENUD6U2" localSheetId="1">#REF!</definedName>
    <definedName name="MENUD6U2" localSheetId="2">#REF!</definedName>
    <definedName name="MENUD6U2">#REF!</definedName>
    <definedName name="MENUD7" localSheetId="1">#REF!</definedName>
    <definedName name="MENUD7" localSheetId="2">#REF!</definedName>
    <definedName name="MENUD7">#REF!</definedName>
    <definedName name="MENUD7F" localSheetId="1">#REF!</definedName>
    <definedName name="MENUD7F" localSheetId="2">#REF!</definedName>
    <definedName name="MENUD7F">#REF!</definedName>
    <definedName name="MENUD7F2" localSheetId="1">#REF!</definedName>
    <definedName name="MENUD7F2" localSheetId="2">#REF!</definedName>
    <definedName name="MENUD7F2">#REF!</definedName>
    <definedName name="MENUD7U" localSheetId="1">#REF!</definedName>
    <definedName name="MENUD7U" localSheetId="2">#REF!</definedName>
    <definedName name="MENUD7U">#REF!</definedName>
    <definedName name="MENUD7U2" localSheetId="1">#REF!</definedName>
    <definedName name="MENUD7U2" localSheetId="2">#REF!</definedName>
    <definedName name="MENUD7U2">#REF!</definedName>
    <definedName name="MENUD8" localSheetId="1">#REF!</definedName>
    <definedName name="MENUD8" localSheetId="2">#REF!</definedName>
    <definedName name="MENUD8">#REF!</definedName>
    <definedName name="MENUD8F" localSheetId="1">#REF!</definedName>
    <definedName name="MENUD8F" localSheetId="2">#REF!</definedName>
    <definedName name="MENUD8F">#REF!</definedName>
    <definedName name="MENUD8F2" localSheetId="1">#REF!</definedName>
    <definedName name="MENUD8F2" localSheetId="2">#REF!</definedName>
    <definedName name="MENUD8F2">#REF!</definedName>
    <definedName name="MENUD8F3" localSheetId="1">#REF!</definedName>
    <definedName name="MENUD8F3" localSheetId="2">#REF!</definedName>
    <definedName name="MENUD8F3">#REF!</definedName>
    <definedName name="MENUD8F4" localSheetId="1">#REF!</definedName>
    <definedName name="MENUD8F4" localSheetId="2">#REF!</definedName>
    <definedName name="MENUD8F4">#REF!</definedName>
    <definedName name="MENUD8U" localSheetId="1">#REF!</definedName>
    <definedName name="MENUD8U" localSheetId="2">#REF!</definedName>
    <definedName name="MENUD8U">#REF!</definedName>
    <definedName name="MENUD8U2" localSheetId="1">#REF!</definedName>
    <definedName name="MENUD8U2" localSheetId="2">#REF!</definedName>
    <definedName name="MENUD8U2">#REF!</definedName>
    <definedName name="MENUD8U3" localSheetId="1">#REF!</definedName>
    <definedName name="MENUD8U3" localSheetId="2">#REF!</definedName>
    <definedName name="MENUD8U3">#REF!</definedName>
    <definedName name="MENUD8U4" localSheetId="1">#REF!</definedName>
    <definedName name="MENUD8U4" localSheetId="2">#REF!</definedName>
    <definedName name="MENUD8U4">#REF!</definedName>
    <definedName name="MENUMOB" localSheetId="1">#REF!</definedName>
    <definedName name="MENUMOB" localSheetId="2">#REF!</definedName>
    <definedName name="MENUMOB">#REF!</definedName>
    <definedName name="meny_besi" localSheetId="1">#REF!</definedName>
    <definedName name="meny_besi" localSheetId="2">#REF!</definedName>
    <definedName name="meny_besi">#REF!</definedName>
    <definedName name="Meny_k" localSheetId="1">#REF!</definedName>
    <definedName name="Meny_k" localSheetId="2">#REF!</definedName>
    <definedName name="Meny_k">#REF!</definedName>
    <definedName name="meny_kayu_menengah" localSheetId="1">#REF!</definedName>
    <definedName name="meny_kayu_menengah" localSheetId="2">#REF!</definedName>
    <definedName name="meny_kayu_menengah">#REF!</definedName>
    <definedName name="MENYIRAM">[227]analis!#REF!</definedName>
    <definedName name="mepo">[120]bahan!$G$330</definedName>
    <definedName name="mepro">[120]bahan!$G$336</definedName>
    <definedName name="meq" localSheetId="5">{"Book1","4.09 FLORA DAN FAUNA.xls","4.22 PERLENGKAPAN SEKOLAH.xls"}</definedName>
    <definedName name="meq" localSheetId="7">{"Book1","4.09 FLORA DAN FAUNA.xls","4.22 PERLENGKAPAN SEKOLAH.xls"}</definedName>
    <definedName name="meq">{"Book1","4.09 FLORA DAN FAUNA.xls","4.22 PERLENGKAPAN SEKOLAH.xls"}</definedName>
    <definedName name="mer" localSheetId="5">{"Book1","4.09 FLORA DAN FAUNA.xls","4.22 PERLENGKAPAN SEKOLAH.xls"}</definedName>
    <definedName name="mer" localSheetId="7">{"Book1","4.09 FLORA DAN FAUNA.xls","4.22 PERLENGKAPAN SEKOLAH.xls"}</definedName>
    <definedName name="mer">{"Book1","4.09 FLORA DAN FAUNA.xls","4.22 PERLENGKAPAN SEKOLAH.xls"}</definedName>
    <definedName name="merah" localSheetId="5">{"Book1","4.09 FLORA DAN FAUNA.xls","4.22 PERLENGKAPAN SEKOLAH.xls"}</definedName>
    <definedName name="merah" localSheetId="7">{"Book1","4.09 FLORA DAN FAUNA.xls","4.22 PERLENGKAPAN SEKOLAH.xls"}</definedName>
    <definedName name="merah">{"Book1","4.09 FLORA DAN FAUNA.xls","4.22 PERLENGKAPAN SEKOLAH.xls"}</definedName>
    <definedName name="merut">[120]bahan!$G$335</definedName>
    <definedName name="mes" localSheetId="5">{"Book1","4.09 FLORA DAN FAUNA.xls","4.22 PERLENGKAPAN SEKOLAH.xls"}</definedName>
    <definedName name="mes" localSheetId="6">{"Book1","4.09 FLORA DAN FAUNA.xls","4.22 PERLENGKAPAN SEKOLAH.xls"}</definedName>
    <definedName name="mes" localSheetId="7">{"Book1","4.09 FLORA DAN FAUNA.xls","4.22 PERLENGKAPAN SEKOLAH.xls"}</definedName>
    <definedName name="mes" localSheetId="1">#REF!</definedName>
    <definedName name="mes" localSheetId="2">#REF!</definedName>
    <definedName name="mes">#REF!</definedName>
    <definedName name="mesger">[120]bahan!$G$326</definedName>
    <definedName name="mesin.bor" localSheetId="1">#REF!</definedName>
    <definedName name="mesin.bor" localSheetId="2">#REF!</definedName>
    <definedName name="mesin.bor">#REF!</definedName>
    <definedName name="mesin.gergaji" localSheetId="1">#REF!</definedName>
    <definedName name="mesin.gergaji" localSheetId="2">#REF!</definedName>
    <definedName name="mesin.gergaji">#REF!</definedName>
    <definedName name="mesin.las" localSheetId="1">#REF!</definedName>
    <definedName name="mesin.las" localSheetId="2">#REF!</definedName>
    <definedName name="mesin.las">#REF!</definedName>
    <definedName name="Mesin.PE">[223]Harsat!#REF!</definedName>
    <definedName name="mesin.pompa">'[149]HARGA SAT'!$F$206</definedName>
    <definedName name="mesin.tes">'[149]HARGA SAT'!$F$205</definedName>
    <definedName name="Mesin_Air">'[144]Upah&amp;Bahan'!$G$174</definedName>
    <definedName name="Mesin_bor" localSheetId="1">#REF!</definedName>
    <definedName name="Mesin_bor" localSheetId="2">#REF!</definedName>
    <definedName name="Mesin_bor">#REF!</definedName>
    <definedName name="Mesin_Diesel___lengkap_PTO">'[122]HARGA SAT Pompa'!$G$33</definedName>
    <definedName name="Mesin_gergaji" localSheetId="1">#REF!</definedName>
    <definedName name="Mesin_gergaji" localSheetId="2">#REF!</definedName>
    <definedName name="Mesin_gergaji">#REF!</definedName>
    <definedName name="Mesin_las" localSheetId="1">#REF!</definedName>
    <definedName name="Mesin_las" localSheetId="2">#REF!</definedName>
    <definedName name="Mesin_las">#REF!</definedName>
    <definedName name="mesin_las_6">NA()</definedName>
    <definedName name="mesin_las_HDPE">'[144]Upah&amp;Bahan'!$G$173</definedName>
    <definedName name="mesin_las_steel">'[144]Upah&amp;Bahan'!$G$172</definedName>
    <definedName name="Mesin_pengetes">'[402]Upah&amp;Bahan'!$G$186</definedName>
    <definedName name="MESIN_PENYARING">'[186]HARGA ALAT'!$E$14</definedName>
    <definedName name="Mesin_Potong_ChainShaw" localSheetId="1">#REF!</definedName>
    <definedName name="Mesin_Potong_ChainShaw" localSheetId="2">#REF!</definedName>
    <definedName name="Mesin_Potong_ChainShaw">#REF!</definedName>
    <definedName name="Mesin_potong_plat" localSheetId="1">#REF!</definedName>
    <definedName name="Mesin_potong_plat" localSheetId="2">#REF!</definedName>
    <definedName name="Mesin_potong_plat">#REF!</definedName>
    <definedName name="mesinbor">'[39]upah bahan'!$F$130</definedName>
    <definedName name="mesingergaji">'[39]upah bahan'!#REF!</definedName>
    <definedName name="mesingilas">'[39]upah bahan'!$F$30</definedName>
    <definedName name="mesinlas">'[39]upah bahan'!$F$134</definedName>
    <definedName name="mesinlas.pe">'[149]HARGA SAT'!$F$207</definedName>
    <definedName name="mesinpenyemprot">'[39]upah bahan'!$F$31</definedName>
    <definedName name="mesinpenyemprotaspal">[150]Analisa!#REF!</definedName>
    <definedName name="mesinpotong">'[362] hrg bhn'!#REF!</definedName>
    <definedName name="mesinpotongplat">'[39]upah bahan'!$F$127</definedName>
    <definedName name="mesinpotongplat50mm">[109]Bahan!#REF!</definedName>
    <definedName name="met" localSheetId="5">{"Book1","4.09 FLORA DAN FAUNA.xls","4.22 PERLENGKAPAN SEKOLAH.xls"}</definedName>
    <definedName name="met" localSheetId="7">{"Book1","4.09 FLORA DAN FAUNA.xls","4.22 PERLENGKAPAN SEKOLAH.xls"}</definedName>
    <definedName name="met">{"Book1","4.09 FLORA DAN FAUNA.xls","4.22 PERLENGKAPAN SEKOLAH.xls"}</definedName>
    <definedName name="metode">[154]HaSatUp!#REF!</definedName>
    <definedName name="meu" localSheetId="5">{"Book1","4.09 FLORA DAN FAUNA.xls","4.22 PERLENGKAPAN SEKOLAH.xls"}</definedName>
    <definedName name="meu" localSheetId="7">{"Book1","4.09 FLORA DAN FAUNA.xls","4.22 PERLENGKAPAN SEKOLAH.xls"}</definedName>
    <definedName name="meu">{"Book1","4.09 FLORA DAN FAUNA.xls","4.22 PERLENGKAPAN SEKOLAH.xls"}</definedName>
    <definedName name="mev" localSheetId="5">{"Book1","4.09 FLORA DAN FAUNA.xls","4.22 PERLENGKAPAN SEKOLAH.xls"}</definedName>
    <definedName name="mev" localSheetId="7">{"Book1","4.09 FLORA DAN FAUNA.xls","4.22 PERLENGKAPAN SEKOLAH.xls"}</definedName>
    <definedName name="mev">{"Book1","4.09 FLORA DAN FAUNA.xls","4.22 PERLENGKAPAN SEKOLAH.xls"}</definedName>
    <definedName name="mew" localSheetId="5">{"Book1","4.09 FLORA DAN FAUNA.xls","4.22 PERLENGKAPAN SEKOLAH.xls"}</definedName>
    <definedName name="mew" localSheetId="7">{"Book1","4.09 FLORA DAN FAUNA.xls","4.22 PERLENGKAPAN SEKOLAH.xls"}</definedName>
    <definedName name="mew">{"Book1","4.09 FLORA DAN FAUNA.xls","4.22 PERLENGKAPAN SEKOLAH.xls"}</definedName>
    <definedName name="mey" localSheetId="5">{"Book1","4.09 FLORA DAN FAUNA.xls","4.22 PERLENGKAPAN SEKOLAH.xls"}</definedName>
    <definedName name="mey" localSheetId="7">{"Book1","4.09 FLORA DAN FAUNA.xls","4.22 PERLENGKAPAN SEKOLAH.xls"}</definedName>
    <definedName name="mey">{"Book1","4.09 FLORA DAN FAUNA.xls","4.22 PERLENGKAPAN SEKOLAH.xls"}</definedName>
    <definedName name="meyi" localSheetId="5">{"Book1","4.09 FLORA DAN FAUNA.xls","4.22 PERLENGKAPAN SEKOLAH.xls"}</definedName>
    <definedName name="meyi" localSheetId="7">{"Book1","4.09 FLORA DAN FAUNA.xls","4.22 PERLENGKAPAN SEKOLAH.xls"}</definedName>
    <definedName name="meyi">{"Book1","4.09 FLORA DAN FAUNA.xls","4.22 PERLENGKAPAN SEKOLAH.xls"}</definedName>
    <definedName name="mg" localSheetId="1">#REF!</definedName>
    <definedName name="mg" localSheetId="2">#REF!</definedName>
    <definedName name="mg">#REF!</definedName>
    <definedName name="mhkh.k" localSheetId="5">{"'Sheet1'!$A$1"}</definedName>
    <definedName name="mhkh.k" localSheetId="7">{"'Sheet1'!$A$1"}</definedName>
    <definedName name="mhkh.k">{"'Sheet1'!$A$1"}</definedName>
    <definedName name="mhkh.k_1" localSheetId="3">{"'Sheet1'!$A$1"}</definedName>
    <definedName name="mhkh.k_1" localSheetId="4">{"'Sheet1'!$A$1"}</definedName>
    <definedName name="mhkh.k_2" localSheetId="5">{"'Sheet1'!$A$1"}</definedName>
    <definedName name="mhkh.k_2" localSheetId="7">{"'Sheet1'!$A$1"}</definedName>
    <definedName name="mhkh.k_2">{"'Sheet1'!$A$1"}</definedName>
    <definedName name="mhkh.k_3" localSheetId="5">{"'Sheet1'!$A$1"}</definedName>
    <definedName name="mhkh.k_3" localSheetId="7">{"'Sheet1'!$A$1"}</definedName>
    <definedName name="mhkh.k_3">{"'Sheet1'!$A$1"}</definedName>
    <definedName name="mhkh.k_4" localSheetId="5">{"'Sheet1'!$A$1"}</definedName>
    <definedName name="mhkh.k_4" localSheetId="7">{"'Sheet1'!$A$1"}</definedName>
    <definedName name="mhkh.k_4">{"'Sheet1'!$A$1"}</definedName>
    <definedName name="mhkh.k_5" localSheetId="5">{"'Sheet1'!$A$1"}</definedName>
    <definedName name="mhkh.k_5" localSheetId="7">{"'Sheet1'!$A$1"}</definedName>
    <definedName name="mhkh.k_5">{"'Sheet1'!$A$1"}</definedName>
    <definedName name="MICAT">'[255]HARGA SAT'!$F$107</definedName>
    <definedName name="Mikro" localSheetId="1">#REF!</definedName>
    <definedName name="Mikro" localSheetId="2">#REF!</definedName>
    <definedName name="Mikro">#REF!</definedName>
    <definedName name="mild">[161]bahan!$H$52</definedName>
    <definedName name="mincat">[260]Harga!$H$90</definedName>
    <definedName name="MINOR" localSheetId="1">#REF!</definedName>
    <definedName name="MINOR" localSheetId="2">#REF!</definedName>
    <definedName name="MINOR">#REF!</definedName>
    <definedName name="mintanah">[27]Harga!#REF!</definedName>
    <definedName name="minya.c">[120]bahan!$G$180</definedName>
    <definedName name="minyak" localSheetId="1">#REF!</definedName>
    <definedName name="minyak" localSheetId="2">#REF!</definedName>
    <definedName name="minyak">#REF!</definedName>
    <definedName name="minyak.aspal">'[184]HARGA SAT'!#REF!</definedName>
    <definedName name="minyak.cat">'[149]HARGA SAT'!$F$75</definedName>
    <definedName name="minyak.tanah">'[184]HARGA SAT'!#REF!</definedName>
    <definedName name="Minyak_Cat">'[144]Upah&amp;Bahan'!$G$152</definedName>
    <definedName name="Minyak_Cat___Thinner">[122]HS!$G$143</definedName>
    <definedName name="minyak_cat_menengah" localSheetId="1">#REF!</definedName>
    <definedName name="minyak_cat_menengah" localSheetId="2">#REF!</definedName>
    <definedName name="minyak_cat_menengah">#REF!</definedName>
    <definedName name="Minyakbakar">[154]HaSatUp!#REF!</definedName>
    <definedName name="minyakbegisting">'[132]HRG BHN'!$E$128</definedName>
    <definedName name="minyakcat">'[39]upah bahan'!$F$64</definedName>
    <definedName name="minyakgestink">[183]bahan!$H$163</definedName>
    <definedName name="MINYAKKAYU">'[66]HRG BH'!$D$90</definedName>
    <definedName name="minyakpelumas">[226]BHN!$E$42</definedName>
    <definedName name="minyaktanah">'[67]hrg bhn'!#REF!</definedName>
    <definedName name="minyk.begis">'[152]Daftar Harga'!$H$136</definedName>
    <definedName name="Minyk.cat">'[213]Daftar Harga'!$J$55</definedName>
    <definedName name="mis" localSheetId="1">#REF!</definedName>
    <definedName name="mis" localSheetId="2">#REF!</definedName>
    <definedName name="mis">#REF!</definedName>
    <definedName name="MIX">[129]Hrg!$F$49</definedName>
    <definedName name="mixer">[376]Harga!$F$44</definedName>
    <definedName name="MIYAK" localSheetId="1">#REF!</definedName>
    <definedName name="MIYAK" localSheetId="2">#REF!</definedName>
    <definedName name="MIYAK">#REF!</definedName>
    <definedName name="miyaktanah">[226]BHN!$E$28</definedName>
    <definedName name="mkayu">[183]bahan!$H$147</definedName>
    <definedName name="MM" localSheetId="1">#REF!</definedName>
    <definedName name="MM" localSheetId="2">#REF!</definedName>
    <definedName name="MM">#REF!</definedName>
    <definedName name="mmc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c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17A" localSheetId="1">#REF!</definedName>
    <definedName name="MMM17A" localSheetId="2">#REF!</definedName>
    <definedName name="MMM17A">#REF!</definedName>
    <definedName name="MMM35A" localSheetId="1">#REF!</definedName>
    <definedName name="MMM35A" localSheetId="2">#REF!</definedName>
    <definedName name="MMM35A">#REF!</definedName>
    <definedName name="mnb">'[215]HARGA SATUAN'!$F$18</definedName>
    <definedName name="MOB">'[116]ANALISA-MOB'!$I$53</definedName>
    <definedName name="mobil" localSheetId="1">#REF!</definedName>
    <definedName name="mobil" localSheetId="2">#REF!</definedName>
    <definedName name="mobil">#REF!</definedName>
    <definedName name="MOBILISASI" localSheetId="1">#REF!</definedName>
    <definedName name="MOBILISASI" localSheetId="2">#REF!</definedName>
    <definedName name="MOBILISASI">#REF!</definedName>
    <definedName name="MOBILISASI_1_6">"#REF!"</definedName>
    <definedName name="MOBILISASI_2_6">"#REF!"</definedName>
    <definedName name="MOBILISASI_6">"#REF!"</definedName>
    <definedName name="Mobolisasi">[133]aNaLiSa!$I$52</definedName>
    <definedName name="modifier">'[184]HARGA SAT'!#REF!</definedName>
    <definedName name="molen">[403]bahan!$G$58</definedName>
    <definedName name="mollen.250">'[149]HARGA SAT'!$F$199</definedName>
    <definedName name="mollen.500">'[149]HARGA SAT'!$F$200</definedName>
    <definedName name="monggo">[155]K.Lokal!$H$18</definedName>
    <definedName name="Morning">#N/A</definedName>
    <definedName name="mortar">[133]aNaLiSa!$I$195</definedName>
    <definedName name="Motor_Grader">'[248]Ana-ALAT'!#REF!</definedName>
    <definedName name="mozaik" localSheetId="1">#REF!</definedName>
    <definedName name="mozaik" localSheetId="2">#REF!</definedName>
    <definedName name="mozaik">#REF!</definedName>
    <definedName name="Mp">[341]HSD!$G$299</definedName>
    <definedName name="MP_222" localSheetId="1">#REF!</definedName>
    <definedName name="MP_222" localSheetId="2">#REF!</definedName>
    <definedName name="MP_222">#REF!</definedName>
    <definedName name="MP_511" localSheetId="1">#REF!</definedName>
    <definedName name="MP_511" localSheetId="2">#REF!</definedName>
    <definedName name="MP_511">#REF!</definedName>
    <definedName name="MP_512" localSheetId="1">#REF!</definedName>
    <definedName name="MP_512" localSheetId="2">#REF!</definedName>
    <definedName name="MP_512">#REF!</definedName>
    <definedName name="MP_513" localSheetId="1">#REF!</definedName>
    <definedName name="MP_513" localSheetId="2">#REF!</definedName>
    <definedName name="MP_513">#REF!</definedName>
    <definedName name="MP_52" localSheetId="1">#REF!</definedName>
    <definedName name="MP_52" localSheetId="2">#REF!</definedName>
    <definedName name="MP_52">#REF!</definedName>
    <definedName name="MP_55" localSheetId="1">#REF!</definedName>
    <definedName name="MP_55" localSheetId="2">#REF!</definedName>
    <definedName name="MP_55">#REF!</definedName>
    <definedName name="MP_611" localSheetId="1">#REF!</definedName>
    <definedName name="MP_611" localSheetId="2">#REF!</definedName>
    <definedName name="MP_611">#REF!</definedName>
    <definedName name="MP_612" localSheetId="1">#REF!</definedName>
    <definedName name="MP_612" localSheetId="2">#REF!</definedName>
    <definedName name="MP_612">#REF!</definedName>
    <definedName name="MP_621" localSheetId="1">#REF!</definedName>
    <definedName name="MP_621" localSheetId="2">#REF!</definedName>
    <definedName name="MP_621">#REF!</definedName>
    <definedName name="MP_622" localSheetId="1">#REF!</definedName>
    <definedName name="MP_622" localSheetId="2">#REF!</definedName>
    <definedName name="MP_622">#REF!</definedName>
    <definedName name="MP_623" localSheetId="1">#REF!</definedName>
    <definedName name="MP_623" localSheetId="2">#REF!</definedName>
    <definedName name="MP_623">#REF!</definedName>
    <definedName name="MP_632" localSheetId="1">#REF!</definedName>
    <definedName name="MP_632" localSheetId="2">#REF!</definedName>
    <definedName name="MP_632">#REF!</definedName>
    <definedName name="MP_633" localSheetId="1">#REF!</definedName>
    <definedName name="MP_633" localSheetId="2">#REF!</definedName>
    <definedName name="MP_633">#REF!</definedName>
    <definedName name="MP_634a" localSheetId="1">#REF!</definedName>
    <definedName name="MP_634a" localSheetId="2">#REF!</definedName>
    <definedName name="MP_634a">#REF!</definedName>
    <definedName name="MP_635" localSheetId="1">#REF!</definedName>
    <definedName name="MP_635" localSheetId="2">#REF!</definedName>
    <definedName name="MP_635">#REF!</definedName>
    <definedName name="MP_66" localSheetId="1">#REF!</definedName>
    <definedName name="MP_66" localSheetId="2">#REF!</definedName>
    <definedName name="MP_66">#REF!</definedName>
    <definedName name="MP_7121" localSheetId="1">#REF!</definedName>
    <definedName name="MP_7121" localSheetId="2">#REF!</definedName>
    <definedName name="MP_7121">#REF!</definedName>
    <definedName name="MP_7122" localSheetId="1">#REF!</definedName>
    <definedName name="MP_7122" localSheetId="2">#REF!</definedName>
    <definedName name="MP_7122">#REF!</definedName>
    <definedName name="MP_7123" localSheetId="1">#REF!</definedName>
    <definedName name="MP_7123" localSheetId="2">#REF!</definedName>
    <definedName name="MP_7123">#REF!</definedName>
    <definedName name="MP_714" localSheetId="1">#REF!</definedName>
    <definedName name="MP_714" localSheetId="2">#REF!</definedName>
    <definedName name="MP_714">#REF!</definedName>
    <definedName name="MP_715" localSheetId="1">#REF!</definedName>
    <definedName name="MP_715" localSheetId="2">#REF!</definedName>
    <definedName name="MP_715">#REF!</definedName>
    <definedName name="MP_716" localSheetId="1">#REF!</definedName>
    <definedName name="MP_716" localSheetId="2">#REF!</definedName>
    <definedName name="MP_716">#REF!</definedName>
    <definedName name="MP_717" localSheetId="1">#REF!</definedName>
    <definedName name="MP_717" localSheetId="2">#REF!</definedName>
    <definedName name="MP_717">#REF!</definedName>
    <definedName name="MP_718" localSheetId="1">#REF!</definedName>
    <definedName name="MP_718" localSheetId="2">#REF!</definedName>
    <definedName name="MP_718">#REF!</definedName>
    <definedName name="MP_7212" localSheetId="1">#REF!</definedName>
    <definedName name="MP_7212" localSheetId="2">#REF!</definedName>
    <definedName name="MP_7212">#REF!</definedName>
    <definedName name="MP_725" localSheetId="1">#REF!</definedName>
    <definedName name="MP_725" localSheetId="2">#REF!</definedName>
    <definedName name="MP_725">#REF!</definedName>
    <definedName name="MP_731" localSheetId="1">#REF!</definedName>
    <definedName name="MP_731" localSheetId="2">#REF!</definedName>
    <definedName name="MP_731">#REF!</definedName>
    <definedName name="MP_734" localSheetId="1">#REF!</definedName>
    <definedName name="MP_734" localSheetId="2">#REF!</definedName>
    <definedName name="MP_734">#REF!</definedName>
    <definedName name="MP_762" localSheetId="1">#REF!</definedName>
    <definedName name="MP_762" localSheetId="2">#REF!</definedName>
    <definedName name="MP_762">#REF!</definedName>
    <definedName name="MP_781a" localSheetId="1">#REF!</definedName>
    <definedName name="MP_781a" localSheetId="2">#REF!</definedName>
    <definedName name="MP_781a">#REF!</definedName>
    <definedName name="MP_782" localSheetId="1">#REF!</definedName>
    <definedName name="MP_782" localSheetId="2">#REF!</definedName>
    <definedName name="MP_782">#REF!</definedName>
    <definedName name="MP_783" localSheetId="1">#REF!</definedName>
    <definedName name="MP_783" localSheetId="2">#REF!</definedName>
    <definedName name="MP_783">#REF!</definedName>
    <definedName name="MP_811" localSheetId="1">#REF!</definedName>
    <definedName name="MP_811" localSheetId="2">#REF!</definedName>
    <definedName name="MP_811">#REF!</definedName>
    <definedName name="MP_8110" localSheetId="1">#REF!</definedName>
    <definedName name="MP_8110" localSheetId="2">#REF!</definedName>
    <definedName name="MP_8110">#REF!</definedName>
    <definedName name="MP_8111" localSheetId="1">#REF!</definedName>
    <definedName name="MP_8111" localSheetId="2">#REF!</definedName>
    <definedName name="MP_8111">#REF!</definedName>
    <definedName name="MP_812" localSheetId="1">#REF!</definedName>
    <definedName name="MP_812" localSheetId="2">#REF!</definedName>
    <definedName name="MP_812">#REF!</definedName>
    <definedName name="MP_813" localSheetId="1">#REF!</definedName>
    <definedName name="MP_813" localSheetId="2">#REF!</definedName>
    <definedName name="MP_813">#REF!</definedName>
    <definedName name="MP_814" localSheetId="1">#REF!</definedName>
    <definedName name="MP_814" localSheetId="2">#REF!</definedName>
    <definedName name="MP_814">#REF!</definedName>
    <definedName name="MP_815" localSheetId="1">#REF!</definedName>
    <definedName name="MP_815" localSheetId="2">#REF!</definedName>
    <definedName name="MP_815">#REF!</definedName>
    <definedName name="MP_817" localSheetId="1">#REF!</definedName>
    <definedName name="MP_817" localSheetId="2">#REF!</definedName>
    <definedName name="MP_817">#REF!</definedName>
    <definedName name="MP_818" localSheetId="1">#REF!</definedName>
    <definedName name="MP_818" localSheetId="2">#REF!</definedName>
    <definedName name="MP_818">#REF!</definedName>
    <definedName name="MP_819" localSheetId="1">#REF!</definedName>
    <definedName name="MP_819" localSheetId="2">#REF!</definedName>
    <definedName name="MP_819">#REF!</definedName>
    <definedName name="MP_831" localSheetId="1">#REF!</definedName>
    <definedName name="MP_831" localSheetId="2">#REF!</definedName>
    <definedName name="MP_831">#REF!</definedName>
    <definedName name="MP_841" localSheetId="1">#REF!</definedName>
    <definedName name="MP_841" localSheetId="2">#REF!</definedName>
    <definedName name="MP_841">#REF!</definedName>
    <definedName name="MP_843" localSheetId="1">#REF!</definedName>
    <definedName name="MP_843" localSheetId="2">#REF!</definedName>
    <definedName name="MP_843">#REF!</definedName>
    <definedName name="MP_844a" localSheetId="1">#REF!</definedName>
    <definedName name="MP_844a" localSheetId="2">#REF!</definedName>
    <definedName name="MP_844a">#REF!</definedName>
    <definedName name="MP_844b" localSheetId="1">#REF!</definedName>
    <definedName name="MP_844b" localSheetId="2">#REF!</definedName>
    <definedName name="MP_844b">#REF!</definedName>
    <definedName name="MP_845" localSheetId="1">#REF!</definedName>
    <definedName name="MP_845" localSheetId="2">#REF!</definedName>
    <definedName name="MP_845">#REF!</definedName>
    <definedName name="MR.012">[285]harga!$E$64</definedName>
    <definedName name="MR.042">[285]harga!$E$84</definedName>
    <definedName name="MR.12" localSheetId="1">#REF!</definedName>
    <definedName name="MR.12" localSheetId="2">#REF!</definedName>
    <definedName name="MR.12">#REF!</definedName>
    <definedName name="MR.42" localSheetId="1">#REF!</definedName>
    <definedName name="MR.42" localSheetId="2">#REF!</definedName>
    <definedName name="MR.42">#REF!</definedName>
    <definedName name="MR_12">'[186]UPAH BAHAN ALAT'!$G$50</definedName>
    <definedName name="MR_42">'[186]UPAH BAHAN ALAT'!$G$61</definedName>
    <definedName name="Ms">[341]HSD!$G$297</definedName>
    <definedName name="msin.tes">'[213]Daftar Harga'!$J$174</definedName>
    <definedName name="mtc.75">'[117]HARGA SAT'!$G$126</definedName>
    <definedName name="MTotalSub" localSheetId="1">#REF!</definedName>
    <definedName name="MTotalSub" localSheetId="2">#REF!</definedName>
    <definedName name="MTotalSub">#REF!</definedName>
    <definedName name="MTotalUpah" localSheetId="1">#REF!</definedName>
    <definedName name="MTotalUpah" localSheetId="2">#REF!</definedName>
    <definedName name="MTotalUpah">#REF!</definedName>
    <definedName name="mtr">[404]HS!$C$70:$F$128</definedName>
    <definedName name="muk" localSheetId="5">{"Book1","4.09 FLORA DAN FAUNA.xls","4.22 PERLENGKAPAN SEKOLAH.xls"}</definedName>
    <definedName name="muk" localSheetId="7">{"Book1","4.09 FLORA DAN FAUNA.xls","4.22 PERLENGKAPAN SEKOLAH.xls"}</definedName>
    <definedName name="muk">{"Book1","4.09 FLORA DAN FAUNA.xls","4.22 PERLENGKAPAN SEKOLAH.xls"}</definedName>
    <definedName name="multiplek">[68]Upah!$H$87</definedName>
    <definedName name="mur.58">'[184]HARGA SAT'!#REF!</definedName>
    <definedName name="mur.78">'[184]HARGA SAT'!#REF!</definedName>
    <definedName name="mur.baut">'[405]HARGA SAT'!$G$497</definedName>
    <definedName name="Mur_baut_Angker">[122]HS!$G$202</definedName>
    <definedName name="Mur_baut_Ø_5_8">[122]HS!$G$201</definedName>
    <definedName name="mur3.8" localSheetId="1">#REF!</definedName>
    <definedName name="mur3.8" localSheetId="2">#REF!</definedName>
    <definedName name="mur3.8">#REF!</definedName>
    <definedName name="N">'[101]DATA PROYEK'!$B$2</definedName>
    <definedName name="N.1">[66]ANALIS!$G$282</definedName>
    <definedName name="N.12b">[197]Analisa!#REF!</definedName>
    <definedName name="N.14">[197]Analisa!#REF!</definedName>
    <definedName name="N.2">[66]ANALIS!$G$292</definedName>
    <definedName name="N.6.14">[119]Analisa!$J$351</definedName>
    <definedName name="N.6.24">[119]Analisa!$J$359</definedName>
    <definedName name="N.6.25">[119]Analisa!$J$368</definedName>
    <definedName name="N.6.8">[119]Analisa!$J$341</definedName>
    <definedName name="n.614">[105]ANALIS!#REF!</definedName>
    <definedName name="n.615">[105]ANALIS!#REF!</definedName>
    <definedName name="n.68">[105]ANALIS!#REF!</definedName>
    <definedName name="N.8">[197]Analisa!#REF!</definedName>
    <definedName name="n_3">'[337]Olak USBR'!$H$62</definedName>
    <definedName name="NA.1" localSheetId="1">#REF!</definedName>
    <definedName name="NA.1" localSheetId="2">#REF!</definedName>
    <definedName name="NA.1">#REF!</definedName>
    <definedName name="NA.16" localSheetId="1">#REF!</definedName>
    <definedName name="NA.16" localSheetId="2">#REF!</definedName>
    <definedName name="NA.16">#REF!</definedName>
    <definedName name="NA.18" localSheetId="1">#REF!</definedName>
    <definedName name="NA.18" localSheetId="2">#REF!</definedName>
    <definedName name="NA.18">#REF!</definedName>
    <definedName name="nahtu" localSheetId="1">#REF!</definedName>
    <definedName name="nahtu" localSheetId="2">#REF!</definedName>
    <definedName name="nahtu">#REF!</definedName>
    <definedName name="nako">'[191]HARGA SAT'!#REF!</definedName>
    <definedName name="nama">[217]bahan!$G$74</definedName>
    <definedName name="nama_BOS">[406]Rekap!#REF!</definedName>
    <definedName name="NAMA_WP">'[407]DATA WP'!$E$4</definedName>
    <definedName name="nama1">[34]input!#REF!</definedName>
    <definedName name="NamaAnggaran">[261]RAB!$B$5</definedName>
    <definedName name="NamaBagpro">[261]RAB!$B$3</definedName>
    <definedName name="namadir" localSheetId="1">#REF!</definedName>
    <definedName name="namadir" localSheetId="2">#REF!</definedName>
    <definedName name="namadir">#REF!</definedName>
    <definedName name="namaketua" localSheetId="1">#REF!</definedName>
    <definedName name="namaketua" localSheetId="2">#REF!</definedName>
    <definedName name="namaketua">#REF!</definedName>
    <definedName name="namakon" localSheetId="1">#REF!</definedName>
    <definedName name="namakon" localSheetId="2">#REF!</definedName>
    <definedName name="namakon">#REF!</definedName>
    <definedName name="NamaLokasi">'[408]1'!$C$9</definedName>
    <definedName name="NamaPekerjaan">'[408]1'!$C$8</definedName>
    <definedName name="NamaPimpinan">'[408]1'!$C$3</definedName>
    <definedName name="namapimpro" localSheetId="1">#REF!</definedName>
    <definedName name="namapimpro" localSheetId="2">#REF!</definedName>
    <definedName name="namapimpro">#REF!</definedName>
    <definedName name="NamaProyek">'[408]1'!$C$7</definedName>
    <definedName name="NamaSatker">'[276]Cek list'!$C$18</definedName>
    <definedName name="NamaSatkerSub">'[276]Cek list'!$C$19</definedName>
    <definedName name="name" localSheetId="1">#REF!</definedName>
    <definedName name="name" localSheetId="2">#REF!</definedName>
    <definedName name="name">#REF!</definedName>
    <definedName name="nangka">[150]Harga!#REF!</definedName>
    <definedName name="natural">[20]HS!#REF!</definedName>
    <definedName name="NBVBNV7" localSheetId="1">#REF!</definedName>
    <definedName name="NBVBNV7" localSheetId="2">#REF!</definedName>
    <definedName name="NBVBNV7">#REF!</definedName>
    <definedName name="nbvvb">[192]bahan!#REF!</definedName>
    <definedName name="nego1">[72]INPUT!$C$60</definedName>
    <definedName name="nego3">[72]INPUT!#REF!</definedName>
    <definedName name="NENDRY">[173]Analisa!#REF!</definedName>
    <definedName name="New">[409]Rekap!#REF!</definedName>
    <definedName name="NFR" localSheetId="1">#REF!</definedName>
    <definedName name="NFR" localSheetId="2">#REF!</definedName>
    <definedName name="NFR">#REF!</definedName>
    <definedName name="NG.2" localSheetId="1">#REF!</definedName>
    <definedName name="NG.2" localSheetId="2">#REF!</definedName>
    <definedName name="NG.2">#REF!</definedName>
    <definedName name="NG.32e" localSheetId="1">#REF!</definedName>
    <definedName name="NG.32e" localSheetId="2">#REF!</definedName>
    <definedName name="NG.32e">#REF!</definedName>
    <definedName name="NG.33i" localSheetId="1">#REF!</definedName>
    <definedName name="NG.33i" localSheetId="2">#REF!</definedName>
    <definedName name="NG.33i">#REF!</definedName>
    <definedName name="NG.33j" localSheetId="1">#REF!</definedName>
    <definedName name="NG.33j" localSheetId="2">#REF!</definedName>
    <definedName name="NG.33j">#REF!</definedName>
    <definedName name="Ngebor">'[177]Rekap Biaya Alat'!$A$4:$M$214</definedName>
    <definedName name="nghjg" localSheetId="5">{"'Sheet1'!$A$1"}</definedName>
    <definedName name="nghjg" localSheetId="7">{"'Sheet1'!$A$1"}</definedName>
    <definedName name="nghjg">{"'Sheet1'!$A$1"}</definedName>
    <definedName name="nghjg_1" localSheetId="3">{"'Sheet1'!$A$1"}</definedName>
    <definedName name="nghjg_1" localSheetId="4">{"'Sheet1'!$A$1"}</definedName>
    <definedName name="nghjg_2" localSheetId="5">{"'Sheet1'!$A$1"}</definedName>
    <definedName name="nghjg_2" localSheetId="7">{"'Sheet1'!$A$1"}</definedName>
    <definedName name="nghjg_2">{"'Sheet1'!$A$1"}</definedName>
    <definedName name="nghjg_3" localSheetId="5">{"'Sheet1'!$A$1"}</definedName>
    <definedName name="nghjg_3" localSheetId="7">{"'Sheet1'!$A$1"}</definedName>
    <definedName name="nghjg_3">{"'Sheet1'!$A$1"}</definedName>
    <definedName name="nghjg_4" localSheetId="5">{"'Sheet1'!$A$1"}</definedName>
    <definedName name="nghjg_4" localSheetId="7">{"'Sheet1'!$A$1"}</definedName>
    <definedName name="nghjg_4">{"'Sheet1'!$A$1"}</definedName>
    <definedName name="nghjg_5" localSheetId="5">{"'Sheet1'!$A$1"}</definedName>
    <definedName name="nghjg_5" localSheetId="7">{"'Sheet1'!$A$1"}</definedName>
    <definedName name="nghjg_5">{"'Sheet1'!$A$1"}</definedName>
    <definedName name="nhtukjiu" localSheetId="5">{"'Sheet1'!$A$1"}</definedName>
    <definedName name="nhtukjiu" localSheetId="7">{"'Sheet1'!$A$1"}</definedName>
    <definedName name="nhtukjiu">{"'Sheet1'!$A$1"}</definedName>
    <definedName name="nhtukjiu_1" localSheetId="3">{"'Sheet1'!$A$1"}</definedName>
    <definedName name="nhtukjiu_1" localSheetId="4">{"'Sheet1'!$A$1"}</definedName>
    <definedName name="nhtukjiu_2" localSheetId="5">{"'Sheet1'!$A$1"}</definedName>
    <definedName name="nhtukjiu_2" localSheetId="7">{"'Sheet1'!$A$1"}</definedName>
    <definedName name="nhtukjiu_2">{"'Sheet1'!$A$1"}</definedName>
    <definedName name="nhtukjiu_3" localSheetId="5">{"'Sheet1'!$A$1"}</definedName>
    <definedName name="nhtukjiu_3" localSheetId="7">{"'Sheet1'!$A$1"}</definedName>
    <definedName name="nhtukjiu_3">{"'Sheet1'!$A$1"}</definedName>
    <definedName name="nhtukjiu_4" localSheetId="5">{"'Sheet1'!$A$1"}</definedName>
    <definedName name="nhtukjiu_4" localSheetId="7">{"'Sheet1'!$A$1"}</definedName>
    <definedName name="nhtukjiu_4">{"'Sheet1'!$A$1"}</definedName>
    <definedName name="nhtukjiu_5" localSheetId="5">{"'Sheet1'!$A$1"}</definedName>
    <definedName name="nhtukjiu_5" localSheetId="7">{"'Sheet1'!$A$1"}</definedName>
    <definedName name="nhtukjiu_5">{"'Sheet1'!$A$1"}</definedName>
    <definedName name="NilaiFisikOE" localSheetId="1">#REF!</definedName>
    <definedName name="NilaiFisikOE" localSheetId="2">#REF!</definedName>
    <definedName name="NilaiFisikOE">#REF!</definedName>
    <definedName name="NilaiFisikPenawaran" localSheetId="1">#REF!</definedName>
    <definedName name="NilaiFisikPenawaran" localSheetId="2">#REF!</definedName>
    <definedName name="NilaiFisikPenawaran">#REF!</definedName>
    <definedName name="NilaiFisikRounded">[261]RAB!$H$36</definedName>
    <definedName name="NilaiFisikUnrounded" localSheetId="1">#REF!</definedName>
    <definedName name="NilaiFisikUnrounded" localSheetId="2">#REF!</definedName>
    <definedName name="NilaiFisikUnrounded">#REF!</definedName>
    <definedName name="NilaiKontrak" localSheetId="1">#REF!</definedName>
    <definedName name="NilaiKontrak" localSheetId="2">#REF!</definedName>
    <definedName name="NilaiKontrak">#REF!</definedName>
    <definedName name="NilaiOE" localSheetId="1">#REF!</definedName>
    <definedName name="NilaiOE" localSheetId="2">#REF!</definedName>
    <definedName name="NilaiOE">#REF!</definedName>
    <definedName name="NilaiPenawaran" localSheetId="1">#REF!</definedName>
    <definedName name="NilaiPenawaran" localSheetId="2">#REF!</definedName>
    <definedName name="NilaiPenawaran">#REF!</definedName>
    <definedName name="nip">[11]Input!#REF!</definedName>
    <definedName name="nipanggota1">#N/A</definedName>
    <definedName name="nipbendahara" localSheetId="1">#REF!</definedName>
    <definedName name="nipbendahara" localSheetId="2">#REF!</definedName>
    <definedName name="nipbendahara">#REF!</definedName>
    <definedName name="nipkabid">#N/A</definedName>
    <definedName name="nipkepala">#N/A</definedName>
    <definedName name="nipketua" localSheetId="1">#REF!</definedName>
    <definedName name="nipketua" localSheetId="2">#REF!</definedName>
    <definedName name="nipketua">#REF!</definedName>
    <definedName name="nipketuatim">#N/A</definedName>
    <definedName name="nippimpro" localSheetId="1">#REF!</definedName>
    <definedName name="nippimpro" localSheetId="2">#REF!</definedName>
    <definedName name="nippimpro">#REF!</definedName>
    <definedName name="nipptp" localSheetId="1">#REF!</definedName>
    <definedName name="nipptp" localSheetId="2">#REF!</definedName>
    <definedName name="nipptp">#REF!</definedName>
    <definedName name="nipsupervisor">#N/A</definedName>
    <definedName name="NN" localSheetId="1">#REF!</definedName>
    <definedName name="NN" localSheetId="2">#REF!</definedName>
    <definedName name="NN">#REF!</definedName>
    <definedName name="no">[116]MASTER!$E$101</definedName>
    <definedName name="no.paket" localSheetId="1">#REF!</definedName>
    <definedName name="no.paket" localSheetId="2">#REF!</definedName>
    <definedName name="no.paket">#REF!</definedName>
    <definedName name="NO_LPP">#N/A</definedName>
    <definedName name="No_paket" localSheetId="1">#REF!</definedName>
    <definedName name="No_paket" localSheetId="2">#REF!</definedName>
    <definedName name="No_paket">#REF!</definedName>
    <definedName name="nokgelombangbesar">[183]bahan!$H$70</definedName>
    <definedName name="nokontrak">[369]input!#REF!</definedName>
    <definedName name="nomer1" localSheetId="1">#REF!</definedName>
    <definedName name="nomer1" localSheetId="2">#REF!</definedName>
    <definedName name="nomer1">#REF!</definedName>
    <definedName name="nomer10" localSheetId="1">#REF!</definedName>
    <definedName name="nomer10" localSheetId="2">#REF!</definedName>
    <definedName name="nomer10">#REF!</definedName>
    <definedName name="nomer11" localSheetId="1">#REF!</definedName>
    <definedName name="nomer11" localSheetId="2">#REF!</definedName>
    <definedName name="nomer11">#REF!</definedName>
    <definedName name="nomer12" localSheetId="1">#REF!</definedName>
    <definedName name="nomer12" localSheetId="2">#REF!</definedName>
    <definedName name="nomer12">#REF!</definedName>
    <definedName name="nomer13" localSheetId="1">#REF!</definedName>
    <definedName name="nomer13" localSheetId="2">#REF!</definedName>
    <definedName name="nomer13">#REF!</definedName>
    <definedName name="nomer14" localSheetId="1">#REF!</definedName>
    <definedName name="nomer14" localSheetId="2">#REF!</definedName>
    <definedName name="nomer14">#REF!</definedName>
    <definedName name="nomer15" localSheetId="1">#REF!</definedName>
    <definedName name="nomer15" localSheetId="2">#REF!</definedName>
    <definedName name="nomer15">#REF!</definedName>
    <definedName name="nomer16" localSheetId="1">#REF!</definedName>
    <definedName name="nomer16" localSheetId="2">#REF!</definedName>
    <definedName name="nomer16">#REF!</definedName>
    <definedName name="nomer17" localSheetId="1">#REF!</definedName>
    <definedName name="nomer17" localSheetId="2">#REF!</definedName>
    <definedName name="nomer17">#REF!</definedName>
    <definedName name="nomer18" localSheetId="1">#REF!</definedName>
    <definedName name="nomer18" localSheetId="2">#REF!</definedName>
    <definedName name="nomer18">#REF!</definedName>
    <definedName name="nomer19" localSheetId="1">#REF!</definedName>
    <definedName name="nomer19" localSheetId="2">#REF!</definedName>
    <definedName name="nomer19">#REF!</definedName>
    <definedName name="nomer2" localSheetId="1">#REF!</definedName>
    <definedName name="nomer2" localSheetId="2">#REF!</definedName>
    <definedName name="nomer2">#REF!</definedName>
    <definedName name="nomer20" localSheetId="1">#REF!</definedName>
    <definedName name="nomer20" localSheetId="2">#REF!</definedName>
    <definedName name="nomer20">#REF!</definedName>
    <definedName name="nomer21" localSheetId="1">#REF!</definedName>
    <definedName name="nomer21" localSheetId="2">#REF!</definedName>
    <definedName name="nomer21">#REF!</definedName>
    <definedName name="nomer3" localSheetId="1">#REF!</definedName>
    <definedName name="nomer3" localSheetId="2">#REF!</definedName>
    <definedName name="nomer3">#REF!</definedName>
    <definedName name="nomer4" localSheetId="1">#REF!</definedName>
    <definedName name="nomer4" localSheetId="2">#REF!</definedName>
    <definedName name="nomer4">#REF!</definedName>
    <definedName name="nomer5" localSheetId="1">#REF!</definedName>
    <definedName name="nomer5" localSheetId="2">#REF!</definedName>
    <definedName name="nomer5">#REF!</definedName>
    <definedName name="nomer6" localSheetId="1">#REF!</definedName>
    <definedName name="nomer6" localSheetId="2">#REF!</definedName>
    <definedName name="nomer6">#REF!</definedName>
    <definedName name="nomer7" localSheetId="1">#REF!</definedName>
    <definedName name="nomer7" localSheetId="2">#REF!</definedName>
    <definedName name="nomer7">#REF!</definedName>
    <definedName name="nomer8" localSheetId="1">#REF!</definedName>
    <definedName name="nomer8" localSheetId="2">#REF!</definedName>
    <definedName name="nomer8">#REF!</definedName>
    <definedName name="nomer9" localSheetId="1">#REF!</definedName>
    <definedName name="nomer9" localSheetId="2">#REF!</definedName>
    <definedName name="nomer9">#REF!</definedName>
    <definedName name="nomor_iujk">[159]CODE!#REF!</definedName>
    <definedName name="nopak1">[12]Data!$B$17</definedName>
    <definedName name="nopak2">[12]Data!#REF!</definedName>
    <definedName name="nopen" localSheetId="1">#REF!</definedName>
    <definedName name="nopen" localSheetId="2">#REF!</definedName>
    <definedName name="nopen">#REF!</definedName>
    <definedName name="nopen1">[410]INPUT!$C$20</definedName>
    <definedName name="Nopen3">[72]INPUT!#REF!</definedName>
    <definedName name="nopeng">[411]INPUT!$B$23</definedName>
    <definedName name="Noperny3">[72]INPUT!#REF!</definedName>
    <definedName name="nopkp">#N/A</definedName>
    <definedName name="noprint">#N/A</definedName>
    <definedName name="nosurat2">[102]DataMasukan!#REF!</definedName>
    <definedName name="NOTA_PENJELASAN_1_6">"#REF!"</definedName>
    <definedName name="NOTA_PENJELASAN_2_6">"#REF!"</definedName>
    <definedName name="NOTA_PENJELASAN_6">"#REF!"</definedName>
    <definedName name="notaris2">[102]DataMasukan!#REF!</definedName>
    <definedName name="nothit" localSheetId="1">#REF!</definedName>
    <definedName name="nothit" localSheetId="2">#REF!</definedName>
    <definedName name="nothit">#REF!</definedName>
    <definedName name="NP">'[101]DATA PROYEK'!$C$2</definedName>
    <definedName name="npwp" localSheetId="1">#REF!</definedName>
    <definedName name="npwp" localSheetId="2">#REF!</definedName>
    <definedName name="npwp">#REF!</definedName>
    <definedName name="NPWP3">[72]INPUT!#REF!</definedName>
    <definedName name="npwp4">[91]INPUT!#REF!</definedName>
    <definedName name="npwp5">[91]INPUT!#REF!</definedName>
    <definedName name="ntb" localSheetId="1">#REF!</definedName>
    <definedName name="ntb" localSheetId="2">#REF!</definedName>
    <definedName name="ntb">#REF!</definedName>
    <definedName name="nya.25" localSheetId="1">#REF!</definedName>
    <definedName name="nya.25" localSheetId="2">#REF!</definedName>
    <definedName name="nya.25">#REF!</definedName>
    <definedName name="nyy.3.2" localSheetId="1">#REF!</definedName>
    <definedName name="nyy.3.2" localSheetId="2">#REF!</definedName>
    <definedName name="nyy.3.2">#REF!</definedName>
    <definedName name="nyy.4.16" localSheetId="1">#REF!</definedName>
    <definedName name="nyy.4.16" localSheetId="2">#REF!</definedName>
    <definedName name="nyy.4.16">#REF!</definedName>
    <definedName name="O">[8]ANALISA!$C$40</definedName>
    <definedName name="O.A.berat">[223]Harsat!#REF!</definedName>
    <definedName name="O.A.ringan">[223]Harsat!#REF!</definedName>
    <definedName name="O_HIDRO">'[412]HARGA SAT'!$F$54</definedName>
    <definedName name="O_MESIN">'[412]HARGA SAT'!$F$53</definedName>
    <definedName name="O_MESRAN">'[412]HARGA SAT'!$F$55</definedName>
    <definedName name="oa">"#REF!"</definedName>
    <definedName name="oalatberat">'[226]DFT BHN'!$E$17</definedName>
    <definedName name="oalatringan">'[226]DFT BHN'!$E$16</definedName>
    <definedName name="obj.21" localSheetId="1">#REF!</definedName>
    <definedName name="obj.21" localSheetId="2">#REF!</definedName>
    <definedName name="obj.21">#REF!</definedName>
    <definedName name="obyek_final_fis">#N/A</definedName>
    <definedName name="obyek_final_wp">#N/A</definedName>
    <definedName name="obyek21_fis">#N/A</definedName>
    <definedName name="obyek21_wp">#N/A</definedName>
    <definedName name="obyek23_fis">#N/A</definedName>
    <definedName name="obyek23_wp">#N/A</definedName>
    <definedName name="obyek26_fis">#N/A</definedName>
    <definedName name="obyek26_wp">#N/A</definedName>
    <definedName name="oe" localSheetId="1">#REF!</definedName>
    <definedName name="oe" localSheetId="2">#REF!</definedName>
    <definedName name="oe">#REF!</definedName>
    <definedName name="OE.1" localSheetId="1">#REF!</definedName>
    <definedName name="OE.1" localSheetId="2">#REF!</definedName>
    <definedName name="OE.1">#REF!</definedName>
    <definedName name="ohp" localSheetId="1">#REF!</definedName>
    <definedName name="ohp" localSheetId="2">#REF!</definedName>
    <definedName name="ohp">#REF!</definedName>
    <definedName name="Oil_Filter">[122]HS!$G$233</definedName>
    <definedName name="oil4timber">[122]HS!$G$79</definedName>
    <definedName name="ok">'[413]4'!$B$39</definedName>
    <definedName name="OKE" localSheetId="1">#REF!</definedName>
    <definedName name="OKE" localSheetId="2">#REF!</definedName>
    <definedName name="OKE">#REF!</definedName>
    <definedName name="Oker" localSheetId="1">#REF!</definedName>
    <definedName name="Oker" localSheetId="2">#REF!</definedName>
    <definedName name="Oker">#REF!</definedName>
    <definedName name="oksi">[120]bahan!$G$342</definedName>
    <definedName name="Oksigen">[137]HARGA!#REF!</definedName>
    <definedName name="ol">'[413]4'!$B$39</definedName>
    <definedName name="olh">[352]ANALISA!$H$129</definedName>
    <definedName name="oli">'[149]HARGA SAT'!$F$186</definedName>
    <definedName name="oli.100">'[191]HARGA SAT'!#REF!</definedName>
    <definedName name="oli.30">'[191]HARGA SAT'!#REF!</definedName>
    <definedName name="oli.40">'[191]HARGA SAT'!#REF!</definedName>
    <definedName name="oli.90">'[191]HARGA SAT'!#REF!</definedName>
    <definedName name="Oli_Gear_Pompa">[122]HS!$G$231</definedName>
    <definedName name="Olie" localSheetId="1">#REF!</definedName>
    <definedName name="Olie" localSheetId="2">#REF!</definedName>
    <definedName name="Olie">#REF!</definedName>
    <definedName name="Olie.30">[223]Harsat!#REF!</definedName>
    <definedName name="Olihidrolis">[154]HaSatUp!#REF!</definedName>
    <definedName name="Olimesin">[154]HaSatUp!#REF!</definedName>
    <definedName name="Olimesran">[154]HaSatUp!#REF!</definedName>
    <definedName name="oluo" localSheetId="1">#REF!</definedName>
    <definedName name="oluo" localSheetId="2">#REF!</definedName>
    <definedName name="oluo">#REF!</definedName>
    <definedName name="OMC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gko" localSheetId="1">#REF!</definedName>
    <definedName name="Ongko" localSheetId="2">#REF!</definedName>
    <definedName name="Ongko">#REF!</definedName>
    <definedName name="ongkos" localSheetId="1">#REF!</definedName>
    <definedName name="ongkos" localSheetId="2">#REF!</definedName>
    <definedName name="ongkos">#REF!</definedName>
    <definedName name="OO" localSheetId="1">#REF!</definedName>
    <definedName name="OO" localSheetId="2">#REF!</definedName>
    <definedName name="OO">#REF!</definedName>
    <definedName name="oon" localSheetId="5">{#N/A,#N/A,FALSE,"REK";#N/A,#N/A,FALSE,"rab"}</definedName>
    <definedName name="oon" localSheetId="7">{#N/A,#N/A,FALSE,"REK";#N/A,#N/A,FALSE,"rab"}</definedName>
    <definedName name="oon">{#N/A,#N/A,FALSE,"REK";#N/A,#N/A,FALSE,"rab"}</definedName>
    <definedName name="oon_1" localSheetId="3">{#N/A,#N/A,FALSE,"REK";#N/A,#N/A,FALSE,"rab"}</definedName>
    <definedName name="oon_1" localSheetId="4">{#N/A,#N/A,FALSE,"REK";#N/A,#N/A,FALSE,"rab"}</definedName>
    <definedName name="oon_2" localSheetId="5">{#N/A,#N/A,FALSE,"REK";#N/A,#N/A,FALSE,"rab"}</definedName>
    <definedName name="oon_2" localSheetId="7">{#N/A,#N/A,FALSE,"REK";#N/A,#N/A,FALSE,"rab"}</definedName>
    <definedName name="oon_2">{#N/A,#N/A,FALSE,"REK";#N/A,#N/A,FALSE,"rab"}</definedName>
    <definedName name="oon_3" localSheetId="5">{#N/A,#N/A,FALSE,"REK";#N/A,#N/A,FALSE,"rab"}</definedName>
    <definedName name="oon_3" localSheetId="7">{#N/A,#N/A,FALSE,"REK";#N/A,#N/A,FALSE,"rab"}</definedName>
    <definedName name="oon_3">{#N/A,#N/A,FALSE,"REK";#N/A,#N/A,FALSE,"rab"}</definedName>
    <definedName name="oon_4" localSheetId="5">{#N/A,#N/A,FALSE,"REK";#N/A,#N/A,FALSE,"rab"}</definedName>
    <definedName name="oon_4" localSheetId="7">{#N/A,#N/A,FALSE,"REK";#N/A,#N/A,FALSE,"rab"}</definedName>
    <definedName name="oon_4">{#N/A,#N/A,FALSE,"REK";#N/A,#N/A,FALSE,"rab"}</definedName>
    <definedName name="oon_5" localSheetId="5">{#N/A,#N/A,FALSE,"REK";#N/A,#N/A,FALSE,"rab"}</definedName>
    <definedName name="oon_5" localSheetId="7">{#N/A,#N/A,FALSE,"REK";#N/A,#N/A,FALSE,"rab"}</definedName>
    <definedName name="oon_5">{#N/A,#N/A,FALSE,"REK";#N/A,#N/A,FALSE,"rab"}</definedName>
    <definedName name="ooo" localSheetId="5">{"'Sheet1'!$A$1"}</definedName>
    <definedName name="ooo" localSheetId="7">{"'Sheet1'!$A$1"}</definedName>
    <definedName name="ooo">{"'Sheet1'!$A$1"}</definedName>
    <definedName name="ooo_1" localSheetId="3">{"'Sheet1'!$A$1"}</definedName>
    <definedName name="ooo_1" localSheetId="4">{"'Sheet1'!$A$1"}</definedName>
    <definedName name="ooo_2" localSheetId="5">{"'Sheet1'!$A$1"}</definedName>
    <definedName name="ooo_2" localSheetId="7">{"'Sheet1'!$A$1"}</definedName>
    <definedName name="ooo_2">{"'Sheet1'!$A$1"}</definedName>
    <definedName name="ooo_3" localSheetId="5">{"'Sheet1'!$A$1"}</definedName>
    <definedName name="ooo_3" localSheetId="7">{"'Sheet1'!$A$1"}</definedName>
    <definedName name="ooo_3">{"'Sheet1'!$A$1"}</definedName>
    <definedName name="ooo_4" localSheetId="5">{"'Sheet1'!$A$1"}</definedName>
    <definedName name="ooo_4" localSheetId="7">{"'Sheet1'!$A$1"}</definedName>
    <definedName name="ooo_4">{"'Sheet1'!$A$1"}</definedName>
    <definedName name="ooo_5" localSheetId="5">{"'Sheet1'!$A$1"}</definedName>
    <definedName name="ooo_5" localSheetId="7">{"'Sheet1'!$A$1"}</definedName>
    <definedName name="ooo_5">{"'Sheet1'!$A$1"}</definedName>
    <definedName name="op">'[399]Harga Satuan'!$H$14</definedName>
    <definedName name="Op.Alat.Ringan">[162]Upah!$I$36</definedName>
    <definedName name="op.berat" localSheetId="1">#REF!</definedName>
    <definedName name="op.berat" localSheetId="2">#REF!</definedName>
    <definedName name="op.berat">#REF!</definedName>
    <definedName name="op.pompa">'[149]HARGA SAT'!$F$29</definedName>
    <definedName name="Op.ringan">'[213]Daftar Harga'!$J$26</definedName>
    <definedName name="op.takter">'[196]HARGA SAT'!#REF!</definedName>
    <definedName name="op.terlatih">'[196]HARGA SAT'!#REF!</definedName>
    <definedName name="OpAlRing">[414]Upah!$E$23</definedName>
    <definedName name="operat">'[113]Daft.U+B'!$F$31</definedName>
    <definedName name="Operator">[217]bahan!$G$32</definedName>
    <definedName name="Operator.B">[223]Harsat!#REF!</definedName>
    <definedName name="Operator.R">[223]Harsat!#REF!</definedName>
    <definedName name="Operator.Ringan" localSheetId="1">#REF!</definedName>
    <definedName name="Operator.Ringan" localSheetId="2">#REF!</definedName>
    <definedName name="Operator.Ringan">#REF!</definedName>
    <definedName name="Operator_A">'[127]Uph&amp;bhn'!$G$45</definedName>
    <definedName name="Operator_B">'[345]Uph&amp;bhn'!$E$42</definedName>
    <definedName name="Operator_C">'[345]Uph&amp;bhn'!$E$43</definedName>
    <definedName name="Operator_D" localSheetId="1">#REF!</definedName>
    <definedName name="Operator_D" localSheetId="2">#REF!</definedName>
    <definedName name="Operator_D">#REF!</definedName>
    <definedName name="Operator_e" localSheetId="1">#REF!</definedName>
    <definedName name="Operator_e" localSheetId="2">#REF!</definedName>
    <definedName name="Operator_e">#REF!</definedName>
    <definedName name="operator_g" localSheetId="1">#REF!</definedName>
    <definedName name="operator_g" localSheetId="2">#REF!</definedName>
    <definedName name="operator_g">#REF!</definedName>
    <definedName name="Operator_h" localSheetId="1">#REF!</definedName>
    <definedName name="Operator_h" localSheetId="2">#REF!</definedName>
    <definedName name="Operator_h">#REF!</definedName>
    <definedName name="Operator_Komputer">'[415]Tng-Pndukung'!$D$12</definedName>
    <definedName name="operator_l" localSheetId="1">#REF!</definedName>
    <definedName name="operator_l" localSheetId="2">#REF!</definedName>
    <definedName name="operator_l">#REF!</definedName>
    <definedName name="operator_r" localSheetId="1">#REF!</definedName>
    <definedName name="operator_r" localSheetId="2">#REF!</definedName>
    <definedName name="operator_r">#REF!</definedName>
    <definedName name="Operator_s" localSheetId="1">#REF!</definedName>
    <definedName name="Operator_s" localSheetId="2">#REF!</definedName>
    <definedName name="Operator_s">#REF!</definedName>
    <definedName name="operator2">'[241]Daftar Harga'!$I$46</definedName>
    <definedName name="operatorA">[122]HS!$G$54</definedName>
    <definedName name="operatorB">[122]HS!$G$55</definedName>
    <definedName name="operatorC">[122]HS!$G$56</definedName>
    <definedName name="operatorr">'[187]Daft.U+B'!#REF!</definedName>
    <definedName name="operatorterlatih">'[39]upah bahan'!$F$24</definedName>
    <definedName name="Operetor">[154]HaSatUp!#REF!</definedName>
    <definedName name="OPERHEAD">'[67]hrg bhn'!#REF!</definedName>
    <definedName name="OPERHEAD10">[67]ANALIS!#REF!</definedName>
    <definedName name="OPH">'[67]hrg bhn'!#REF!</definedName>
    <definedName name="opipa">'[416]Uph&amp;bhn'!$E$42</definedName>
    <definedName name="opjam">[155]K.Lokal!$H$16</definedName>
    <definedName name="opr" localSheetId="1">#REF!</definedName>
    <definedName name="opr" localSheetId="2">#REF!</definedName>
    <definedName name="opr">#REF!</definedName>
    <definedName name="Opr_alt_ringan">'[144]Upah&amp;Bahan'!$G$28</definedName>
    <definedName name="Oprator">[154]HaSatUp!#REF!</definedName>
    <definedName name="oprator_alat_berat">'[215]HARGA SATUAN'!$F$20</definedName>
    <definedName name="oprator_alat_ringan">'[215]HARGA SATUAN'!$F$19</definedName>
    <definedName name="oprt_alat_ringan">'[330]Uph+bahan'!$G$28</definedName>
    <definedName name="OpsAlat">'[177]Ops Alat'!$A$9:$J$313</definedName>
    <definedName name="OptionButton">'[176]Rekap RAP'!#REF!</definedName>
    <definedName name="Org">[417]konci!$C$3</definedName>
    <definedName name="ORGD">'[368]RAB Rehab Orong Gedong'!$B$15:$M$71</definedName>
    <definedName name="orinuir">[68]Upah!$H$212</definedName>
    <definedName name="OtSm">'[368]RAB Otak Semu'!$B$15:$M$71</definedName>
    <definedName name="OUTLET">[142]Biaya!$I$40</definedName>
    <definedName name="ov">[116]MASTER!$E$105</definedName>
    <definedName name="Ov_Untung" localSheetId="1">#REF!</definedName>
    <definedName name="Ov_Untung" localSheetId="2">#REF!</definedName>
    <definedName name="Ov_Untung">#REF!</definedName>
    <definedName name="over">[418]Overhead!$H$41</definedName>
    <definedName name="Overhead">[170]CODE!$C$15</definedName>
    <definedName name="ovn">[116]MASTER!$E$106</definedName>
    <definedName name="Oxigen" localSheetId="1">#REF!</definedName>
    <definedName name="Oxigen" localSheetId="2">#REF!</definedName>
    <definedName name="Oxigen">#REF!</definedName>
    <definedName name="P" localSheetId="1">#REF!</definedName>
    <definedName name="P" localSheetId="2">#REF!</definedName>
    <definedName name="P">#REF!</definedName>
    <definedName name="P.1">'[419]DATA PROYEK'!$C$4</definedName>
    <definedName name="P.2" localSheetId="1">#REF!</definedName>
    <definedName name="P.2" localSheetId="2">#REF!</definedName>
    <definedName name="P.2">#REF!</definedName>
    <definedName name="P.3">[324]Analisa!#REF!</definedName>
    <definedName name="P.4">[304]ANALISA!#REF!</definedName>
    <definedName name="P.4." localSheetId="1">#REF!</definedName>
    <definedName name="P.4." localSheetId="2">#REF!</definedName>
    <definedName name="P.4.">#REF!</definedName>
    <definedName name="p.4.a" localSheetId="1">#REF!</definedName>
    <definedName name="p.4.a" localSheetId="2">#REF!</definedName>
    <definedName name="p.4.a">#REF!</definedName>
    <definedName name="p.4.b" localSheetId="1">#REF!</definedName>
    <definedName name="p.4.b" localSheetId="2">#REF!</definedName>
    <definedName name="p.4.b">#REF!</definedName>
    <definedName name="P.4.b." localSheetId="1">#REF!</definedName>
    <definedName name="P.4.b." localSheetId="2">#REF!</definedName>
    <definedName name="P.4.b.">#REF!</definedName>
    <definedName name="p.4.c" localSheetId="1">#REF!</definedName>
    <definedName name="p.4.c" localSheetId="2">#REF!</definedName>
    <definedName name="p.4.c">#REF!</definedName>
    <definedName name="p.4.d" localSheetId="1">#REF!</definedName>
    <definedName name="p.4.d" localSheetId="2">#REF!</definedName>
    <definedName name="p.4.d">#REF!</definedName>
    <definedName name="p.4.e" localSheetId="1">#REF!</definedName>
    <definedName name="p.4.e" localSheetId="2">#REF!</definedName>
    <definedName name="p.4.e">#REF!</definedName>
    <definedName name="p.4.f">[109]anls!$I$981</definedName>
    <definedName name="P.4.fa" localSheetId="1">#REF!</definedName>
    <definedName name="P.4.fa" localSheetId="2">#REF!</definedName>
    <definedName name="P.4.fa">#REF!</definedName>
    <definedName name="P.4.fb" localSheetId="1">#REF!</definedName>
    <definedName name="P.4.fb" localSheetId="2">#REF!</definedName>
    <definedName name="P.4.fb">#REF!</definedName>
    <definedName name="P.4D" localSheetId="1">#REF!</definedName>
    <definedName name="P.4D" localSheetId="2">#REF!</definedName>
    <definedName name="P.4D">#REF!</definedName>
    <definedName name="P.5">[304]ANALISA!#REF!</definedName>
    <definedName name="p.5.a" localSheetId="1">#REF!</definedName>
    <definedName name="p.5.a" localSheetId="2">#REF!</definedName>
    <definedName name="p.5.a">#REF!</definedName>
    <definedName name="P.5.a." localSheetId="1">#REF!</definedName>
    <definedName name="P.5.a." localSheetId="2">#REF!</definedName>
    <definedName name="P.5.a.">#REF!</definedName>
    <definedName name="p.5.b" localSheetId="1">#REF!</definedName>
    <definedName name="p.5.b" localSheetId="2">#REF!</definedName>
    <definedName name="p.5.b">#REF!</definedName>
    <definedName name="p.5.c" localSheetId="1">#REF!</definedName>
    <definedName name="p.5.c" localSheetId="2">#REF!</definedName>
    <definedName name="p.5.c">#REF!</definedName>
    <definedName name="P.5.c." localSheetId="1">#REF!</definedName>
    <definedName name="P.5.c." localSheetId="2">#REF!</definedName>
    <definedName name="P.5.c.">#REF!</definedName>
    <definedName name="p.5.d" localSheetId="1">#REF!</definedName>
    <definedName name="p.5.d" localSheetId="2">#REF!</definedName>
    <definedName name="p.5.d">#REF!</definedName>
    <definedName name="p.5.e" localSheetId="1">#REF!</definedName>
    <definedName name="p.5.e" localSheetId="2">#REF!</definedName>
    <definedName name="p.5.e">#REF!</definedName>
    <definedName name="P.5.e." localSheetId="1">#REF!</definedName>
    <definedName name="P.5.e." localSheetId="2">#REF!</definedName>
    <definedName name="P.5.e.">#REF!</definedName>
    <definedName name="p.5.f" localSheetId="1">#REF!</definedName>
    <definedName name="p.5.f" localSheetId="2">#REF!</definedName>
    <definedName name="p.5.f">#REF!</definedName>
    <definedName name="p.5.g" localSheetId="1">#REF!</definedName>
    <definedName name="p.5.g" localSheetId="2">#REF!</definedName>
    <definedName name="p.5.g">#REF!</definedName>
    <definedName name="P.5G" localSheetId="1">#REF!</definedName>
    <definedName name="P.5G" localSheetId="2">#REF!</definedName>
    <definedName name="P.5G">#REF!</definedName>
    <definedName name="P.6" localSheetId="1">#REF!</definedName>
    <definedName name="P.6" localSheetId="2">#REF!</definedName>
    <definedName name="P.6">#REF!</definedName>
    <definedName name="P.6.a" localSheetId="1">#REF!</definedName>
    <definedName name="P.6.a" localSheetId="2">#REF!</definedName>
    <definedName name="P.6.a">#REF!</definedName>
    <definedName name="P.6.a1" localSheetId="1">#REF!</definedName>
    <definedName name="P.6.a1" localSheetId="2">#REF!</definedName>
    <definedName name="P.6.a1">#REF!</definedName>
    <definedName name="p.6.b." localSheetId="1">#REF!</definedName>
    <definedName name="p.6.b." localSheetId="2">#REF!</definedName>
    <definedName name="p.6.b.">#REF!</definedName>
    <definedName name="p.6.c" localSheetId="1">#REF!</definedName>
    <definedName name="p.6.c" localSheetId="2">#REF!</definedName>
    <definedName name="p.6.c">#REF!</definedName>
    <definedName name="P.6.c." localSheetId="1">#REF!</definedName>
    <definedName name="P.6.c." localSheetId="2">#REF!</definedName>
    <definedName name="P.6.c.">#REF!</definedName>
    <definedName name="P.6.c.." localSheetId="1">#REF!</definedName>
    <definedName name="P.6.c.." localSheetId="2">#REF!</definedName>
    <definedName name="P.6.c..">#REF!</definedName>
    <definedName name="p.6.d" localSheetId="1">#REF!</definedName>
    <definedName name="p.6.d" localSheetId="2">#REF!</definedName>
    <definedName name="p.6.d">#REF!</definedName>
    <definedName name="P.7">[109]anls!$I$1357</definedName>
    <definedName name="P.7.a" localSheetId="1">#REF!</definedName>
    <definedName name="P.7.a" localSheetId="2">#REF!</definedName>
    <definedName name="P.7.a">#REF!</definedName>
    <definedName name="P.7.b" localSheetId="1">#REF!</definedName>
    <definedName name="P.7.b" localSheetId="2">#REF!</definedName>
    <definedName name="P.7.b">#REF!</definedName>
    <definedName name="P.7.b1" localSheetId="1">#REF!</definedName>
    <definedName name="P.7.b1" localSheetId="2">#REF!</definedName>
    <definedName name="P.7.b1">#REF!</definedName>
    <definedName name="p.7.c" localSheetId="1">#REF!</definedName>
    <definedName name="p.7.c" localSheetId="2">#REF!</definedName>
    <definedName name="p.7.c">#REF!</definedName>
    <definedName name="P.8" localSheetId="1">#REF!</definedName>
    <definedName name="P.8" localSheetId="2">#REF!</definedName>
    <definedName name="P.8">#REF!</definedName>
    <definedName name="P.8.a" localSheetId="1">#REF!</definedName>
    <definedName name="P.8.a" localSheetId="2">#REF!</definedName>
    <definedName name="P.8.a">#REF!</definedName>
    <definedName name="P.8.b" localSheetId="1">#REF!</definedName>
    <definedName name="P.8.b" localSheetId="2">#REF!</definedName>
    <definedName name="P.8.b">#REF!</definedName>
    <definedName name="P.8.b1" localSheetId="1">#REF!</definedName>
    <definedName name="P.8.b1" localSheetId="2">#REF!</definedName>
    <definedName name="P.8.b1">#REF!</definedName>
    <definedName name="p.8.c" localSheetId="1">#REF!</definedName>
    <definedName name="p.8.c" localSheetId="2">#REF!</definedName>
    <definedName name="p.8.c">#REF!</definedName>
    <definedName name="p.aspal" localSheetId="1">#REF!</definedName>
    <definedName name="p.aspal" localSheetId="2">#REF!</definedName>
    <definedName name="p.aspal">#REF!</definedName>
    <definedName name="p.b">[120]bahan!$G$90</definedName>
    <definedName name="p.begis" localSheetId="1">#REF!</definedName>
    <definedName name="p.begis" localSheetId="2">#REF!</definedName>
    <definedName name="p.begis">#REF!</definedName>
    <definedName name="p.bronjong" localSheetId="1">#REF!</definedName>
    <definedName name="p.bronjong" localSheetId="2">#REF!</definedName>
    <definedName name="p.bronjong">#REF!</definedName>
    <definedName name="P.C">'[86]UPAH BAHAN'!$G$41</definedName>
    <definedName name="p.l" localSheetId="1">#REF!</definedName>
    <definedName name="p.l" localSheetId="2">#REF!</definedName>
    <definedName name="p.l">#REF!</definedName>
    <definedName name="P.Malam">[223]Harsat!#REF!</definedName>
    <definedName name="p.meka" localSheetId="1">#REF!</definedName>
    <definedName name="p.meka" localSheetId="2">#REF!</definedName>
    <definedName name="p.meka">#REF!</definedName>
    <definedName name="P.Mekanik">[223]Harsat!#REF!</definedName>
    <definedName name="p.operator">'[420]Daftar harga'!#REF!</definedName>
    <definedName name="P.pasang">[214]HSD!$G$32</definedName>
    <definedName name="p.petir" localSheetId="1">#REF!</definedName>
    <definedName name="p.petir" localSheetId="2">#REF!</definedName>
    <definedName name="p.petir">#REF!</definedName>
    <definedName name="P.Sopir">[223]Harsat!#REF!</definedName>
    <definedName name="P.urug">[214]HSD!$G$31</definedName>
    <definedName name="P_01">[234]H.Satuan!#REF!</definedName>
    <definedName name="p_6">"#REF!"</definedName>
    <definedName name="P_beton" localSheetId="1">#REF!</definedName>
    <definedName name="P_beton" localSheetId="2">#REF!</definedName>
    <definedName name="P_beton">#REF!</definedName>
    <definedName name="P_Bronjong">'[127]Uph&amp;bhn'!$G$24</definedName>
    <definedName name="p_op" localSheetId="1">#REF!</definedName>
    <definedName name="p_op" localSheetId="2">#REF!</definedName>
    <definedName name="p_op">#REF!</definedName>
    <definedName name="P_Operator">'[421]Uph&amp;bhn'!$E$45</definedName>
    <definedName name="P_pasang" localSheetId="1">#REF!</definedName>
    <definedName name="P_pasang" localSheetId="2">#REF!</definedName>
    <definedName name="P_pasang">#REF!</definedName>
    <definedName name="p_urug" localSheetId="1">#REF!</definedName>
    <definedName name="p_urug" localSheetId="2">#REF!</definedName>
    <definedName name="p_urug">#REF!</definedName>
    <definedName name="P1.b" localSheetId="1">#REF!</definedName>
    <definedName name="P1.b" localSheetId="2">#REF!</definedName>
    <definedName name="P1.b">#REF!</definedName>
    <definedName name="P1.h" localSheetId="1">#REF!</definedName>
    <definedName name="P1.h" localSheetId="2">#REF!</definedName>
    <definedName name="P1.h">#REF!</definedName>
    <definedName name="P1.t" localSheetId="1">#REF!</definedName>
    <definedName name="P1.t" localSheetId="2">#REF!</definedName>
    <definedName name="P1.t">#REF!</definedName>
    <definedName name="P2.b" localSheetId="1">#REF!</definedName>
    <definedName name="P2.b" localSheetId="2">#REF!</definedName>
    <definedName name="P2.b">#REF!</definedName>
    <definedName name="P2.h" localSheetId="1">#REF!</definedName>
    <definedName name="P2.h" localSheetId="2">#REF!</definedName>
    <definedName name="P2.h">#REF!</definedName>
    <definedName name="P2.t" localSheetId="1">#REF!</definedName>
    <definedName name="P2.t" localSheetId="2">#REF!</definedName>
    <definedName name="P2.t">#REF!</definedName>
    <definedName name="P3.b" localSheetId="1">#REF!</definedName>
    <definedName name="P3.b" localSheetId="2">#REF!</definedName>
    <definedName name="P3.b">#REF!</definedName>
    <definedName name="P3.h" localSheetId="1">#REF!</definedName>
    <definedName name="P3.h" localSheetId="2">#REF!</definedName>
    <definedName name="P3.h">#REF!</definedName>
    <definedName name="P3.t" localSheetId="1">#REF!</definedName>
    <definedName name="P3.t" localSheetId="2">#REF!</definedName>
    <definedName name="P3.t">#REF!</definedName>
    <definedName name="P4.b" localSheetId="1">#REF!</definedName>
    <definedName name="P4.b" localSheetId="2">#REF!</definedName>
    <definedName name="P4.b">#REF!</definedName>
    <definedName name="P4.h" localSheetId="1">#REF!</definedName>
    <definedName name="P4.h" localSheetId="2">#REF!</definedName>
    <definedName name="P4.h">#REF!</definedName>
    <definedName name="P4.t" localSheetId="1">#REF!</definedName>
    <definedName name="P4.t" localSheetId="2">#REF!</definedName>
    <definedName name="P4.t">#REF!</definedName>
    <definedName name="Packing_Ø_4">[122]HS!$G$200</definedName>
    <definedName name="Packing_set">[122]HS!$G$239</definedName>
    <definedName name="PADAS">[329]BAHAN!#REF!</definedName>
    <definedName name="PAGAR" localSheetId="1">#REF!</definedName>
    <definedName name="PAGAR" localSheetId="2">#REF!</definedName>
    <definedName name="PAGAR">#REF!</definedName>
    <definedName name="PAGARDEPAN" localSheetId="1">#REF!</definedName>
    <definedName name="PAGARDEPAN" localSheetId="2">#REF!</definedName>
    <definedName name="PAGARDEPAN">#REF!</definedName>
    <definedName name="PAGARSAMPING" localSheetId="1">#REF!</definedName>
    <definedName name="PAGARSAMPING" localSheetId="2">#REF!</definedName>
    <definedName name="PAGARSAMPING">#REF!</definedName>
    <definedName name="pagu">[422]INPUT!$C$14</definedName>
    <definedName name="Pagu3">[72]INPUT!#REF!</definedName>
    <definedName name="Pair.Pasang">[223]Harsat!#REF!</definedName>
    <definedName name="pakait">[27]Harga!#REF!</definedName>
    <definedName name="pakalsi">[27]Harga!#REF!</definedName>
    <definedName name="pakarat">[27]Harga!#REF!</definedName>
    <definedName name="PAKB" localSheetId="1">#REF!</definedName>
    <definedName name="PAKB" localSheetId="2">#REF!</definedName>
    <definedName name="PAKB">#REF!</definedName>
    <definedName name="PAKBI" localSheetId="1">#REF!</definedName>
    <definedName name="PAKBI" localSheetId="2">#REF!</definedName>
    <definedName name="PAKBI">#REF!</definedName>
    <definedName name="pake">[22]Peralatan!$BO$367</definedName>
    <definedName name="Paket">[10]data!$B$12</definedName>
    <definedName name="PAKET_H1_6">"#REF!"</definedName>
    <definedName name="PAKET_H2_6">"#REF!"</definedName>
    <definedName name="paku">'[149]HARGA SAT'!$F$110</definedName>
    <definedName name="paku.1">[158]bahan!$G$75</definedName>
    <definedName name="Paku.1.3">[162]Bahan!$I$398</definedName>
    <definedName name="paku.4">[158]bahan!$G$76</definedName>
    <definedName name="Paku.4.6">[162]Bahan!$I$399</definedName>
    <definedName name="Paku.7">[198]HSD!$E$209</definedName>
    <definedName name="Paku.7.12">[162]Bahan!$I$400</definedName>
    <definedName name="paku.as" localSheetId="1">#REF!</definedName>
    <definedName name="paku.as" localSheetId="2">#REF!</definedName>
    <definedName name="paku.as">#REF!</definedName>
    <definedName name="paku.asbes" localSheetId="1">#REF!</definedName>
    <definedName name="paku.asbes" localSheetId="2">#REF!</definedName>
    <definedName name="paku.asbes">#REF!</definedName>
    <definedName name="Paku.Eternit" localSheetId="1">#REF!</definedName>
    <definedName name="Paku.Eternit" localSheetId="2">#REF!</definedName>
    <definedName name="Paku.Eternit">#REF!</definedName>
    <definedName name="paku.gipsum">'[152]Daftar Harga'!$H$80</definedName>
    <definedName name="paku.k" localSheetId="1">#REF!</definedName>
    <definedName name="paku.k" localSheetId="2">#REF!</definedName>
    <definedName name="paku.k">#REF!</definedName>
    <definedName name="paku.kal">[158]bahan!$G$77</definedName>
    <definedName name="paku.mtl" localSheetId="1">#REF!</definedName>
    <definedName name="paku.mtl" localSheetId="2">#REF!</definedName>
    <definedName name="paku.mtl">#REF!</definedName>
    <definedName name="paku.reng">'[149]HARGA SAT'!$F$109</definedName>
    <definedName name="paku.s">[120]bahan!$G$94</definedName>
    <definedName name="paku.sekrup">'[152]Daftar Harga'!$H$79</definedName>
    <definedName name="paku.seng" localSheetId="1">#REF!</definedName>
    <definedName name="paku.seng" localSheetId="2">#REF!</definedName>
    <definedName name="paku.seng">#REF!</definedName>
    <definedName name="Paku.Sumbat">[162]Bahan!$I$408</definedName>
    <definedName name="paku.usuk">'[149]HARGA SAT'!$F$111</definedName>
    <definedName name="paku_biasa" localSheetId="1">#REF!</definedName>
    <definedName name="paku_biasa" localSheetId="2">#REF!</definedName>
    <definedName name="paku_biasa">#REF!</definedName>
    <definedName name="Paku_Kait">[137]HARGA!#REF!</definedName>
    <definedName name="Paku_payung" localSheetId="1">#REF!</definedName>
    <definedName name="Paku_payung" localSheetId="2">#REF!</definedName>
    <definedName name="Paku_payung">#REF!</definedName>
    <definedName name="paku_usuk">'[123]Uph+bahan'!$G$197</definedName>
    <definedName name="Paku_Z" localSheetId="1">#REF!</definedName>
    <definedName name="Paku_Z" localSheetId="2">#REF!</definedName>
    <definedName name="Paku_Z">#REF!</definedName>
    <definedName name="paku1.3" localSheetId="1">#REF!</definedName>
    <definedName name="paku1.3" localSheetId="2">#REF!</definedName>
    <definedName name="paku1.3">#REF!</definedName>
    <definedName name="paku10">'[152]Daftar Harga'!$H$78</definedName>
    <definedName name="paku12cm">[109]Bahan!$H$28</definedName>
    <definedName name="paku13" localSheetId="1">#REF!</definedName>
    <definedName name="paku13" localSheetId="2">#REF!</definedName>
    <definedName name="paku13">#REF!</definedName>
    <definedName name="paku2">[183]bahan!$H$169</definedName>
    <definedName name="PAKU3">'[206]DAFTAR HARGA SAT'!$F$130</definedName>
    <definedName name="paku4">[183]bahan!$H$170</definedName>
    <definedName name="paku4.6" localSheetId="1">#REF!</definedName>
    <definedName name="paku4.6" localSheetId="2">#REF!</definedName>
    <definedName name="paku4.6">#REF!</definedName>
    <definedName name="paku46" localSheetId="1">#REF!</definedName>
    <definedName name="paku46" localSheetId="2">#REF!</definedName>
    <definedName name="paku46">#REF!</definedName>
    <definedName name="paku7">[183]bahan!$H$173</definedName>
    <definedName name="paku7.12" localSheetId="1">#REF!</definedName>
    <definedName name="paku7.12" localSheetId="2">#REF!</definedName>
    <definedName name="paku7.12">#REF!</definedName>
    <definedName name="paku712">[69]Upah!$F$187</definedName>
    <definedName name="pakualuminium">'[132]HRG BHN'!$E$74</definedName>
    <definedName name="pakuasbes" localSheetId="1">#REF!</definedName>
    <definedName name="pakuasbes" localSheetId="2">#REF!</definedName>
    <definedName name="pakuasbes">#REF!</definedName>
    <definedName name="pakugypsum">[69]Upah!$F$188</definedName>
    <definedName name="PAKUIII" localSheetId="1">#REF!</definedName>
    <definedName name="PAKUIII" localSheetId="2">#REF!</definedName>
    <definedName name="PAKUIII">#REF!</definedName>
    <definedName name="pakukal" localSheetId="1">#REF!</definedName>
    <definedName name="pakukal" localSheetId="2">#REF!</definedName>
    <definedName name="pakukal">#REF!</definedName>
    <definedName name="pakukalsiboard">'[362] hrg bhn'!$F$97</definedName>
    <definedName name="PAKUPANJANG1">'[66]HRG BH'!$D$110</definedName>
    <definedName name="PAKUPANJANG7">'[66]HRG BH'!$D$112</definedName>
    <definedName name="PAKUPANMJANG4">'[66]HRG BH'!$D$111</definedName>
    <definedName name="pakupiber">[69]Upah!$F$192</definedName>
    <definedName name="pakureng">[293]bahan!#REF!</definedName>
    <definedName name="pakurifet">[69]Upah!$F$193</definedName>
    <definedName name="pakuseng">'[39]upah bahan'!$F$79</definedName>
    <definedName name="PAKUSKRUP" localSheetId="1">#REF!</definedName>
    <definedName name="PAKUSKRUP" localSheetId="2">#REF!</definedName>
    <definedName name="PAKUSKRUP">#REF!</definedName>
    <definedName name="pakutriplek">'[39]upah bahan'!#REF!</definedName>
    <definedName name="PAKUULIR">'[238] hrg bhn'!$E$61</definedName>
    <definedName name="pakuusuk">'[39]upah bahan'!$F$78</definedName>
    <definedName name="PAKUVI" localSheetId="1">#REF!</definedName>
    <definedName name="PAKUVI" localSheetId="2">#REF!</definedName>
    <definedName name="PAKUVI">#REF!</definedName>
    <definedName name="PAKUXII" localSheetId="1">#REF!</definedName>
    <definedName name="PAKUXII" localSheetId="2">#REF!</definedName>
    <definedName name="PAKUXII">#REF!</definedName>
    <definedName name="Pal_Workbook_GUID">"9I68JFDWA8BKSYPAWCI7DHS7"</definedName>
    <definedName name="palimanan">'[39]upah bahan'!$F$116</definedName>
    <definedName name="palm">[150]Harga!#REF!</definedName>
    <definedName name="pan" localSheetId="1">#REF!</definedName>
    <definedName name="pan" localSheetId="2">#REF!</definedName>
    <definedName name="pan">#REF!</definedName>
    <definedName name="PANJ" localSheetId="1">#REF!</definedName>
    <definedName name="PANJ" localSheetId="2">#REF!</definedName>
    <definedName name="PANJ">#REF!</definedName>
    <definedName name="panjang">[422]INPUT!$C$13</definedName>
    <definedName name="panjangruas">[422]INPUT!$C$12</definedName>
    <definedName name="panjangtarget">'[1]BQ1'!#REF!</definedName>
    <definedName name="Panoso">'[368]RAB Rehab Panoso'!$B$15:$M$70</definedName>
    <definedName name="pans14" localSheetId="1">#REF!</definedName>
    <definedName name="pans14" localSheetId="2">#REF!</definedName>
    <definedName name="pans14">#REF!</definedName>
    <definedName name="PAPAC">'[202]HARGA SAT'!$E$40</definedName>
    <definedName name="papan" localSheetId="1">#REF!</definedName>
    <definedName name="papan" localSheetId="2">#REF!</definedName>
    <definedName name="papan">#REF!</definedName>
    <definedName name="papan.1">'[149]HARGA SAT'!$F$53</definedName>
    <definedName name="Papan.2">'[149]HARGA SAT'!$F$55</definedName>
    <definedName name="papan.3">[158]bahan!$G$59</definedName>
    <definedName name="Papan.B" localSheetId="1">#REF!</definedName>
    <definedName name="Papan.B" localSheetId="2">#REF!</definedName>
    <definedName name="Papan.B">#REF!</definedName>
    <definedName name="papan.begis" localSheetId="1">#REF!</definedName>
    <definedName name="papan.begis" localSheetId="2">#REF!</definedName>
    <definedName name="papan.begis">#REF!</definedName>
    <definedName name="papan.ges" localSheetId="1">#REF!</definedName>
    <definedName name="papan.ges" localSheetId="2">#REF!</definedName>
    <definedName name="papan.ges">#REF!</definedName>
    <definedName name="Papan.I">[162]Bahan!$I$99</definedName>
    <definedName name="Papan.II">[162]Bahan!$I$101</definedName>
    <definedName name="Papan.III">[162]Bahan!$I$103</definedName>
    <definedName name="Papan.Kls.I">[214]HSD!$G$41</definedName>
    <definedName name="Papan.kls.II">[214]HSD!$G$43</definedName>
    <definedName name="Papan.KlsI">[214]HSD!$G$41</definedName>
    <definedName name="papan.proyek">[140]lansam!$L$34</definedName>
    <definedName name="Papan_b" localSheetId="1">#REF!</definedName>
    <definedName name="Papan_b" localSheetId="2">#REF!</definedName>
    <definedName name="Papan_b">#REF!</definedName>
    <definedName name="Papan_I">[216]harga!$J$34</definedName>
    <definedName name="Papan_II" localSheetId="1">#REF!</definedName>
    <definedName name="Papan_II" localSheetId="2">#REF!</definedName>
    <definedName name="Papan_II">#REF!</definedName>
    <definedName name="papan_k1" localSheetId="1">#REF!</definedName>
    <definedName name="papan_k1" localSheetId="2">#REF!</definedName>
    <definedName name="papan_k1">#REF!</definedName>
    <definedName name="papan_k2">[217]bahan!$G$46</definedName>
    <definedName name="papan_k3" localSheetId="1">#REF!</definedName>
    <definedName name="papan_k3" localSheetId="2">#REF!</definedName>
    <definedName name="papan_k3">#REF!</definedName>
    <definedName name="papan1">[260]Harga!$H$46</definedName>
    <definedName name="PAPAN2" localSheetId="1">#REF!</definedName>
    <definedName name="PAPAN2" localSheetId="2">#REF!</definedName>
    <definedName name="PAPAN2">#REF!</definedName>
    <definedName name="Papan3">[376]Harga!$F$26</definedName>
    <definedName name="papanbouplangklas3">[109]Bahan!$H$21</definedName>
    <definedName name="papanI">[122]HS!$G$126</definedName>
    <definedName name="papanii" localSheetId="1">#REF!</definedName>
    <definedName name="papanii" localSheetId="2">#REF!</definedName>
    <definedName name="papanii">#REF!</definedName>
    <definedName name="papanIII">[122]HS!$G$130</definedName>
    <definedName name="PAPANKAYU1">'[67]hrg bhn'!#REF!</definedName>
    <definedName name="PAPANKAYU2">'[67]hrg bhn'!#REF!</definedName>
    <definedName name="PAPANKAYU3">'[67]hrg bhn'!#REF!</definedName>
    <definedName name="PAPANKAYUKLASII">'[66]HRG BH'!$D$64</definedName>
    <definedName name="papanklas3">[109]Bahan!$H$20</definedName>
    <definedName name="papanklasI">'[39]upah bahan'!$F$54</definedName>
    <definedName name="papanklasII">'[39]upah bahan'!$F$55</definedName>
    <definedName name="papankls2">'[212]upah-fu'!$E$21</definedName>
    <definedName name="papannama">[223]Harsat!$W$18</definedName>
    <definedName name="PAPANREUTER">[70]Daf.Harga!$D$147</definedName>
    <definedName name="PAPAS" localSheetId="1">#REF!</definedName>
    <definedName name="PAPAS" localSheetId="2">#REF!</definedName>
    <definedName name="PAPAS">#REF!</definedName>
    <definedName name="PARUG">'[423]HARGA SAT'!$F$30</definedName>
    <definedName name="pas">[54]Harga!$F$20</definedName>
    <definedName name="pas.acc">'[397]Break Down Bahan LS'!#REF!</definedName>
    <definedName name="pas.beg.balok" localSheetId="1">#REF!</definedName>
    <definedName name="pas.beg.balok" localSheetId="2">#REF!</definedName>
    <definedName name="pas.beg.balok">#REF!</definedName>
    <definedName name="pas.beg.kolom" localSheetId="1">#REF!</definedName>
    <definedName name="pas.beg.kolom" localSheetId="2">#REF!</definedName>
    <definedName name="pas.beg.kolom">#REF!</definedName>
    <definedName name="pas.beg.sloof" localSheetId="1">#REF!</definedName>
    <definedName name="pas.beg.sloof" localSheetId="2">#REF!</definedName>
    <definedName name="pas.beg.sloof">#REF!</definedName>
    <definedName name="pas.kembali">[240]Analisa!$F$121</definedName>
    <definedName name="PAS_BATU_1_6">"#REF!"</definedName>
    <definedName name="PAS_BATU_2_6">"#REF!"</definedName>
    <definedName name="PAS_BATU_6">"#REF!"</definedName>
    <definedName name="pas14S" localSheetId="1">#REF!</definedName>
    <definedName name="pas14S" localSheetId="2">#REF!</definedName>
    <definedName name="pas14S">#REF!</definedName>
    <definedName name="PASANGACCGI">'[206]DAFTAR HARGA SAT'!$F$48</definedName>
    <definedName name="PASANGACCPVC">'[206]DAFTAR HARGA SAT'!$F$47</definedName>
    <definedName name="pasangan">'[388]HARGA SAT'!$C$50:$E$82</definedName>
    <definedName name="pasangan_balok_dolken">[215]ANALISA!$E$171</definedName>
    <definedName name="pasangan_batu">[133]aNaLiSa!$I$1400</definedName>
    <definedName name="pasangan_batu_kali">[215]ANALISA!$E$247</definedName>
    <definedName name="pasangan_ijuk">[215]ANALISA!$E$197</definedName>
    <definedName name="PASANGANBATU14">'[206]Pasangan&amp;plesteran'!$E$7</definedName>
    <definedName name="PASANGANBATU14BONGKARAN">'[206]Pasangan&amp;plesteran'!$E$34</definedName>
    <definedName name="pasangdinding" localSheetId="1">'[209]Pasangan Dinding'!$C$3:$I$490</definedName>
    <definedName name="pasangdinding" localSheetId="2">'[210]Pasangan Dinding'!$C$3:$I$490</definedName>
    <definedName name="pasangdinding">'[211]Pasangan Dinding'!$C$3:$I$490</definedName>
    <definedName name="PASANGPLESTER" localSheetId="1">#REF!</definedName>
    <definedName name="PASANGPLESTER" localSheetId="2">#REF!</definedName>
    <definedName name="PASANGPLESTER">#REF!</definedName>
    <definedName name="pasar">[424]input!$B$4</definedName>
    <definedName name="PASBATMOR_2" localSheetId="1">#REF!</definedName>
    <definedName name="PASBATMOR_2" localSheetId="2">#REF!</definedName>
    <definedName name="PASBATMOR_2">#REF!</definedName>
    <definedName name="pasbes">[183]bahan!$H$176</definedName>
    <definedName name="pasbtconmix" localSheetId="1">#REF!</definedName>
    <definedName name="pasbtconmix" localSheetId="2">#REF!</definedName>
    <definedName name="pasbtconmix">#REF!</definedName>
    <definedName name="pasbtman" localSheetId="1">#REF!</definedName>
    <definedName name="pasbtman" localSheetId="2">#REF!</definedName>
    <definedName name="pasbtman">#REF!</definedName>
    <definedName name="pasbtpek" localSheetId="1">#REF!</definedName>
    <definedName name="pasbtpek" localSheetId="2">#REF!</definedName>
    <definedName name="pasbtpek">#REF!</definedName>
    <definedName name="pasbttuk" localSheetId="1">#REF!</definedName>
    <definedName name="pasbttuk" localSheetId="2">#REF!</definedName>
    <definedName name="pasbttuk">#REF!</definedName>
    <definedName name="paseng">[27]Harga!#REF!</definedName>
    <definedName name="pasgranit">[69]Upah!$F$271</definedName>
    <definedName name="Pasir">[154]HaSatUp!#REF!</definedName>
    <definedName name="Pasir.Beton">'[149]HARGA SAT'!$F$40</definedName>
    <definedName name="pasir.k.0.9">'[377]HARGA SAT'!$G$44</definedName>
    <definedName name="pasir.k.1.2">'[377]HARGA SAT'!$G$45</definedName>
    <definedName name="Pasir.Pasang">'[149]HARGA SAT'!$F$41</definedName>
    <definedName name="Pasir.urug">'[149]HARGA SAT'!$F$42</definedName>
    <definedName name="Pasir_P">[216]harga!$J$28</definedName>
    <definedName name="Pasir_Pasang">'[224]Uph&amp;bhn'!$E$51</definedName>
    <definedName name="Pasir_u">[216]harga!$J$27</definedName>
    <definedName name="Pasir_Urug">'[224]Uph&amp;bhn'!$E$52</definedName>
    <definedName name="pasirbeton">'[118]Daftar Harga'!$H$43</definedName>
    <definedName name="pasircor" localSheetId="1">#REF!</definedName>
    <definedName name="pasircor" localSheetId="2">#REF!</definedName>
    <definedName name="pasircor">#REF!</definedName>
    <definedName name="pasirpasang">'[425]D-UPAH&amp;BAHAN'!$F$29</definedName>
    <definedName name="Pasirurug">[154]HaSatUp!#REF!</definedName>
    <definedName name="pasiurug">[68]Upah!$H$56</definedName>
    <definedName name="pasjong" localSheetId="1">#REF!</definedName>
    <definedName name="pasjong" localSheetId="2">#REF!</definedName>
    <definedName name="pasjong">#REF!</definedName>
    <definedName name="paspas">[376]Harga!$F$21</definedName>
    <definedName name="PASPINTUBESI">[70]Daf.Harga!$D$104</definedName>
    <definedName name="PASUR" localSheetId="1">#REF!</definedName>
    <definedName name="PASUR" localSheetId="2">#REF!</definedName>
    <definedName name="PASUR">#REF!</definedName>
    <definedName name="PASUT">'[266]Input Harian'!#REF!</definedName>
    <definedName name="pat">'[426]Uph&amp;bhn'!$G$12</definedName>
    <definedName name="Patm" localSheetId="1">#REF!</definedName>
    <definedName name="Patm" localSheetId="2">#REF!</definedName>
    <definedName name="Patm">#REF!</definedName>
    <definedName name="Patok" localSheetId="1">#REF!</definedName>
    <definedName name="Patok" localSheetId="2">#REF!</definedName>
    <definedName name="Patok">#REF!</definedName>
    <definedName name="Patok.Kayu">[162]Bahan!$I$110</definedName>
    <definedName name="paulir">[27]Harga!#REF!</definedName>
    <definedName name="paving">'[149]HARGA SAT'!$F$49</definedName>
    <definedName name="paving.3b">'[191]HARGA SAT'!#REF!</definedName>
    <definedName name="paving.b">[120]bahan!$G$49</definedName>
    <definedName name="Paving.Pres.Berlian">[162]Bahan!$I$144</definedName>
    <definedName name="PAVING_BLOK">'[186]UPAH BAHAN ALAT'!$G$83</definedName>
    <definedName name="Paving_tebal_8_cm" localSheetId="1">#REF!</definedName>
    <definedName name="Paving_tebal_8_cm" localSheetId="2">#REF!</definedName>
    <definedName name="Paving_tebal_8_cm">#REF!</definedName>
    <definedName name="paving8">[20]HS!#REF!</definedName>
    <definedName name="pavingblock">'[238] hrg bhn'!$E$85</definedName>
    <definedName name="pavingblok">'[39]upah bahan'!$F$45</definedName>
    <definedName name="pb.315" localSheetId="1">#REF!</definedName>
    <definedName name="pb.315" localSheetId="2">#REF!</definedName>
    <definedName name="pb.315">#REF!</definedName>
    <definedName name="pb.6.29.a">[183]analisa!$I$425</definedName>
    <definedName name="pb.6.31.a">[183]analisa!$I$511</definedName>
    <definedName name="pb.6.35">[183]analisa!$I$647</definedName>
    <definedName name="Pb_Operator">'[127]Uph&amp;bhn'!$G$49</definedName>
    <definedName name="Pbendi" hidden="1">[427]lampiran!#REF!</definedName>
    <definedName name="pbeton">[183]bahan!$H$50</definedName>
    <definedName name="pbongkaran">'[118]Daftar Harga'!$H$34</definedName>
    <definedName name="pbronjong">'[118]Daftar Harga'!$H$28</definedName>
    <definedName name="pbt_sinis" localSheetId="1">#REF!</definedName>
    <definedName name="pbt_sinis" localSheetId="2">#REF!</definedName>
    <definedName name="pbt_sinis">#REF!</definedName>
    <definedName name="pc">'[149]HARGA SAT'!$F$45</definedName>
    <definedName name="pc.1.5">'[325]HARGA SAT'!$G$69</definedName>
    <definedName name="pc.40" localSheetId="1">#REF!</definedName>
    <definedName name="pc.40" localSheetId="2">#REF!</definedName>
    <definedName name="pc.40">#REF!</definedName>
    <definedName name="pc.50">[120]bahan!$G$55</definedName>
    <definedName name="pc.boswa">'[241]Daftar Harga'!$I$82</definedName>
    <definedName name="Pc.warna">[214]HSD!$G$39</definedName>
    <definedName name="pc.wr">[158]bahan!$G$47</definedName>
    <definedName name="PCMEREKTONASA">'[66]HRG BH'!$D$60</definedName>
    <definedName name="PCOR" localSheetId="1">#REF!</definedName>
    <definedName name="PCOR" localSheetId="2">#REF!</definedName>
    <definedName name="PCOR">#REF!</definedName>
    <definedName name="pcpadang">[109]Bahan!#REF!</definedName>
    <definedName name="pcsemen">'[118]Daftar Harga'!$H$47</definedName>
    <definedName name="pctigaroda">[109]Bahan!$H$17</definedName>
    <definedName name="pd.6.10">[183]analisa!$I$134</definedName>
    <definedName name="pd.6.8">[183]analisa!$I$117</definedName>
    <definedName name="PDAM" localSheetId="1">#REF!</definedName>
    <definedName name="PDAM" localSheetId="2">#REF!</definedName>
    <definedName name="PDAM">#REF!</definedName>
    <definedName name="pe.1" localSheetId="1">#REF!</definedName>
    <definedName name="pe.1" localSheetId="2">#REF!</definedName>
    <definedName name="pe.1">#REF!</definedName>
    <definedName name="PE.10" localSheetId="1">#REF!</definedName>
    <definedName name="PE.10" localSheetId="2">#REF!</definedName>
    <definedName name="PE.10">#REF!</definedName>
    <definedName name="PE.100" localSheetId="1">#REF!</definedName>
    <definedName name="PE.100" localSheetId="2">#REF!</definedName>
    <definedName name="PE.100">#REF!</definedName>
    <definedName name="PE.13" localSheetId="1">#REF!</definedName>
    <definedName name="PE.13" localSheetId="2">#REF!</definedName>
    <definedName name="PE.13">#REF!</definedName>
    <definedName name="PE.14" localSheetId="1">#REF!</definedName>
    <definedName name="PE.14" localSheetId="2">#REF!</definedName>
    <definedName name="PE.14">#REF!</definedName>
    <definedName name="Pe.14a" localSheetId="1">#REF!</definedName>
    <definedName name="Pe.14a" localSheetId="2">#REF!</definedName>
    <definedName name="Pe.14a">#REF!</definedName>
    <definedName name="Pe.15" localSheetId="1">#REF!</definedName>
    <definedName name="Pe.15" localSheetId="2">#REF!</definedName>
    <definedName name="Pe.15">#REF!</definedName>
    <definedName name="PE.150" localSheetId="1">#REF!</definedName>
    <definedName name="PE.150" localSheetId="2">#REF!</definedName>
    <definedName name="PE.150">#REF!</definedName>
    <definedName name="pe.2" localSheetId="1">#REF!</definedName>
    <definedName name="pe.2" localSheetId="2">#REF!</definedName>
    <definedName name="pe.2">#REF!</definedName>
    <definedName name="PE.20" localSheetId="1">#REF!</definedName>
    <definedName name="PE.20" localSheetId="2">#REF!</definedName>
    <definedName name="PE.20">#REF!</definedName>
    <definedName name="PE.200" localSheetId="1">#REF!</definedName>
    <definedName name="PE.200" localSheetId="2">#REF!</definedName>
    <definedName name="PE.200">#REF!</definedName>
    <definedName name="PE.225" localSheetId="1">#REF!</definedName>
    <definedName name="PE.225" localSheetId="2">#REF!</definedName>
    <definedName name="PE.225">#REF!</definedName>
    <definedName name="PE.25" localSheetId="1">#REF!</definedName>
    <definedName name="PE.25" localSheetId="2">#REF!</definedName>
    <definedName name="PE.25">#REF!</definedName>
    <definedName name="PE.250" localSheetId="1">#REF!</definedName>
    <definedName name="PE.250" localSheetId="2">#REF!</definedName>
    <definedName name="PE.250">#REF!</definedName>
    <definedName name="pe.3" localSheetId="1">#REF!</definedName>
    <definedName name="pe.3" localSheetId="2">#REF!</definedName>
    <definedName name="pe.3">#REF!</definedName>
    <definedName name="PE.300" localSheetId="1">#REF!</definedName>
    <definedName name="PE.300" localSheetId="2">#REF!</definedName>
    <definedName name="PE.300">#REF!</definedName>
    <definedName name="PE.315">[106]ANALISA!$F$1949</definedName>
    <definedName name="PE.350" localSheetId="1">#REF!</definedName>
    <definedName name="PE.350" localSheetId="2">#REF!</definedName>
    <definedName name="PE.350">#REF!</definedName>
    <definedName name="PE.355" localSheetId="1">#REF!</definedName>
    <definedName name="PE.355" localSheetId="2">#REF!</definedName>
    <definedName name="PE.355">#REF!</definedName>
    <definedName name="pe.4" localSheetId="1">#REF!</definedName>
    <definedName name="pe.4" localSheetId="2">#REF!</definedName>
    <definedName name="pe.4">#REF!</definedName>
    <definedName name="PE.40" localSheetId="1">#REF!</definedName>
    <definedName name="PE.40" localSheetId="2">#REF!</definedName>
    <definedName name="PE.40">#REF!</definedName>
    <definedName name="PE.400" localSheetId="1">#REF!</definedName>
    <definedName name="PE.400" localSheetId="2">#REF!</definedName>
    <definedName name="PE.400">#REF!</definedName>
    <definedName name="pe.5" localSheetId="1">#REF!</definedName>
    <definedName name="pe.5" localSheetId="2">#REF!</definedName>
    <definedName name="pe.5">#REF!</definedName>
    <definedName name="PE.50" localSheetId="1">#REF!</definedName>
    <definedName name="PE.50" localSheetId="2">#REF!</definedName>
    <definedName name="PE.50">#REF!</definedName>
    <definedName name="pe.6" localSheetId="1">#REF!</definedName>
    <definedName name="pe.6" localSheetId="2">#REF!</definedName>
    <definedName name="pe.6">#REF!</definedName>
    <definedName name="pe.7" localSheetId="1">#REF!</definedName>
    <definedName name="pe.7" localSheetId="2">#REF!</definedName>
    <definedName name="pe.7">#REF!</definedName>
    <definedName name="PE.75" localSheetId="1">#REF!</definedName>
    <definedName name="PE.75" localSheetId="2">#REF!</definedName>
    <definedName name="PE.75">#REF!</definedName>
    <definedName name="PE.8" localSheetId="1">#REF!</definedName>
    <definedName name="PE.8" localSheetId="2">#REF!</definedName>
    <definedName name="PE.8">#REF!</definedName>
    <definedName name="pe.9" localSheetId="1">#REF!</definedName>
    <definedName name="pe.9" localSheetId="2">#REF!</definedName>
    <definedName name="pe.9">#REF!</definedName>
    <definedName name="pe.a" localSheetId="1">#REF!</definedName>
    <definedName name="pe.a" localSheetId="2">#REF!</definedName>
    <definedName name="pe.a">#REF!</definedName>
    <definedName name="pe.b" localSheetId="1">#REF!</definedName>
    <definedName name="pe.b" localSheetId="2">#REF!</definedName>
    <definedName name="pe.b">#REF!</definedName>
    <definedName name="pe.c" localSheetId="1">#REF!</definedName>
    <definedName name="pe.c" localSheetId="2">#REF!</definedName>
    <definedName name="pe.c">#REF!</definedName>
    <definedName name="Pedestrian">'[103]jad-bahan'!#REF!</definedName>
    <definedName name="PEDESTRIANROLLER">'[35]Break Down Alat'!#REF!</definedName>
    <definedName name="PEDESTRIANROLLER_1">"#REF!"</definedName>
    <definedName name="pejabat">[34]input!#REF!</definedName>
    <definedName name="pejabat1">[34]input!#REF!</definedName>
    <definedName name="pejaten">[27]Harga!#REF!</definedName>
    <definedName name="pek">[428]input!$C$5</definedName>
    <definedName name="pek.">'[251]Daftar harga'!$E$30</definedName>
    <definedName name="Pek.Terlatih">[214]HSD!$G$21</definedName>
    <definedName name="pek.terlatik">'[371]Upah+bahan'!$E$11</definedName>
    <definedName name="pek0">[32]input!$B$20</definedName>
    <definedName name="PEKAIR" localSheetId="1">#REF!</definedName>
    <definedName name="PEKAIR" localSheetId="2">#REF!</definedName>
    <definedName name="PEKAIR">#REF!</definedName>
    <definedName name="pekairbersih">'[66]RAB I'!$H$135</definedName>
    <definedName name="pekatap">[67]RAB!$I$45</definedName>
    <definedName name="pekbesi">[70]RAB!$H$105</definedName>
    <definedName name="PEKBETON" localSheetId="1">#REF!</definedName>
    <definedName name="PEKBETON" localSheetId="2">#REF!</definedName>
    <definedName name="PEKBETON">#REF!</definedName>
    <definedName name="PEKBETON1" localSheetId="1">#REF!</definedName>
    <definedName name="PEKBETON1" localSheetId="2">#REF!</definedName>
    <definedName name="PEKBETON1">#REF!</definedName>
    <definedName name="PEKCAT" localSheetId="1">#REF!</definedName>
    <definedName name="PEKCAT" localSheetId="2">#REF!</definedName>
    <definedName name="PEKCAT">#REF!</definedName>
    <definedName name="pekdeker">'[66]RAB I'!$H$143</definedName>
    <definedName name="pekdinding">'[66]RAB I'!$H$49</definedName>
    <definedName name="Pekerja">'[224]Uph&amp;bhn'!$E$11</definedName>
    <definedName name="pekerja.terlth">'[113]Daft.U+B'!$F$11</definedName>
    <definedName name="Pekerja_Hutan">'[429]UPAH DAN BAHAN'!#REF!</definedName>
    <definedName name="Pekerja_terlatih">'[374]Daf.Harga-Upah'!$E$13</definedName>
    <definedName name="pekerja_terlth">'[430]Daftr U&amp;B'!$F$12</definedName>
    <definedName name="pekerja1">[150]Harga!#REF!</definedName>
    <definedName name="Pekerjaan" localSheetId="1">#REF!</definedName>
    <definedName name="Pekerjaan" localSheetId="2">#REF!</definedName>
    <definedName name="Pekerjaan">#REF!</definedName>
    <definedName name="PEKERJAAN_JARINGAN_PERPIPAAN">[122]RAB!$M$118</definedName>
    <definedName name="PEKERJAAN_PAGAR_KELILING">[122]RAB!$M$189</definedName>
    <definedName name="PEKERJAAN_PONDASI_MESIN_DAN_POMPA">[122]RAB!$M$65</definedName>
    <definedName name="PEKERJAAN_RISER_PIPE">[122]RAB!$M$84</definedName>
    <definedName name="PEKERJAAN_RUMAH_P3A">[122]RAB!$M$149</definedName>
    <definedName name="PEKERJAAN_RUMAH_POMPA">[122]RAB!$M$16</definedName>
    <definedName name="PEKERJAAN_UMUM2" localSheetId="1">#REF!</definedName>
    <definedName name="PEKERJAAN_UMUM2" localSheetId="2">#REF!</definedName>
    <definedName name="PEKERJAAN_UMUM2">#REF!</definedName>
    <definedName name="Pekerjaan1" localSheetId="1">#REF!</definedName>
    <definedName name="Pekerjaan1" localSheetId="2">#REF!</definedName>
    <definedName name="Pekerjaan1">#REF!</definedName>
    <definedName name="PekerjaT">'[224]Uph&amp;bhn'!$E$12</definedName>
    <definedName name="pekerjaterlatih">'[39]upah bahan'!$F$23</definedName>
    <definedName name="pekfinising">'[66]RAB I'!$H$112</definedName>
    <definedName name="pekhus">'[152]Daftar Harga'!$H$5</definedName>
    <definedName name="PEKKAYU">[67]RAB!$I$39</definedName>
    <definedName name="pekkuzen">'[66]RAB I'!$H$98</definedName>
    <definedName name="PEKLAIN">[67]RAB!#REF!</definedName>
    <definedName name="peklantai">[67]RAB!$I$23</definedName>
    <definedName name="peklatih">[27]Harga!#REF!</definedName>
    <definedName name="PEKLIS">[67]RAB!$I$77</definedName>
    <definedName name="PEKLISTRIK" localSheetId="1">#REF!</definedName>
    <definedName name="PEKLISTRIK" localSheetId="2">#REF!</definedName>
    <definedName name="PEKLISTRIK">#REF!</definedName>
    <definedName name="pekpas">[70]RAB!$H$34</definedName>
    <definedName name="PEKPASANGAN">'[105]RAB 1'!#REF!</definedName>
    <definedName name="PEKPEN">[67]RAB!$I$13</definedName>
    <definedName name="PEKPENG">[67]RAB!$I$72</definedName>
    <definedName name="PEKPENGECATAN">'[105]RAB 1'!#REF!</definedName>
    <definedName name="PEKPENGUNCI">'[105]RAB 1'!#REF!</definedName>
    <definedName name="pekpersiapan">'[66]RAB I'!$H$24</definedName>
    <definedName name="pekpin">[70]RAB!$H$71</definedName>
    <definedName name="PEKPINTUDANJENDELA">'[105]RAB 1'!#REF!</definedName>
    <definedName name="pekplapondanlistrik">'[66]RAB I'!$H$73</definedName>
    <definedName name="PEKPLEGTERAN">'[105]RAB 1'!#REF!</definedName>
    <definedName name="pekples">[70]RAB!$H$42</definedName>
    <definedName name="PEKPLESTERAN">'[105]RAB 1'!#REF!</definedName>
    <definedName name="pekpondasi">'[66]RAB I'!$H$41</definedName>
    <definedName name="PEKSANITASI">[67]RAB!$I$83</definedName>
    <definedName name="pektanah">[70]RAB!$H$26</definedName>
    <definedName name="PEL" localSheetId="1">#REF!</definedName>
    <definedName name="PEL" localSheetId="2">#REF!</definedName>
    <definedName name="PEL">#REF!</definedName>
    <definedName name="Pelaksanaan">[431]Uraian!#REF!</definedName>
    <definedName name="pelaku">[11]Input!#REF!</definedName>
    <definedName name="pelat_2" localSheetId="1">#REF!</definedName>
    <definedName name="pelat_2" localSheetId="2">#REF!</definedName>
    <definedName name="pelat_2">#REF!</definedName>
    <definedName name="pelicin">'[213]Daftar Harga'!$J$161</definedName>
    <definedName name="PELIMPAH">[142]Biaya!$I$21</definedName>
    <definedName name="pelumas">[314]bhn!$G$91</definedName>
    <definedName name="Pelunasan">'[104]412'!$J$418</definedName>
    <definedName name="pemadatrodabesi">[150]Analisa!#REF!</definedName>
    <definedName name="pemadatrodakaret">[150]Analisa!#REF!</definedName>
    <definedName name="Pemasak">[154]HaSatUp!#REF!</definedName>
    <definedName name="pemasak.aspal">'[191]HARGA SAT'!#REF!</definedName>
    <definedName name="pemasakaspal">'[39]upah bahan'!$F$22</definedName>
    <definedName name="pemasukandaya1300">[150]Harga!#REF!</definedName>
    <definedName name="pemb." localSheetId="1">#REF!</definedName>
    <definedName name="pemb." localSheetId="2">#REF!</definedName>
    <definedName name="pemb.">#REF!</definedName>
    <definedName name="pemb.mekanik" localSheetId="1">#REF!</definedName>
    <definedName name="pemb.mekanik" localSheetId="2">#REF!</definedName>
    <definedName name="pemb.mekanik">#REF!</definedName>
    <definedName name="pemb.operator" localSheetId="1">#REF!</definedName>
    <definedName name="pemb.operator" localSheetId="2">#REF!</definedName>
    <definedName name="pemb.operator">#REF!</definedName>
    <definedName name="pemb.operatur" localSheetId="1">#REF!</definedName>
    <definedName name="pemb.operatur" localSheetId="2">#REF!</definedName>
    <definedName name="pemb.operatur">#REF!</definedName>
    <definedName name="pemb.sop" localSheetId="1">#REF!</definedName>
    <definedName name="pemb.sop" localSheetId="2">#REF!</definedName>
    <definedName name="pemb.sop">#REF!</definedName>
    <definedName name="pemb.sopir" localSheetId="1">#REF!</definedName>
    <definedName name="pemb.sopir" localSheetId="2">#REF!</definedName>
    <definedName name="pemb.sopir">#REF!</definedName>
    <definedName name="Pembantu">[154]HaSatUp!#REF!</definedName>
    <definedName name="Pembantu_operator" localSheetId="1">#REF!</definedName>
    <definedName name="Pembantu_operator" localSheetId="2">#REF!</definedName>
    <definedName name="Pembantu_operator">#REF!</definedName>
    <definedName name="pembantu_oprator">'[215]HARGA SATUAN'!$F$21</definedName>
    <definedName name="pembantu_sopir">'[215]HARGA SATUAN'!$F$23</definedName>
    <definedName name="PembantuO" localSheetId="1">#REF!</definedName>
    <definedName name="PembantuO" localSheetId="2">#REF!</definedName>
    <definedName name="PembantuO">#REF!</definedName>
    <definedName name="pembantusopir">'[226]DFT BHN'!$E$19</definedName>
    <definedName name="pemberi_ijin_usaha">[159]CODE!#REF!</definedName>
    <definedName name="Pembersihan">'[141]Break Down Bahan LS'!$L$17</definedName>
    <definedName name="pembesian" localSheetId="1">#REF!</definedName>
    <definedName name="pembesian" localSheetId="2">#REF!</definedName>
    <definedName name="pembesian">#REF!</definedName>
    <definedName name="pembesianbetonperkg">'[206]Beton&amp;pembesian'!$D$124</definedName>
    <definedName name="pembesianbetonperkgstillmesh">'[230]Beton&amp;pembesian'!#REF!</definedName>
    <definedName name="pembesianII">[180]Analisa!$I$609</definedName>
    <definedName name="pembesianiii">[180]Analisa!$L$609</definedName>
    <definedName name="pembesianulir">[68]Analisa!$J$415</definedName>
    <definedName name="pembjukur1">[212]bahan!$F$28</definedName>
    <definedName name="pembongkaran" localSheetId="1">[209]Pembongkaran!$C$3:$I$143</definedName>
    <definedName name="pembongkaran" localSheetId="2">[210]Pembongkaran!$C$3:$I$143</definedName>
    <definedName name="pembongkaran">[211]Pembongkaran!$C$3:$I$143</definedName>
    <definedName name="pemda">[179]INPUT!$C$4</definedName>
    <definedName name="pemda1">[11]Input!#REF!</definedName>
    <definedName name="pemecah.batu">'[191]HARGA SAT'!#REF!</definedName>
    <definedName name="pemecahbatu">'[67]hrg bhn'!$D$31</definedName>
    <definedName name="pemoperator">[27]Harga!#REF!</definedName>
    <definedName name="PEMPAS">'[33]HARGA SAT'!#REF!</definedName>
    <definedName name="PEN">'[359]SURAT PENAWARAN'!$L$64</definedName>
    <definedName name="penangkalpetir">'[135]HG SATUAN'!$E$206</definedName>
    <definedName name="penawar">[406]Rekap!#REF!</definedName>
    <definedName name="Pendterakhir">[159]CODE!#REF!</definedName>
    <definedName name="peng" localSheetId="1">#REF!</definedName>
    <definedName name="peng" localSheetId="2">#REF!</definedName>
    <definedName name="peng">#REF!</definedName>
    <definedName name="peng.bronjong">'[191]HARGA SAT'!#REF!</definedName>
    <definedName name="pengadukbeton">'[39]upah bahan'!$F$29</definedName>
    <definedName name="Pengankutan">'[141]Break Down Bahan LS'!$L$174</definedName>
    <definedName name="penganyam_bronjong">'[215]HARGA SATUAN'!$F$16</definedName>
    <definedName name="pengaspalan" localSheetId="1">#REF!</definedName>
    <definedName name="pengaspalan" localSheetId="2">#REF!</definedName>
    <definedName name="pengaspalan">#REF!</definedName>
    <definedName name="pengecatandanpelitur" localSheetId="1">'[209]Pengecatan dan Pelituran'!$C$3:$I$464</definedName>
    <definedName name="pengecatandanpelitur" localSheetId="2">'[210]Pengecatan dan Pelituran'!$C$3:$I$464</definedName>
    <definedName name="pengecatandanpelitur">'[211]Pengecatan dan Pelituran'!$C$3:$I$464</definedName>
    <definedName name="PENGELAK">[142]Biaya!$I$28</definedName>
    <definedName name="pengelasan" localSheetId="1">#REF!</definedName>
    <definedName name="pengelasan" localSheetId="2">#REF!</definedName>
    <definedName name="pengelasan">#REF!</definedName>
    <definedName name="pengetesan" localSheetId="1">#REF!</definedName>
    <definedName name="pengetesan" localSheetId="2">#REF!</definedName>
    <definedName name="pengetesan">#REF!</definedName>
    <definedName name="penggergaji">'[191]HARGA SAT'!#REF!</definedName>
    <definedName name="penggosok.tegel">'[191]HARGA SAT'!#REF!</definedName>
    <definedName name="penggosoktegel">[109]Bahan!#REF!</definedName>
    <definedName name="pengisibronjong">'[118]Daftar Harga'!$H$33</definedName>
    <definedName name="Pengukuran" localSheetId="1">#REF!</definedName>
    <definedName name="Pengukuran" localSheetId="2">#REF!</definedName>
    <definedName name="Pengukuran">#REF!</definedName>
    <definedName name="pengurasan" localSheetId="1">#REF!</definedName>
    <definedName name="pengurasan" localSheetId="2">#REF!</definedName>
    <definedName name="pengurasan">#REF!</definedName>
    <definedName name="Peningkatan_Pembangunan_Jalan_dan_Jembatan">"Nama_Program"</definedName>
    <definedName name="penitian">[150]Harga!#REF!</definedName>
    <definedName name="Penjaga">[154]HaSatUp!#REF!</definedName>
    <definedName name="Penjaga.M">[223]Harsat!#REF!</definedName>
    <definedName name="penjaga.mlm">'[113]Daft.U+B'!$F$10</definedName>
    <definedName name="penjaga_mlm">'[187]Daft.U+B'!#REF!</definedName>
    <definedName name="Penjagamalam">[154]HaSatUp!#REF!</definedName>
    <definedName name="Penjualan">'[104]412'!$J$406</definedName>
    <definedName name="peno" localSheetId="5">{#N/A,#N/A,FALSE,"REK";#N/A,#N/A,FALSE,"Bq-ARS"}</definedName>
    <definedName name="peno" localSheetId="7">{#N/A,#N/A,FALSE,"REK";#N/A,#N/A,FALSE,"Bq-ARS"}</definedName>
    <definedName name="peno">{#N/A,#N/A,FALSE,"REK";#N/A,#N/A,FALSE,"Bq-ARS"}</definedName>
    <definedName name="peno_1" localSheetId="3">{#N/A,#N/A,FALSE,"REK";#N/A,#N/A,FALSE,"Bq-ARS"}</definedName>
    <definedName name="peno_1" localSheetId="4">{#N/A,#N/A,FALSE,"REK";#N/A,#N/A,FALSE,"Bq-ARS"}</definedName>
    <definedName name="peno_2" localSheetId="5">{#N/A,#N/A,FALSE,"REK";#N/A,#N/A,FALSE,"Bq-ARS"}</definedName>
    <definedName name="peno_2" localSheetId="7">{#N/A,#N/A,FALSE,"REK";#N/A,#N/A,FALSE,"Bq-ARS"}</definedName>
    <definedName name="peno_2">{#N/A,#N/A,FALSE,"REK";#N/A,#N/A,FALSE,"Bq-ARS"}</definedName>
    <definedName name="peno_3" localSheetId="5">{#N/A,#N/A,FALSE,"REK";#N/A,#N/A,FALSE,"Bq-ARS"}</definedName>
    <definedName name="peno_3" localSheetId="7">{#N/A,#N/A,FALSE,"REK";#N/A,#N/A,FALSE,"Bq-ARS"}</definedName>
    <definedName name="peno_3">{#N/A,#N/A,FALSE,"REK";#N/A,#N/A,FALSE,"Bq-ARS"}</definedName>
    <definedName name="peno_4" localSheetId="5">{#N/A,#N/A,FALSE,"REK";#N/A,#N/A,FALSE,"Bq-ARS"}</definedName>
    <definedName name="peno_4" localSheetId="7">{#N/A,#N/A,FALSE,"REK";#N/A,#N/A,FALSE,"Bq-ARS"}</definedName>
    <definedName name="peno_4">{#N/A,#N/A,FALSE,"REK";#N/A,#N/A,FALSE,"Bq-ARS"}</definedName>
    <definedName name="peno_5" localSheetId="5">{#N/A,#N/A,FALSE,"REK";#N/A,#N/A,FALSE,"Bq-ARS"}</definedName>
    <definedName name="peno_5" localSheetId="7">{#N/A,#N/A,FALSE,"REK";#N/A,#N/A,FALSE,"Bq-ARS"}</definedName>
    <definedName name="peno_5">{#N/A,#N/A,FALSE,"REK";#N/A,#N/A,FALSE,"Bq-ARS"}</definedName>
    <definedName name="pentul" localSheetId="5">{#N/A,#N/A,FALSE,"REK-S-TPL";#N/A,#N/A,FALSE,"REK-TPML";#N/A,#N/A,FALSE,"RAB-TEMPEL"}</definedName>
    <definedName name="pentul" localSheetId="7">{#N/A,#N/A,FALSE,"REK-S-TPL";#N/A,#N/A,FALSE,"REK-TPML";#N/A,#N/A,FALSE,"RAB-TEMPEL"}</definedName>
    <definedName name="pentul">{#N/A,#N/A,FALSE,"REK-S-TPL";#N/A,#N/A,FALSE,"REK-TPML";#N/A,#N/A,FALSE,"RAB-TEMPEL"}</definedName>
    <definedName name="pentul_1" localSheetId="3">{#N/A,#N/A,FALSE,"REK-S-TPL";#N/A,#N/A,FALSE,"REK-TPML";#N/A,#N/A,FALSE,"RAB-TEMPEL"}</definedName>
    <definedName name="pentul_1" localSheetId="4">{#N/A,#N/A,FALSE,"REK-S-TPL";#N/A,#N/A,FALSE,"REK-TPML";#N/A,#N/A,FALSE,"RAB-TEMPEL"}</definedName>
    <definedName name="pentul_2" localSheetId="5">{#N/A,#N/A,FALSE,"REK-S-TPL";#N/A,#N/A,FALSE,"REK-TPML";#N/A,#N/A,FALSE,"RAB-TEMPEL"}</definedName>
    <definedName name="pentul_2" localSheetId="7">{#N/A,#N/A,FALSE,"REK-S-TPL";#N/A,#N/A,FALSE,"REK-TPML";#N/A,#N/A,FALSE,"RAB-TEMPEL"}</definedName>
    <definedName name="pentul_2">{#N/A,#N/A,FALSE,"REK-S-TPL";#N/A,#N/A,FALSE,"REK-TPML";#N/A,#N/A,FALSE,"RAB-TEMPEL"}</definedName>
    <definedName name="pentul_3" localSheetId="5">{#N/A,#N/A,FALSE,"REK-S-TPL";#N/A,#N/A,FALSE,"REK-TPML";#N/A,#N/A,FALSE,"RAB-TEMPEL"}</definedName>
    <definedName name="pentul_3" localSheetId="7">{#N/A,#N/A,FALSE,"REK-S-TPL";#N/A,#N/A,FALSE,"REK-TPML";#N/A,#N/A,FALSE,"RAB-TEMPEL"}</definedName>
    <definedName name="pentul_3">{#N/A,#N/A,FALSE,"REK-S-TPL";#N/A,#N/A,FALSE,"REK-TPML";#N/A,#N/A,FALSE,"RAB-TEMPEL"}</definedName>
    <definedName name="pentul_4" localSheetId="5">{#N/A,#N/A,FALSE,"REK-S-TPL";#N/A,#N/A,FALSE,"REK-TPML";#N/A,#N/A,FALSE,"RAB-TEMPEL"}</definedName>
    <definedName name="pentul_4" localSheetId="7">{#N/A,#N/A,FALSE,"REK-S-TPL";#N/A,#N/A,FALSE,"REK-TPML";#N/A,#N/A,FALSE,"RAB-TEMPEL"}</definedName>
    <definedName name="pentul_4">{#N/A,#N/A,FALSE,"REK-S-TPL";#N/A,#N/A,FALSE,"REK-TPML";#N/A,#N/A,FALSE,"RAB-TEMPEL"}</definedName>
    <definedName name="pentul_5" localSheetId="5">{#N/A,#N/A,FALSE,"REK-S-TPL";#N/A,#N/A,FALSE,"REK-TPML";#N/A,#N/A,FALSE,"RAB-TEMPEL"}</definedName>
    <definedName name="pentul_5" localSheetId="7">{#N/A,#N/A,FALSE,"REK-S-TPL";#N/A,#N/A,FALSE,"REK-TPML";#N/A,#N/A,FALSE,"RAB-TEMPEL"}</definedName>
    <definedName name="pentul_5">{#N/A,#N/A,FALSE,"REK-S-TPL";#N/A,#N/A,FALSE,"REK-TPML";#N/A,#N/A,FALSE,"RAB-TEMPEL"}</definedName>
    <definedName name="penutupatap" localSheetId="1">'[209]Penutup Atap'!$C$3:$I$1004</definedName>
    <definedName name="penutupatap" localSheetId="2">'[210]Penutup Atap'!$C$3:$I$1004</definedName>
    <definedName name="penutupatap">'[211]Penutup Atap'!$C$3:$I$1004</definedName>
    <definedName name="penutuplantaidandinding" localSheetId="1">'[209]Penutup Lantai dan Dinding'!$C$3:$I$1771</definedName>
    <definedName name="penutuplantaidandinding" localSheetId="2">'[210]Penutup Lantai dan Dinding'!$C$3:$I$1771</definedName>
    <definedName name="penutuplantaidandinding">'[211]Penutup Lantai dan Dinding'!$C$3:$I$1771</definedName>
    <definedName name="PenyebaranM" localSheetId="1">#REF!</definedName>
    <definedName name="PenyebaranM" localSheetId="2">#REF!</definedName>
    <definedName name="PenyebaranM">#REF!</definedName>
    <definedName name="PERALATAN">'[35]Break Down Alat'!#REF!</definedName>
    <definedName name="perancah" localSheetId="1">#REF!</definedName>
    <definedName name="perancah" localSheetId="2">#REF!</definedName>
    <definedName name="perancah">#REF!</definedName>
    <definedName name="perancah.II" localSheetId="1">#REF!</definedName>
    <definedName name="perancah.II" localSheetId="2">#REF!</definedName>
    <definedName name="perancah.II">#REF!</definedName>
    <definedName name="perancahbeton">[68]Analisa!$J$433</definedName>
    <definedName name="perancahII">[432]ANALISA!#REF!</definedName>
    <definedName name="perancahIII">[432]ANALISA!#REF!</definedName>
    <definedName name="perancahkayu" localSheetId="1">#REF!</definedName>
    <definedName name="perancahkayu" localSheetId="2">#REF!</definedName>
    <definedName name="perancahkayu">#REF!</definedName>
    <definedName name="Perbaikan">'[141]Break Down Bahan LS'!$L$133</definedName>
    <definedName name="perbersihan_lapangan">[215]ANALISA!$E$402</definedName>
    <definedName name="perc">'[155]B. PERSONIL'!$O$49</definedName>
    <definedName name="PERCENT">"$#REF!.$AC$59:$AF$148"</definedName>
    <definedName name="peresapan">[150]Harga!#REF!</definedName>
    <definedName name="PERHITSEWA">"#REF!"</definedName>
    <definedName name="perkerasan_cold_milling">[133]aNaLiSa!$I$343</definedName>
    <definedName name="perlintasan" localSheetId="1">#REF!</definedName>
    <definedName name="perlintasan" localSheetId="2">#REF!</definedName>
    <definedName name="perlintasan">#REF!</definedName>
    <definedName name="PERLUASAN_DAN_REHAB_AREAL_PARKIR" localSheetId="1">#REF!</definedName>
    <definedName name="PERLUASAN_DAN_REHAB_AREAL_PARKIR" localSheetId="2">#REF!</definedName>
    <definedName name="PERLUASAN_DAN_REHAB_AREAL_PARKIR">#REF!</definedName>
    <definedName name="PERMUKAAN2" localSheetId="1">#REF!</definedName>
    <definedName name="PERMUKAAN2" localSheetId="2">#REF!</definedName>
    <definedName name="PERMUKAAN2">#REF!</definedName>
    <definedName name="PERNIS">'[67]hrg bhn'!$D$215</definedName>
    <definedName name="perpipaangedung" localSheetId="1">'[209]Perpipaan Gedung'!$C$3:$I$531</definedName>
    <definedName name="perpipaangedung" localSheetId="2">'[210]Perpipaan Gedung'!$C$3:$I$531</definedName>
    <definedName name="perpipaangedung">'[211]Perpipaan Gedung'!$C$3:$I$531</definedName>
    <definedName name="perpus">[179]INPUT!$C$7</definedName>
    <definedName name="persen">'[433]Uph&amp;bhn'!$I$47</definedName>
    <definedName name="persiapan" localSheetId="1">[209]Persiapan!$C$4:$I$403</definedName>
    <definedName name="persiapan" localSheetId="2">[210]Persiapan!$C$4:$I$403</definedName>
    <definedName name="persiapan">[211]Persiapan!$C$4:$I$403</definedName>
    <definedName name="persiapan613">'[132]ANLIS '!$K$32</definedName>
    <definedName name="persiapan614">'[132]ANLIS '!$K$39</definedName>
    <definedName name="persiapan64">'[132]ANLIS '!$K$18</definedName>
    <definedName name="persiapan68">'[132]ANLIS '!$K$25</definedName>
    <definedName name="persiapanl12ii">'[132]ANLIS '!$K$55</definedName>
    <definedName name="persiapanl7">'[132]ANLIS '!$K$46</definedName>
    <definedName name="personil" localSheetId="1">#REF!</definedName>
    <definedName name="personil" localSheetId="2">#REF!</definedName>
    <definedName name="personil">#REF!</definedName>
    <definedName name="perusahaan">[217]bahan!$G$67</definedName>
    <definedName name="pf">'[434]Debit Hasil Tank model'!$I$55</definedName>
    <definedName name="PG.01">[106]ANALISA!$F$1166</definedName>
    <definedName name="PG.02">[106]ANALISA!$F$1188</definedName>
    <definedName name="PG.1" localSheetId="1">#REF!</definedName>
    <definedName name="PG.1" localSheetId="2">#REF!</definedName>
    <definedName name="PG.1">#REF!</definedName>
    <definedName name="PG.1.2" localSheetId="1">#REF!</definedName>
    <definedName name="PG.1.2" localSheetId="2">#REF!</definedName>
    <definedName name="PG.1.2">#REF!</definedName>
    <definedName name="PG.1.5" localSheetId="1">#REF!</definedName>
    <definedName name="PG.1.5" localSheetId="2">#REF!</definedName>
    <definedName name="PG.1.5">#REF!</definedName>
    <definedName name="pg.1.a">[196]ANALISA!#REF!</definedName>
    <definedName name="pg.1.b">[196]ANALISA!#REF!</definedName>
    <definedName name="pg.1.c">[196]ANALISA!#REF!</definedName>
    <definedName name="PG.10" localSheetId="1">#REF!</definedName>
    <definedName name="PG.10" localSheetId="2">#REF!</definedName>
    <definedName name="PG.10">#REF!</definedName>
    <definedName name="PG.2" localSheetId="1">#REF!</definedName>
    <definedName name="PG.2" localSheetId="2">#REF!</definedName>
    <definedName name="PG.2">#REF!</definedName>
    <definedName name="PG.3" localSheetId="1">#REF!</definedName>
    <definedName name="PG.3" localSheetId="2">#REF!</definedName>
    <definedName name="PG.3">#REF!</definedName>
    <definedName name="PG.3.4" localSheetId="1">#REF!</definedName>
    <definedName name="PG.3.4" localSheetId="2">#REF!</definedName>
    <definedName name="PG.3.4">#REF!</definedName>
    <definedName name="pg.4">[108]ANALISA!$F$765</definedName>
    <definedName name="pg.5" localSheetId="1">#REF!</definedName>
    <definedName name="pg.5" localSheetId="2">#REF!</definedName>
    <definedName name="pg.5">#REF!</definedName>
    <definedName name="PG.6" localSheetId="1">#REF!</definedName>
    <definedName name="PG.6" localSheetId="2">#REF!</definedName>
    <definedName name="PG.6">#REF!</definedName>
    <definedName name="PG.7" localSheetId="1">#REF!</definedName>
    <definedName name="PG.7" localSheetId="2">#REF!</definedName>
    <definedName name="PG.7">#REF!</definedName>
    <definedName name="PG.8" localSheetId="1">#REF!</definedName>
    <definedName name="PG.8" localSheetId="2">#REF!</definedName>
    <definedName name="PG.8">#REF!</definedName>
    <definedName name="PG.9" localSheetId="1">#REF!</definedName>
    <definedName name="PG.9" localSheetId="2">#REF!</definedName>
    <definedName name="PG.9">#REF!</definedName>
    <definedName name="Pg.a" localSheetId="1">#REF!</definedName>
    <definedName name="Pg.a" localSheetId="2">#REF!</definedName>
    <definedName name="Pg.a">#REF!</definedName>
    <definedName name="PG_01">[234]H.Satuan!#REF!</definedName>
    <definedName name="PG_02">[234]H.Satuan!#REF!</definedName>
    <definedName name="PG_03">[234]H.Satuan!#REF!</definedName>
    <definedName name="PG_04">[234]H.Satuan!#REF!</definedName>
    <definedName name="PG_05">[234]H.Satuan!#REF!</definedName>
    <definedName name="pg_4100">#N/A</definedName>
    <definedName name="pg_4150">#N/A</definedName>
    <definedName name="Pg2a" localSheetId="1">#REF!</definedName>
    <definedName name="Pg2a" localSheetId="2">#REF!</definedName>
    <definedName name="Pg2a">#REF!</definedName>
    <definedName name="PH_01">[234]H.Satuan!#REF!</definedName>
    <definedName name="PH_02">[234]H.Satuan!#REF!</definedName>
    <definedName name="PH_03">[234]H.Satuan!#REF!</definedName>
    <definedName name="PH_04">[231]Analisa!$D$758</definedName>
    <definedName name="PH_05">[231]Analisa!$D$789</definedName>
    <definedName name="PH_06">[234]H.Satuan!#REF!</definedName>
    <definedName name="Philip" localSheetId="5">{#N/A,#N/A,FALSE,"REK-S-TPL";#N/A,#N/A,FALSE,"REK-TPML";#N/A,#N/A,FALSE,"RAB-TEMPEL"}</definedName>
    <definedName name="Philip" localSheetId="7">{#N/A,#N/A,FALSE,"REK-S-TPL";#N/A,#N/A,FALSE,"REK-TPML";#N/A,#N/A,FALSE,"RAB-TEMPEL"}</definedName>
    <definedName name="Philip">{#N/A,#N/A,FALSE,"REK-S-TPL";#N/A,#N/A,FALSE,"REK-TPML";#N/A,#N/A,FALSE,"RAB-TEMPEL"}</definedName>
    <definedName name="Philip_1" localSheetId="3">{#N/A,#N/A,FALSE,"REK-S-TPL";#N/A,#N/A,FALSE,"REK-TPML";#N/A,#N/A,FALSE,"RAB-TEMPEL"}</definedName>
    <definedName name="Philip_1" localSheetId="4">{#N/A,#N/A,FALSE,"REK-S-TPL";#N/A,#N/A,FALSE,"REK-TPML";#N/A,#N/A,FALSE,"RAB-TEMPEL"}</definedName>
    <definedName name="Philip_2" localSheetId="5">{#N/A,#N/A,FALSE,"REK-S-TPL";#N/A,#N/A,FALSE,"REK-TPML";#N/A,#N/A,FALSE,"RAB-TEMPEL"}</definedName>
    <definedName name="Philip_2" localSheetId="7">{#N/A,#N/A,FALSE,"REK-S-TPL";#N/A,#N/A,FALSE,"REK-TPML";#N/A,#N/A,FALSE,"RAB-TEMPEL"}</definedName>
    <definedName name="Philip_2">{#N/A,#N/A,FALSE,"REK-S-TPL";#N/A,#N/A,FALSE,"REK-TPML";#N/A,#N/A,FALSE,"RAB-TEMPEL"}</definedName>
    <definedName name="Philip_3" localSheetId="5">{#N/A,#N/A,FALSE,"REK-S-TPL";#N/A,#N/A,FALSE,"REK-TPML";#N/A,#N/A,FALSE,"RAB-TEMPEL"}</definedName>
    <definedName name="Philip_3" localSheetId="7">{#N/A,#N/A,FALSE,"REK-S-TPL";#N/A,#N/A,FALSE,"REK-TPML";#N/A,#N/A,FALSE,"RAB-TEMPEL"}</definedName>
    <definedName name="Philip_3">{#N/A,#N/A,FALSE,"REK-S-TPL";#N/A,#N/A,FALSE,"REK-TPML";#N/A,#N/A,FALSE,"RAB-TEMPEL"}</definedName>
    <definedName name="Philip_4" localSheetId="5">{#N/A,#N/A,FALSE,"REK-S-TPL";#N/A,#N/A,FALSE,"REK-TPML";#N/A,#N/A,FALSE,"RAB-TEMPEL"}</definedName>
    <definedName name="Philip_4" localSheetId="7">{#N/A,#N/A,FALSE,"REK-S-TPL";#N/A,#N/A,FALSE,"REK-TPML";#N/A,#N/A,FALSE,"RAB-TEMPEL"}</definedName>
    <definedName name="Philip_4">{#N/A,#N/A,FALSE,"REK-S-TPL";#N/A,#N/A,FALSE,"REK-TPML";#N/A,#N/A,FALSE,"RAB-TEMPEL"}</definedName>
    <definedName name="Philip_5" localSheetId="5">{#N/A,#N/A,FALSE,"REK-S-TPL";#N/A,#N/A,FALSE,"REK-TPML";#N/A,#N/A,FALSE,"RAB-TEMPEL"}</definedName>
    <definedName name="Philip_5" localSheetId="7">{#N/A,#N/A,FALSE,"REK-S-TPL";#N/A,#N/A,FALSE,"REK-TPML";#N/A,#N/A,FALSE,"RAB-TEMPEL"}</definedName>
    <definedName name="Philip_5">{#N/A,#N/A,FALSE,"REK-S-TPL";#N/A,#N/A,FALSE,"REK-TPML";#N/A,#N/A,FALSE,"RAB-TEMPEL"}</definedName>
    <definedName name="Phone">[435]CODE!$B$6</definedName>
    <definedName name="PHU_1_6">"#REF!"</definedName>
    <definedName name="PHU_2_6">"#REF!"</definedName>
    <definedName name="PHU_6">"#REF!"</definedName>
    <definedName name="phutan">[436]bahan!#REF!</definedName>
    <definedName name="Pickup">[154]HaSatUp!#REF!</definedName>
    <definedName name="pijar15">[27]Harga!#REF!</definedName>
    <definedName name="pijar15watt">'[135]HG SATUAN'!$E$187</definedName>
    <definedName name="pijar25">[27]Harga!#REF!</definedName>
    <definedName name="pijar25watt">'[135]HG SATUAN'!$E$186</definedName>
    <definedName name="piles" localSheetId="1">#REF!</definedName>
    <definedName name="piles" localSheetId="2">#REF!</definedName>
    <definedName name="piles">#REF!</definedName>
    <definedName name="piles15">[27]Harga!#REF!</definedName>
    <definedName name="piles20">[27]Harga!#REF!</definedName>
    <definedName name="pim">[354]DATA!$C$8</definedName>
    <definedName name="Pimpro">[437]Rekap!$B$53</definedName>
    <definedName name="pinang">[150]Harga!#REF!</definedName>
    <definedName name="PINDAH">'[142]Pemindahan Penduduk '!$G$55</definedName>
    <definedName name="Pintu" localSheetId="1">#REF!</definedName>
    <definedName name="Pintu" localSheetId="2">#REF!</definedName>
    <definedName name="Pintu">#REF!</definedName>
    <definedName name="pintu.air.8.1x2">'[117]HARGA SAT'!$G$155</definedName>
    <definedName name="pintuairCII">'[318]Daftar Harga'!$H$48</definedName>
    <definedName name="pintuairtersier">'[118]Daftar Harga'!$H$49</definedName>
    <definedName name="pintuairtypeB">'[118]Daftar Harga'!$H$50</definedName>
    <definedName name="pintubesi">'[132]HRG BHN'!$E$77</definedName>
    <definedName name="pintudanjendela" localSheetId="1">'[209]Pintu dan Jendela'!$C$3:$I$831</definedName>
    <definedName name="pintudanjendela" localSheetId="2">'[210]Pintu dan Jendela'!$C$3:$I$831</definedName>
    <definedName name="pintudanjendela">'[211]Pintu dan Jendela'!$C$3:$I$831</definedName>
    <definedName name="pipa" localSheetId="1">#REF!</definedName>
    <definedName name="pipa" localSheetId="2">#REF!</definedName>
    <definedName name="pipa">#REF!</definedName>
    <definedName name="Pipa.l" localSheetId="1">#REF!</definedName>
    <definedName name="Pipa.l" localSheetId="2">#REF!</definedName>
    <definedName name="Pipa.l">#REF!</definedName>
    <definedName name="Pipa__pvc_maspion_D_ø_2">[438]HarSat!$F$159</definedName>
    <definedName name="Pipa__pvc_maspion_ø_4">[438]HarSat!$F$160</definedName>
    <definedName name="Pipa_Besi_persegi">[122]HS!$G$220</definedName>
    <definedName name="Pipa_Discharge_Ø_4__x_2_m__Double_Flange">[122]HS!$G$236</definedName>
    <definedName name="Pipa_GI_ø_1">[438]HarSat!$F$153</definedName>
    <definedName name="Pipa_GI_ø_1_1_2">[438]HarSat!$F$154</definedName>
    <definedName name="Pipa_GI_ø_1_1_4" localSheetId="1">#REF!</definedName>
    <definedName name="Pipa_GI_ø_1_1_4" localSheetId="2">#REF!</definedName>
    <definedName name="Pipa_GI_ø_1_1_4">#REF!</definedName>
    <definedName name="Pipa_GI_ø_1_2">[438]HarSat!$F$158</definedName>
    <definedName name="Pipa_GI_ø_2">[438]HarSat!$F$155</definedName>
    <definedName name="Pipa_GI_ø_2_1_2" localSheetId="1">#REF!</definedName>
    <definedName name="Pipa_GI_ø_2_1_2" localSheetId="2">#REF!</definedName>
    <definedName name="Pipa_GI_ø_2_1_2">#REF!</definedName>
    <definedName name="Pipa_GI_ø_3">[438]HarSat!$F$156</definedName>
    <definedName name="Pipa_GI_ø_3_4">[438]HarSat!$F$157</definedName>
    <definedName name="pipa_gi12" localSheetId="1">#REF!</definedName>
    <definedName name="pipa_gi12" localSheetId="2">#REF!</definedName>
    <definedName name="pipa_gi12">#REF!</definedName>
    <definedName name="Pipa_GIP_ø_1__medium_class">[438]HarSat!#REF!</definedName>
    <definedName name="Pipa_GIP_ø_1_1_2__medium_class" localSheetId="1">#REF!</definedName>
    <definedName name="Pipa_GIP_ø_1_1_2__medium_class" localSheetId="2">#REF!</definedName>
    <definedName name="Pipa_GIP_ø_1_1_2__medium_class">#REF!</definedName>
    <definedName name="Pipa_GIP_ø_1_1_4__medium_class">[438]HarSat!#REF!</definedName>
    <definedName name="Pipa_GIP_ø_3_4__medium_class">[438]HarSat!#REF!</definedName>
    <definedName name="Pipa_GIP_Ø_4">[122]HS!$G$174</definedName>
    <definedName name="Pipa_Pematusan">[215]ANALISA!$E$334</definedName>
    <definedName name="Pipa_PVC_2">'[215]HARGA SATUAN'!$F$46</definedName>
    <definedName name="Pipa_PVC_Ø_4">[122]HS!$G$158</definedName>
    <definedName name="Pipa_rilling_steinles_steel_ø_2" localSheetId="1">#REF!</definedName>
    <definedName name="Pipa_rilling_steinles_steel_ø_2" localSheetId="2">#REF!</definedName>
    <definedName name="Pipa_rilling_steinles_steel_ø_2">#REF!</definedName>
    <definedName name="Pipa_variasi_rilling_steinles_steel_ø_3_4" localSheetId="1">#REF!</definedName>
    <definedName name="Pipa_variasi_rilling_steinles_steel_ø_3_4" localSheetId="2">#REF!</definedName>
    <definedName name="Pipa_variasi_rilling_steinles_steel_ø_3_4">#REF!</definedName>
    <definedName name="PIPA2">'[66]HRG BH'!$D$82</definedName>
    <definedName name="PIPA3">'[67]hrg bhn'!#REF!</definedName>
    <definedName name="PIPA34">'[67]hrg bhn'!#REF!</definedName>
    <definedName name="PIPA3CM">'[188]K''9'!$L$47</definedName>
    <definedName name="PIPA4">'[67]hrg bhn'!#REF!</definedName>
    <definedName name="pipa6">[302]bahan!#REF!</definedName>
    <definedName name="pipabeton30">'[132]HRG BHN'!$E$129</definedName>
    <definedName name="pipadrainase">[69]Upah!$F$75</definedName>
    <definedName name="pipagal1.5">'[39]upah bahan'!$F$136</definedName>
    <definedName name="pipagal2">'[39]upah bahan'!$F$135</definedName>
    <definedName name="pipagalvanis3perempatin">[109]Bahan!#REF!</definedName>
    <definedName name="pipagalvanis4in">[109]Bahan!#REF!</definedName>
    <definedName name="pipagi1in">[109]Bahan!#REF!</definedName>
    <definedName name="pipagi2in">[109]Bahan!#REF!</definedName>
    <definedName name="pipagi3">[27]Harga!#REF!</definedName>
    <definedName name="pipagiduain">[109]Bahan!#REF!</definedName>
    <definedName name="pipagip3">[69]Upah!$F$76</definedName>
    <definedName name="pipagisatuin">[109]Bahan!#REF!</definedName>
    <definedName name="pipagisatusetengahin">[109]Bahan!#REF!</definedName>
    <definedName name="pipagisetengahin">[109]Bahan!#REF!</definedName>
    <definedName name="pipagitigain">[109]Bahan!$H$62</definedName>
    <definedName name="pipapvc4">[69]Upah!$F$69</definedName>
    <definedName name="pipapvcempatin">[109]Bahan!$H$60</definedName>
    <definedName name="PIPAPVCI" localSheetId="1">#REF!</definedName>
    <definedName name="PIPAPVCI" localSheetId="2">#REF!</definedName>
    <definedName name="PIPAPVCI">#REF!</definedName>
    <definedName name="PIPAPVCII" localSheetId="1">#REF!</definedName>
    <definedName name="PIPAPVCII" localSheetId="2">#REF!</definedName>
    <definedName name="PIPAPVCII">#REF!</definedName>
    <definedName name="PIPAPVCIII" localSheetId="1">#REF!</definedName>
    <definedName name="PIPAPVCIII" localSheetId="2">#REF!</definedName>
    <definedName name="PIPAPVCIII">#REF!</definedName>
    <definedName name="PIPAPVCIV" localSheetId="1">#REF!</definedName>
    <definedName name="PIPAPVCIV" localSheetId="2">#REF!</definedName>
    <definedName name="PIPAPVCIV">#REF!</definedName>
    <definedName name="pipapvcsatusetengahin">[109]Bahan!$H$57</definedName>
    <definedName name="piparellingtangga">'[135]HG SATUAN'!$E$87</definedName>
    <definedName name="pipas">'[132]HRG BHN'!$E$159</definedName>
    <definedName name="pipatalang">[69]Upah!$F$74</definedName>
    <definedName name="Pipe_Equipment__Puller__Grinder__Measurement__dll">[122]HS!$G$205</definedName>
    <definedName name="Piutang">'[104]412'!$J$21</definedName>
    <definedName name="pk">[414]Upah!$E$33</definedName>
    <definedName name="pk.35">'[117]HARGA SAT'!$G$240</definedName>
    <definedName name="pk.6.1">[183]analisa!$I$213</definedName>
    <definedName name="pk.6.15">[183]analisa!$I$244</definedName>
    <definedName name="pk.6.5">[183]analisa!$I$228</definedName>
    <definedName name="PK_6">NA()</definedName>
    <definedName name="pkalsiboard">[183]bahan!$H$175</definedName>
    <definedName name="pkayu">[183]bahan!$H$141</definedName>
    <definedName name="pkp_fis">#N/A</definedName>
    <definedName name="pkp_wp">#N/A</definedName>
    <definedName name="PKR" localSheetId="1">#REF!</definedName>
    <definedName name="PKR" localSheetId="2">#REF!</definedName>
    <definedName name="PKR">#REF!</definedName>
    <definedName name="PKU">'[202]HARGA SAT'!$E$55</definedName>
    <definedName name="pku.">'[213]Daftar Harga'!$J$65</definedName>
    <definedName name="pku.kait" localSheetId="1">#REF!</definedName>
    <definedName name="pku.kait" localSheetId="2">#REF!</definedName>
    <definedName name="pku.kait">#REF!</definedName>
    <definedName name="pku.payung" localSheetId="1">#REF!</definedName>
    <definedName name="pku.payung" localSheetId="2">#REF!</definedName>
    <definedName name="pku.payung">#REF!</definedName>
    <definedName name="pku.reng" localSheetId="1">#REF!</definedName>
    <definedName name="pku.reng" localSheetId="2">#REF!</definedName>
    <definedName name="pku.reng">#REF!</definedName>
    <definedName name="pku.triplek" localSheetId="1">#REF!</definedName>
    <definedName name="pku.triplek" localSheetId="2">#REF!</definedName>
    <definedName name="pku.triplek">#REF!</definedName>
    <definedName name="pku.usuk" localSheetId="1">#REF!</definedName>
    <definedName name="pku.usuk" localSheetId="2">#REF!</definedName>
    <definedName name="pku.usuk">#REF!</definedName>
    <definedName name="pl" localSheetId="1">#REF!</definedName>
    <definedName name="pl" localSheetId="2">#REF!</definedName>
    <definedName name="pl">#REF!</definedName>
    <definedName name="PL.1" localSheetId="1">#REF!</definedName>
    <definedName name="PL.1" localSheetId="2">#REF!</definedName>
    <definedName name="PL.1">#REF!</definedName>
    <definedName name="pl.6.7">[183]analisa!$I$305</definedName>
    <definedName name="Pl.Ng">'[368]RAB Plam Ngaong'!$C$15:$N$71</definedName>
    <definedName name="plafon" localSheetId="1">[209]Plafon!$C$3:$I$243</definedName>
    <definedName name="plafon" localSheetId="2">[210]Plafon!$C$3:$I$243</definedName>
    <definedName name="plafon">[211]Plafon!$C$3:$I$243</definedName>
    <definedName name="PLAMIR">'[86]UPAH BAHAN'!$G$57</definedName>
    <definedName name="plamir.k">[158]bahan!$G$122</definedName>
    <definedName name="plamir.kayu">'[149]HARGA SAT'!$F$82</definedName>
    <definedName name="plamir.t">[158]bahan!$G$136</definedName>
    <definedName name="plamir.tembok">'[149]HARGA SAT'!$F$81</definedName>
    <definedName name="Plamir_k" localSheetId="1">#REF!</definedName>
    <definedName name="Plamir_k" localSheetId="2">#REF!</definedName>
    <definedName name="Plamir_k">#REF!</definedName>
    <definedName name="plamir_kayu_menengah" localSheetId="1">#REF!</definedName>
    <definedName name="plamir_kayu_menengah" localSheetId="2">#REF!</definedName>
    <definedName name="plamir_kayu_menengah">#REF!</definedName>
    <definedName name="plamir_klas_menengah" localSheetId="1">#REF!</definedName>
    <definedName name="plamir_klas_menengah" localSheetId="2">#REF!</definedName>
    <definedName name="plamir_klas_menengah">#REF!</definedName>
    <definedName name="Plamir_Tembok" localSheetId="1">#REF!</definedName>
    <definedName name="Plamir_Tembok" localSheetId="2">#REF!</definedName>
    <definedName name="Plamir_Tembok">#REF!</definedName>
    <definedName name="plamiralkalin" localSheetId="1">#REF!</definedName>
    <definedName name="plamiralkalin" localSheetId="2">#REF!</definedName>
    <definedName name="plamiralkalin">#REF!</definedName>
    <definedName name="plamirkayu">'[39]upah bahan'!$F$65</definedName>
    <definedName name="plamirtembok">'[39]upah bahan'!$F$66</definedName>
    <definedName name="plamkayu">'[255]HARGA SAT'!$F$65</definedName>
    <definedName name="plamur" localSheetId="1">#REF!</definedName>
    <definedName name="plamur" localSheetId="2">#REF!</definedName>
    <definedName name="plamur">#REF!</definedName>
    <definedName name="plamurkayu">'[212]upah-fu'!$E$51</definedName>
    <definedName name="plamurtembok">'[212]upah-fu'!$E$52</definedName>
    <definedName name="Plat">[137]HARGA!#REF!</definedName>
    <definedName name="plat.baja" localSheetId="1">#REF!</definedName>
    <definedName name="plat.baja" localSheetId="2">#REF!</definedName>
    <definedName name="plat.baja">#REF!</definedName>
    <definedName name="Plat_Bed_Truck" localSheetId="1">#REF!</definedName>
    <definedName name="Plat_Bed_Truck" localSheetId="2">#REF!</definedName>
    <definedName name="Plat_Bed_Truck">#REF!</definedName>
    <definedName name="plat20">[27]Harga!#REF!</definedName>
    <definedName name="plat25">[27]Harga!#REF!</definedName>
    <definedName name="plat30">[27]Harga!#REF!</definedName>
    <definedName name="platbaja">[69]Upah!$F$126</definedName>
    <definedName name="platstrip">'[132]HRG BHN'!$E$150</definedName>
    <definedName name="playwood">'[132]HRG BHN'!$E$91</definedName>
    <definedName name="playwood.12">'[149]HARGA SAT'!$F$90</definedName>
    <definedName name="playwood.6">'[149]HARGA SAT'!$F$89</definedName>
    <definedName name="pld.6.35">[183]analisa!$I$687</definedName>
    <definedName name="pld.6.39">[183]analisa!$I$710</definedName>
    <definedName name="pld.6.54">[183]analisa!$I$727</definedName>
    <definedName name="pld.6.58">[183]analisa!$I$743</definedName>
    <definedName name="plester" localSheetId="1">#REF!</definedName>
    <definedName name="plester" localSheetId="2">#REF!</definedName>
    <definedName name="plester">#REF!</definedName>
    <definedName name="plesteran">[215]ANALISA!$E$276</definedName>
    <definedName name="plesteran63">'[132]ANLIS '!$K$249</definedName>
    <definedName name="plesteran630">'[132]ANLIS '!$K$277</definedName>
    <definedName name="plesteran635">'[132]ANLIS '!$K$291</definedName>
    <definedName name="plesteran65">'[132]ANLIS '!$K$263</definedName>
    <definedName name="plesteranacian" localSheetId="1">'[209]Plesteran Dan Acian'!$C$3:$I$276</definedName>
    <definedName name="plesteranacian" localSheetId="2">'[210]Plesteran Dan Acian'!$C$3:$I$276</definedName>
    <definedName name="plesteranacian">'[211]Plesteran Dan Acian'!$C$3:$I$276</definedName>
    <definedName name="plf.g" localSheetId="1">#REF!</definedName>
    <definedName name="plf.g" localSheetId="2">#REF!</definedName>
    <definedName name="plf.g">#REF!</definedName>
    <definedName name="plin30">[27]Harga!#REF!</definedName>
    <definedName name="plin40">[27]Harga!#REF!</definedName>
    <definedName name="plinkeramik">'[132]HRG BHN'!$E$67</definedName>
    <definedName name="plintkramik">[183]bahan!$H$89</definedName>
    <definedName name="plordrain">'[132]HRG BHN'!$E$155</definedName>
    <definedName name="plstTaci" localSheetId="1">#REF!</definedName>
    <definedName name="plstTaci" localSheetId="2">#REF!</definedName>
    <definedName name="plstTaci">#REF!</definedName>
    <definedName name="pltaci" localSheetId="1">#REF!</definedName>
    <definedName name="pltaci" localSheetId="2">#REF!</definedName>
    <definedName name="pltaci">#REF!</definedName>
    <definedName name="plywod12">[122]HS!$G$137</definedName>
    <definedName name="plywood9">[183]bahan!$H$131</definedName>
    <definedName name="PM">[439]uphbhn!#REF!</definedName>
    <definedName name="pmech.btu" localSheetId="1">#REF!</definedName>
    <definedName name="pmech.btu" localSheetId="2">#REF!</definedName>
    <definedName name="pmech.btu">#REF!</definedName>
    <definedName name="pmekanik">'[67]hrg bhn'!$D$14</definedName>
    <definedName name="pn.proyek">'[141]Break Down Bahan LS'!$L$40</definedName>
    <definedName name="Pneumatic_Jack_Hummer" localSheetId="1">#REF!</definedName>
    <definedName name="Pneumatic_Jack_Hummer" localSheetId="2">#REF!</definedName>
    <definedName name="Pneumatic_Jack_Hummer">#REF!</definedName>
    <definedName name="PO2_A_1_6">"#REF!"</definedName>
    <definedName name="PO2_A_2_6">"#REF!"</definedName>
    <definedName name="PO2_A_6">"#REF!"</definedName>
    <definedName name="poalatberat">'[226]DFT BHN'!$E$20</definedName>
    <definedName name="POIN4">[94]Rab!#REF!</definedName>
    <definedName name="POIN5">[94]Rab!#REF!</definedName>
    <definedName name="pol">[158]bahan!$G$139</definedName>
    <definedName name="pol.clr">[158]bahan!$G$140</definedName>
    <definedName name="Politur" localSheetId="1">#REF!</definedName>
    <definedName name="Politur" localSheetId="2">#REF!</definedName>
    <definedName name="Politur">#REF!</definedName>
    <definedName name="pomc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PA" localSheetId="1">#REF!</definedName>
    <definedName name="POMPA" localSheetId="2">#REF!</definedName>
    <definedName name="POMPA">#REF!</definedName>
    <definedName name="Pompa.Air">[223]Harsat!#REF!</definedName>
    <definedName name="pompa_air">'[215]HARGA SATUAN'!$F$60</definedName>
    <definedName name="Pompa_zet_pump_ex._sanyo" localSheetId="1">#REF!</definedName>
    <definedName name="Pompa_zet_pump_ex._sanyo" localSheetId="2">#REF!</definedName>
    <definedName name="Pompa_zet_pump_ex._sanyo">#REF!</definedName>
    <definedName name="POMPAAIR" localSheetId="1">#REF!</definedName>
    <definedName name="POMPAAIR" localSheetId="2">#REF!</definedName>
    <definedName name="POMPAAIR">#REF!</definedName>
    <definedName name="pondasi" localSheetId="1">[209]Pondasi!$C$3:$I$600</definedName>
    <definedName name="pondasi" localSheetId="2">[210]Pondasi!$C$3:$I$600</definedName>
    <definedName name="pondasi">[211]Pondasi!$C$3:$I$600</definedName>
    <definedName name="PONDASI2" localSheetId="1">#REF!</definedName>
    <definedName name="PONDASI2" localSheetId="2">#REF!</definedName>
    <definedName name="PONDASI2">#REF!</definedName>
    <definedName name="pondasi614">'[132]ANLIS '!$K$156</definedName>
    <definedName name="pondasi615">'[132]ANLIS '!$K$186</definedName>
    <definedName name="pondasi65">'[132]ANLIS '!$K$127</definedName>
    <definedName name="pondasi66">'[132]ANLIS '!$K$142</definedName>
    <definedName name="PONDASIG42">'[132]ANLIS '!$K$169</definedName>
    <definedName name="pop">'[399]Harga Satuan'!$H$15</definedName>
    <definedName name="pormika">'[132]HRG BHN'!$E$92</definedName>
    <definedName name="pormikapolos">[68]Upah!$H$93</definedName>
    <definedName name="pormikawarna">[68]Upah!$H$94</definedName>
    <definedName name="PORSELIN">'[33]HARGA SAT'!#REF!</definedName>
    <definedName name="Porselin_11_x_11_cm_kw._I" localSheetId="1">#REF!</definedName>
    <definedName name="Porselin_11_x_11_cm_kw._I" localSheetId="2">#REF!</definedName>
    <definedName name="Porselin_11_x_11_cm_kw._I">#REF!</definedName>
    <definedName name="porselinpolos">'[67]hrg bhn'!$D$129</definedName>
    <definedName name="pot">'[440]SUR-HARGA'!$X$252</definedName>
    <definedName name="PP" localSheetId="5">{"'Sheet1'!$A$1"}</definedName>
    <definedName name="PP" localSheetId="6">{"'Sheet1'!$A$1"}</definedName>
    <definedName name="PP" localSheetId="7">{"'Sheet1'!$A$1"}</definedName>
    <definedName name="PP" localSheetId="1">#REF!</definedName>
    <definedName name="PP" localSheetId="2">#REF!</definedName>
    <definedName name="PP">#REF!</definedName>
    <definedName name="pp.1" localSheetId="1">#REF!</definedName>
    <definedName name="pp.1" localSheetId="2">#REF!</definedName>
    <definedName name="pp.1">#REF!</definedName>
    <definedName name="PP.1.2" localSheetId="1">#REF!</definedName>
    <definedName name="PP.1.2" localSheetId="2">#REF!</definedName>
    <definedName name="PP.1.2">#REF!</definedName>
    <definedName name="PP.1.5" localSheetId="1">#REF!</definedName>
    <definedName name="PP.1.5" localSheetId="2">#REF!</definedName>
    <definedName name="PP.1.5">#REF!</definedName>
    <definedName name="pp.10" localSheetId="1">#REF!</definedName>
    <definedName name="pp.10" localSheetId="2">#REF!</definedName>
    <definedName name="pp.10">#REF!</definedName>
    <definedName name="pp.2" localSheetId="1">#REF!</definedName>
    <definedName name="pp.2" localSheetId="2">#REF!</definedName>
    <definedName name="pp.2">#REF!</definedName>
    <definedName name="pp.3" localSheetId="1">#REF!</definedName>
    <definedName name="pp.3" localSheetId="2">#REF!</definedName>
    <definedName name="pp.3">#REF!</definedName>
    <definedName name="PP.3.4" localSheetId="1">#REF!</definedName>
    <definedName name="PP.3.4" localSheetId="2">#REF!</definedName>
    <definedName name="PP.3.4">#REF!</definedName>
    <definedName name="PP.4" localSheetId="1">#REF!</definedName>
    <definedName name="PP.4" localSheetId="2">#REF!</definedName>
    <definedName name="PP.4">#REF!</definedName>
    <definedName name="pp.5" localSheetId="1">#REF!</definedName>
    <definedName name="pp.5" localSheetId="2">#REF!</definedName>
    <definedName name="pp.5">#REF!</definedName>
    <definedName name="pp.6" localSheetId="1">#REF!</definedName>
    <definedName name="pp.6" localSheetId="2">#REF!</definedName>
    <definedName name="pp.6">#REF!</definedName>
    <definedName name="pp.6.3">[183]analisa!$I$84</definedName>
    <definedName name="pp.6.9">[183]analisa!$I$99</definedName>
    <definedName name="pp.7" localSheetId="1">#REF!</definedName>
    <definedName name="pp.7" localSheetId="2">#REF!</definedName>
    <definedName name="pp.7">#REF!</definedName>
    <definedName name="pp.8" localSheetId="1">#REF!</definedName>
    <definedName name="pp.8" localSheetId="2">#REF!</definedName>
    <definedName name="pp.8">#REF!</definedName>
    <definedName name="pp.9" localSheetId="1">#REF!</definedName>
    <definedName name="pp.9" localSheetId="2">#REF!</definedName>
    <definedName name="pp.9">#REF!</definedName>
    <definedName name="PP.a" localSheetId="1">#REF!</definedName>
    <definedName name="PP.a" localSheetId="2">#REF!</definedName>
    <definedName name="PP.a">#REF!</definedName>
    <definedName name="pp.b" localSheetId="1">#REF!</definedName>
    <definedName name="pp.b" localSheetId="2">#REF!</definedName>
    <definedName name="pp.b">#REF!</definedName>
    <definedName name="pp.c" localSheetId="1">#REF!</definedName>
    <definedName name="pp.c" localSheetId="2">#REF!</definedName>
    <definedName name="pp.c">#REF!</definedName>
    <definedName name="PP_1" localSheetId="3">{"'Sheet1'!$A$1"}</definedName>
    <definedName name="PP_1" localSheetId="4">{"'Sheet1'!$A$1"}</definedName>
    <definedName name="PP_2" localSheetId="5">{"'Sheet1'!$A$1"}</definedName>
    <definedName name="PP_2" localSheetId="7">{"'Sheet1'!$A$1"}</definedName>
    <definedName name="PP_2">{"'Sheet1'!$A$1"}</definedName>
    <definedName name="PP_3" localSheetId="5">{"'Sheet1'!$A$1"}</definedName>
    <definedName name="PP_3" localSheetId="7">{"'Sheet1'!$A$1"}</definedName>
    <definedName name="PP_3">{"'Sheet1'!$A$1"}</definedName>
    <definedName name="PP_4" localSheetId="5">{"'Sheet1'!$A$1"}</definedName>
    <definedName name="PP_4" localSheetId="7">{"'Sheet1'!$A$1"}</definedName>
    <definedName name="PP_4">{"'Sheet1'!$A$1"}</definedName>
    <definedName name="PP_5" localSheetId="5">{"'Sheet1'!$A$1"}</definedName>
    <definedName name="PP_5" localSheetId="7">{"'Sheet1'!$A$1"}</definedName>
    <definedName name="PP_5">{"'Sheet1'!$A$1"}</definedName>
    <definedName name="PPASANG" localSheetId="1">#REF!</definedName>
    <definedName name="PPASANG" localSheetId="2">#REF!</definedName>
    <definedName name="PPASANG">#REF!</definedName>
    <definedName name="pph_final_fis">#N/A</definedName>
    <definedName name="pph_final_wp">'[382]I-PPh Final'!$E$14</definedName>
    <definedName name="pph21_fis">#N/A</definedName>
    <definedName name="pph21_wp">#N/A</definedName>
    <definedName name="pph23_fis">#N/A</definedName>
    <definedName name="pph23_wp">#N/A</definedName>
    <definedName name="pph25_fis">#N/A</definedName>
    <definedName name="pph25_wp">#N/A</definedName>
    <definedName name="pph26_fis">#N/A</definedName>
    <definedName name="PPh26_wp">#N/A</definedName>
    <definedName name="ppl.6.26">[183]analisa!$I$182</definedName>
    <definedName name="ppl.6.27">[183]analisa!$I$196</definedName>
    <definedName name="ppl.6.3">[183]analisa!$I$152</definedName>
    <definedName name="ppl.6.5">[183]analisa!$I$167</definedName>
    <definedName name="ppn" localSheetId="1" hidden="1">#REF!</definedName>
    <definedName name="ppn" localSheetId="2" hidden="1">#REF!</definedName>
    <definedName name="ppn" hidden="1">#REF!</definedName>
    <definedName name="ppn_fis">#N/A</definedName>
    <definedName name="Ppn_III">'[231]Upah&amp;Bahan'!$G$63</definedName>
    <definedName name="ppn_wp">#N/A</definedName>
    <definedName name="PpnKy3">[414]Upah!$E$38</definedName>
    <definedName name="ppp" localSheetId="5">{"Book1","RAB PASAR 30 AUG SCRAB.xls"}</definedName>
    <definedName name="ppp" localSheetId="7">{"Book1","RAB PASAR 30 AUG SCRAB.xls"}</definedName>
    <definedName name="ppp">{"Book1","RAB PASAR 30 AUG SCRAB.xls"}</definedName>
    <definedName name="ppp_1" localSheetId="3">{"Book1","RAB PASAR 30 AUG SCRAB.xls"}</definedName>
    <definedName name="ppp_1" localSheetId="4">{"Book1","RAB PASAR 30 AUG SCRAB.xls"}</definedName>
    <definedName name="ppp_2" localSheetId="5">{"Book1","RAB PASAR 30 AUG SCRAB.xls"}</definedName>
    <definedName name="ppp_2" localSheetId="7">{"Book1","RAB PASAR 30 AUG SCRAB.xls"}</definedName>
    <definedName name="ppp_2">{"Book1","RAB PASAR 30 AUG SCRAB.xls"}</definedName>
    <definedName name="ppp_3" localSheetId="5">{"Book1","RAB PASAR 30 AUG SCRAB.xls"}</definedName>
    <definedName name="ppp_3" localSheetId="7">{"Book1","RAB PASAR 30 AUG SCRAB.xls"}</definedName>
    <definedName name="ppp_3">{"Book1","RAB PASAR 30 AUG SCRAB.xls"}</definedName>
    <definedName name="ppp_4" localSheetId="5">{"Book1","RAB PASAR 30 AUG SCRAB.xls"}</definedName>
    <definedName name="ppp_4" localSheetId="7">{"Book1","RAB PASAR 30 AUG SCRAB.xls"}</definedName>
    <definedName name="ppp_4">{"Book1","RAB PASAR 30 AUG SCRAB.xls"}</definedName>
    <definedName name="ppp_5" localSheetId="5">{"Book1","RAB PASAR 30 AUG SCRAB.xls"}</definedName>
    <definedName name="ppp_5" localSheetId="7">{"Book1","RAB PASAR 30 AUG SCRAB.xls"}</definedName>
    <definedName name="ppp_5">{"Book1","RAB PASAR 30 AUG SCRAB.xls"}</definedName>
    <definedName name="PPPPP">[162]Upah!$I$28</definedName>
    <definedName name="praya">[441]BAHN!$C$128</definedName>
    <definedName name="PREM" localSheetId="1">#REF!</definedName>
    <definedName name="PREM" localSheetId="2">#REF!</definedName>
    <definedName name="PREM">#REF!</definedName>
    <definedName name="premium">[122]HS!$G$73</definedName>
    <definedName name="presbeton" localSheetId="1">#REF!</definedName>
    <definedName name="presbeton" localSheetId="2">#REF!</definedName>
    <definedName name="presbeton">#REF!</definedName>
    <definedName name="Pressure_Gauge">[122]HS!$G$225</definedName>
    <definedName name="Price" localSheetId="1">#REF!</definedName>
    <definedName name="Price" localSheetId="2">#REF!</definedName>
    <definedName name="Price">#REF!</definedName>
    <definedName name="pricing">[442]pricing!$A$6:$AI$278</definedName>
    <definedName name="prime">[133]aNaLiSa!$I$749</definedName>
    <definedName name="PRIME_1_6">"#REF!"</definedName>
    <definedName name="PRIME_2_6">"#REF!"</definedName>
    <definedName name="PRIME_6">"#REF!"</definedName>
    <definedName name="primecoat" localSheetId="1">#REF!</definedName>
    <definedName name="primecoat" localSheetId="2">#REF!</definedName>
    <definedName name="primecoat">#REF!</definedName>
    <definedName name="Print_01" localSheetId="1">#REF!</definedName>
    <definedName name="Print_01" localSheetId="2">#REF!</definedName>
    <definedName name="Print_01">#REF!</definedName>
    <definedName name="Print_02" localSheetId="1">#REF!</definedName>
    <definedName name="Print_02" localSheetId="2">#REF!</definedName>
    <definedName name="Print_02">#REF!</definedName>
    <definedName name="Print_Are">"#REF!"</definedName>
    <definedName name="_xlnm.Print_Area" localSheetId="7">'6. KEMAJUAN'!$A$1:$I$35</definedName>
    <definedName name="_xlnm.Print_Area" localSheetId="1">#REF!</definedName>
    <definedName name="_xlnm.Print_Area" localSheetId="2">#REF!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>#REF!</definedName>
    <definedName name="Printer_BJC_800___BJC_210_SP">'[380]DU-5'!#REF!</definedName>
    <definedName name="prod.atb">[1]analisa!#REF!</definedName>
    <definedName name="prod.atbl">[1]analisa!#REF!</definedName>
    <definedName name="prod.laston">[1]analisa!#REF!</definedName>
    <definedName name="Profil" localSheetId="1">#REF!</definedName>
    <definedName name="Profil" localSheetId="2">#REF!</definedName>
    <definedName name="Profil">#REF!</definedName>
    <definedName name="pROG" localSheetId="5">{"'Sheet1'!$A$1"}</definedName>
    <definedName name="pROG" localSheetId="6">{"'Sheet1'!$A$1"}</definedName>
    <definedName name="pROG" localSheetId="7">{"'Sheet1'!$A$1"}</definedName>
    <definedName name="prog">[32]input!$B$16</definedName>
    <definedName name="pROG_1" localSheetId="3">{"'Sheet1'!$A$1"}</definedName>
    <definedName name="pROG_1" localSheetId="4">{"'Sheet1'!$A$1"}</definedName>
    <definedName name="pROG_2" localSheetId="5">{"'Sheet1'!$A$1"}</definedName>
    <definedName name="pROG_2" localSheetId="7">{"'Sheet1'!$A$1"}</definedName>
    <definedName name="pROG_2">{"'Sheet1'!$A$1"}</definedName>
    <definedName name="pROG_3" localSheetId="5">{"'Sheet1'!$A$1"}</definedName>
    <definedName name="pROG_3" localSheetId="7">{"'Sheet1'!$A$1"}</definedName>
    <definedName name="pROG_3">{"'Sheet1'!$A$1"}</definedName>
    <definedName name="pROG_4" localSheetId="5">{"'Sheet1'!$A$1"}</definedName>
    <definedName name="pROG_4" localSheetId="7">{"'Sheet1'!$A$1"}</definedName>
    <definedName name="pROG_4">{"'Sheet1'!$A$1"}</definedName>
    <definedName name="pROG_5" localSheetId="5">{"'Sheet1'!$A$1"}</definedName>
    <definedName name="pROG_5" localSheetId="7">{"'Sheet1'!$A$1"}</definedName>
    <definedName name="pROG_5">{"'Sheet1'!$A$1"}</definedName>
    <definedName name="prog0">[36]INPUT!$C$7</definedName>
    <definedName name="prog1">[32]input!$B$17</definedName>
    <definedName name="program" localSheetId="1">#REF!</definedName>
    <definedName name="program" localSheetId="2">#REF!</definedName>
    <definedName name="program">#REF!</definedName>
    <definedName name="program1" localSheetId="1">#REF!</definedName>
    <definedName name="program1" localSheetId="2">#REF!</definedName>
    <definedName name="program1">#REF!</definedName>
    <definedName name="Program3">[72]INPUT!#REF!</definedName>
    <definedName name="PROGRES_1_6">"#REF!"</definedName>
    <definedName name="PROGRES_2_6">"#REF!"</definedName>
    <definedName name="PROGRES_6">"#REF!"</definedName>
    <definedName name="prop">[10]data!$B$17</definedName>
    <definedName name="Propinsi" localSheetId="1">#REF!</definedName>
    <definedName name="Propinsi" localSheetId="2">#REF!</definedName>
    <definedName name="Propinsi">#REF!</definedName>
    <definedName name="Propok">'[443]RAB Propok'!$B$10:$N$65</definedName>
    <definedName name="prosenbiayadepresiasi" localSheetId="1">#REF!</definedName>
    <definedName name="prosenbiayadepresiasi" localSheetId="2">#REF!</definedName>
    <definedName name="prosenbiayadepresiasi">#REF!</definedName>
    <definedName name="prosenbiayaop" localSheetId="1">#REF!</definedName>
    <definedName name="prosenbiayaop" localSheetId="2">#REF!</definedName>
    <definedName name="prosenbiayaop">#REF!</definedName>
    <definedName name="prosenlingkungan" localSheetId="1">#REF!</definedName>
    <definedName name="prosenlingkungan" localSheetId="2">#REF!</definedName>
    <definedName name="prosenlingkungan">#REF!</definedName>
    <definedName name="prosentase">[215]ANALISA!$F$418</definedName>
    <definedName name="prosentekadmin" localSheetId="1">#REF!</definedName>
    <definedName name="prosentekadmin" localSheetId="2">#REF!</definedName>
    <definedName name="prosentekadmin">#REF!</definedName>
    <definedName name="Proyek" localSheetId="1">#REF!</definedName>
    <definedName name="Proyek" localSheetId="2">#REF!</definedName>
    <definedName name="Proyek">#REF!</definedName>
    <definedName name="Proyek1" localSheetId="1">#REF!</definedName>
    <definedName name="Proyek1" localSheetId="2">#REF!</definedName>
    <definedName name="Proyek1">#REF!</definedName>
    <definedName name="prus">[116]MASTER!$D$106</definedName>
    <definedName name="pry">[116]MASTER!$E$104</definedName>
    <definedName name="PS" localSheetId="1">#REF!</definedName>
    <definedName name="PS" localSheetId="2">#REF!</definedName>
    <definedName name="PS">#REF!</definedName>
    <definedName name="ps.1">[196]ANALISA!#REF!</definedName>
    <definedName name="ps.1.a" localSheetId="1">#REF!</definedName>
    <definedName name="ps.1.a" localSheetId="2">#REF!</definedName>
    <definedName name="ps.1.a">#REF!</definedName>
    <definedName name="ps.1.b" localSheetId="1">#REF!</definedName>
    <definedName name="ps.1.b" localSheetId="2">#REF!</definedName>
    <definedName name="ps.1.b">#REF!</definedName>
    <definedName name="ps.1.c">[196]ANALISA!#REF!</definedName>
    <definedName name="ps.2">[196]ANALISA!#REF!</definedName>
    <definedName name="Ps.p">[198]HSD!$E$43</definedName>
    <definedName name="ps.pasang">'[251]Daftar harga'!$E$70</definedName>
    <definedName name="ps.ps">[158]bahan!$G$40</definedName>
    <definedName name="Ps.u">[198]HSD!$E$42</definedName>
    <definedName name="ps.urg">[158]bahan!$G$41</definedName>
    <definedName name="psbatamerah" localSheetId="1">#REF!</definedName>
    <definedName name="psbatamerah" localSheetId="2">#REF!</definedName>
    <definedName name="psbatamerah">#REF!</definedName>
    <definedName name="psg" localSheetId="1">#REF!</definedName>
    <definedName name="psg" localSheetId="2">#REF!</definedName>
    <definedName name="psg">#REF!</definedName>
    <definedName name="psgi150" localSheetId="1">#REF!</definedName>
    <definedName name="psgi150" localSheetId="2">#REF!</definedName>
    <definedName name="psgi150">#REF!</definedName>
    <definedName name="psop">'[399]Harga Satuan'!$H$17</definedName>
    <definedName name="pspipa100" localSheetId="1">#REF!</definedName>
    <definedName name="pspipa100" localSheetId="2">#REF!</definedName>
    <definedName name="pspipa100">#REF!</definedName>
    <definedName name="pspipa150" localSheetId="1">#REF!</definedName>
    <definedName name="pspipa150" localSheetId="2">#REF!</definedName>
    <definedName name="pspipa150">#REF!</definedName>
    <definedName name="psr.beton" localSheetId="1">#REF!</definedName>
    <definedName name="psr.beton" localSheetId="2">#REF!</definedName>
    <definedName name="psr.beton">#REF!</definedName>
    <definedName name="Psr.pasang">[214]HSD!$G$32</definedName>
    <definedName name="Psr.urug">[214]HSD!$G$31</definedName>
    <definedName name="Psr_Psng">'[144]Upah&amp;Bahan'!$G$47</definedName>
    <definedName name="Psr_Urg">'[144]Upah&amp;Bahan'!$G$48</definedName>
    <definedName name="psrpasang">'[123]Uph+bahan'!$G$143</definedName>
    <definedName name="psrurug">'[123]Uph+bahan'!$G$144</definedName>
    <definedName name="psstreetbox" localSheetId="1">#REF!</definedName>
    <definedName name="psstreetbox" localSheetId="2">#REF!</definedName>
    <definedName name="psstreetbox">#REF!</definedName>
    <definedName name="PSURG">'[121]UPAH+BAHAN'!$H$46</definedName>
    <definedName name="PT">'[359]SURAT PENAWARAN'!$L$65</definedName>
    <definedName name="pt.6.1">[183]analisa!$I$36</definedName>
    <definedName name="pt.6.10">[183]analisa!$I$44</definedName>
    <definedName name="pt.6.11">[183]analisa!$I$56</definedName>
    <definedName name="pt.6.15.c">[183]analisa!$I$68</definedName>
    <definedName name="PT.6.8">[119]Analisa!$J$327</definedName>
    <definedName name="PT_01" localSheetId="1">#REF!</definedName>
    <definedName name="PT_01" localSheetId="2">#REF!</definedName>
    <definedName name="PT_01">#REF!</definedName>
    <definedName name="PT_02" localSheetId="1">#REF!</definedName>
    <definedName name="PT_02" localSheetId="2">#REF!</definedName>
    <definedName name="PT_02">#REF!</definedName>
    <definedName name="PT_03" localSheetId="1">#REF!</definedName>
    <definedName name="PT_03" localSheetId="2">#REF!</definedName>
    <definedName name="PT_03">#REF!</definedName>
    <definedName name="PT_04" localSheetId="1">#REF!</definedName>
    <definedName name="PT_04" localSheetId="2">#REF!</definedName>
    <definedName name="PT_04">#REF!</definedName>
    <definedName name="PT_05" localSheetId="1">#REF!</definedName>
    <definedName name="PT_05" localSheetId="2">#REF!</definedName>
    <definedName name="PT_05">#REF!</definedName>
    <definedName name="PT_06" localSheetId="1">#REF!</definedName>
    <definedName name="PT_06" localSheetId="2">#REF!</definedName>
    <definedName name="PT_06">#REF!</definedName>
    <definedName name="PT_07" localSheetId="1">#REF!</definedName>
    <definedName name="PT_07" localSheetId="2">#REF!</definedName>
    <definedName name="PT_07">#REF!</definedName>
    <definedName name="PT_08" localSheetId="1">#REF!</definedName>
    <definedName name="PT_08" localSheetId="2">#REF!</definedName>
    <definedName name="PT_08">#REF!</definedName>
    <definedName name="PT_09" localSheetId="1">#REF!</definedName>
    <definedName name="PT_09" localSheetId="2">#REF!</definedName>
    <definedName name="PT_09">#REF!</definedName>
    <definedName name="PT_10" localSheetId="1">#REF!</definedName>
    <definedName name="PT_10" localSheetId="2">#REF!</definedName>
    <definedName name="PT_10">#REF!</definedName>
    <definedName name="PT_11" localSheetId="1">#REF!</definedName>
    <definedName name="PT_11" localSheetId="2">#REF!</definedName>
    <definedName name="PT_11">#REF!</definedName>
    <definedName name="PT_12" localSheetId="1">#REF!</definedName>
    <definedName name="PT_12" localSheetId="2">#REF!</definedName>
    <definedName name="PT_12">#REF!</definedName>
    <definedName name="ptembok">[183]bahan!$H$153</definedName>
    <definedName name="PTJW" localSheetId="5">"#REF!"</definedName>
    <definedName name="PTJW" localSheetId="6">"#REF!"</definedName>
    <definedName name="PTJW" localSheetId="7">"#REF!"</definedName>
    <definedName name="PTJW" localSheetId="1">#REF!</definedName>
    <definedName name="PTJW" localSheetId="2">#REF!</definedName>
    <definedName name="PTJW">#REF!</definedName>
    <definedName name="Ptk_Kayu">'[231]Upah&amp;Bahan'!$G$67</definedName>
    <definedName name="PTKP" localSheetId="1">#REF!</definedName>
    <definedName name="PTKP" localSheetId="2">#REF!</definedName>
    <definedName name="PTKP">#REF!</definedName>
    <definedName name="PTKP2" localSheetId="1">#REF!</definedName>
    <definedName name="PTKP2" localSheetId="2">#REF!</definedName>
    <definedName name="PTKP2">#REF!</definedName>
    <definedName name="ptp" localSheetId="1">#REF!</definedName>
    <definedName name="ptp" localSheetId="2">#REF!</definedName>
    <definedName name="ptp">#REF!</definedName>
    <definedName name="ptr" localSheetId="1">#REF!</definedName>
    <definedName name="ptr" localSheetId="2">#REF!</definedName>
    <definedName name="ptr">#REF!</definedName>
    <definedName name="PU.1" localSheetId="1">#REF!</definedName>
    <definedName name="PU.1" localSheetId="2">#REF!</definedName>
    <definedName name="PU.1">#REF!</definedName>
    <definedName name="PUAS" localSheetId="1">#REF!</definedName>
    <definedName name="PUAS" localSheetId="2">#REF!</definedName>
    <definedName name="PUAS">#REF!</definedName>
    <definedName name="PUI">[69]Analis!$H$297</definedName>
    <definedName name="PUII">[69]Analis!$H$319</definedName>
    <definedName name="PUIII">[69]Analis!$H$339</definedName>
    <definedName name="Pump_Bowl_Ass_y">'[122]HARGA SAT Pompa'!$G$10</definedName>
    <definedName name="punya" localSheetId="1">#REF!</definedName>
    <definedName name="punya" localSheetId="2">#REF!</definedName>
    <definedName name="punya">#REF!</definedName>
    <definedName name="PURUG" localSheetId="1">#REF!</definedName>
    <definedName name="PURUG" localSheetId="2">#REF!</definedName>
    <definedName name="PURUG">#REF!</definedName>
    <definedName name="PUSAT" localSheetId="5">"#REF!"</definedName>
    <definedName name="PUSAT" localSheetId="6">"#REF!"</definedName>
    <definedName name="PUSAT" localSheetId="7">"#REF!"</definedName>
    <definedName name="PUSAT">'[35]Break Down Alat'!#REF!</definedName>
    <definedName name="PUSAT_1">"#REF!"</definedName>
    <definedName name="PV.100" localSheetId="1">#REF!</definedName>
    <definedName name="PV.100" localSheetId="2">#REF!</definedName>
    <definedName name="PV.100">#REF!</definedName>
    <definedName name="PV.13" localSheetId="1">#REF!</definedName>
    <definedName name="PV.13" localSheetId="2">#REF!</definedName>
    <definedName name="PV.13">#REF!</definedName>
    <definedName name="PV.150" localSheetId="1">#REF!</definedName>
    <definedName name="PV.150" localSheetId="2">#REF!</definedName>
    <definedName name="PV.150">#REF!</definedName>
    <definedName name="PV.20" localSheetId="1">#REF!</definedName>
    <definedName name="PV.20" localSheetId="2">#REF!</definedName>
    <definedName name="PV.20">#REF!</definedName>
    <definedName name="PV.200" localSheetId="1">#REF!</definedName>
    <definedName name="PV.200" localSheetId="2">#REF!</definedName>
    <definedName name="PV.200">#REF!</definedName>
    <definedName name="PV.25" localSheetId="1">#REF!</definedName>
    <definedName name="PV.25" localSheetId="2">#REF!</definedName>
    <definedName name="PV.25">#REF!</definedName>
    <definedName name="PV.250" localSheetId="1">#REF!</definedName>
    <definedName name="PV.250" localSheetId="2">#REF!</definedName>
    <definedName name="PV.250">#REF!</definedName>
    <definedName name="PV.300" localSheetId="1">#REF!</definedName>
    <definedName name="PV.300" localSheetId="2">#REF!</definedName>
    <definedName name="PV.300">#REF!</definedName>
    <definedName name="PV.350" localSheetId="1">#REF!</definedName>
    <definedName name="PV.350" localSheetId="2">#REF!</definedName>
    <definedName name="PV.350">#REF!</definedName>
    <definedName name="PV.40" localSheetId="1">#REF!</definedName>
    <definedName name="PV.40" localSheetId="2">#REF!</definedName>
    <definedName name="PV.40">#REF!</definedName>
    <definedName name="PV.400" localSheetId="1">#REF!</definedName>
    <definedName name="PV.400" localSheetId="2">#REF!</definedName>
    <definedName name="PV.400">#REF!</definedName>
    <definedName name="PV.50" localSheetId="1">#REF!</definedName>
    <definedName name="PV.50" localSheetId="2">#REF!</definedName>
    <definedName name="PV.50">#REF!</definedName>
    <definedName name="PV.75" localSheetId="1">#REF!</definedName>
    <definedName name="PV.75" localSheetId="2">#REF!</definedName>
    <definedName name="PV.75">#REF!</definedName>
    <definedName name="pvbiaya" localSheetId="1">#REF!</definedName>
    <definedName name="pvbiaya" localSheetId="2">#REF!</definedName>
    <definedName name="pvbiaya">#REF!</definedName>
    <definedName name="pvbiayavariasi" localSheetId="1">#REF!</definedName>
    <definedName name="pvbiayavariasi" localSheetId="2">#REF!</definedName>
    <definedName name="pvbiayavariasi">#REF!</definedName>
    <definedName name="pvc.1">[158]bahan!$G$203</definedName>
    <definedName name="PVC.1.2" localSheetId="1">#REF!</definedName>
    <definedName name="PVC.1.2" localSheetId="2">#REF!</definedName>
    <definedName name="PVC.1.2">#REF!</definedName>
    <definedName name="PVC.100" localSheetId="1">#REF!</definedName>
    <definedName name="PVC.100" localSheetId="2">#REF!</definedName>
    <definedName name="PVC.100">#REF!</definedName>
    <definedName name="PVC.150" localSheetId="1">#REF!</definedName>
    <definedName name="PVC.150" localSheetId="2">#REF!</definedName>
    <definedName name="PVC.150">#REF!</definedName>
    <definedName name="pvc.2">[158]bahan!$G$204</definedName>
    <definedName name="PVC.200" localSheetId="1">#REF!</definedName>
    <definedName name="PVC.200" localSheetId="2">#REF!</definedName>
    <definedName name="PVC.200">#REF!</definedName>
    <definedName name="pvc.3">[158]bahan!$G$205</definedName>
    <definedName name="PVC.300" localSheetId="1">#REF!</definedName>
    <definedName name="PVC.300" localSheetId="2">#REF!</definedName>
    <definedName name="PVC.300">#REF!</definedName>
    <definedName name="PVC.350" localSheetId="1">#REF!</definedName>
    <definedName name="PVC.350" localSheetId="2">#REF!</definedName>
    <definedName name="PVC.350">#REF!</definedName>
    <definedName name="pvc.4">[158]bahan!$G$206</definedName>
    <definedName name="PVC.40" localSheetId="1">#REF!</definedName>
    <definedName name="PVC.40" localSheetId="2">#REF!</definedName>
    <definedName name="PVC.40">#REF!</definedName>
    <definedName name="PVC.50" localSheetId="1">#REF!</definedName>
    <definedName name="PVC.50" localSheetId="2">#REF!</definedName>
    <definedName name="PVC.50">#REF!</definedName>
    <definedName name="pvc.6" localSheetId="1">#REF!</definedName>
    <definedName name="pvc.6" localSheetId="2">#REF!</definedName>
    <definedName name="pvc.6">#REF!</definedName>
    <definedName name="PVC.75" localSheetId="1">#REF!</definedName>
    <definedName name="PVC.75" localSheetId="2">#REF!</definedName>
    <definedName name="PVC.75">#REF!</definedName>
    <definedName name="pvc0.5" localSheetId="1">#REF!</definedName>
    <definedName name="pvc0.5" localSheetId="2">#REF!</definedName>
    <definedName name="pvc0.5">#REF!</definedName>
    <definedName name="pvc1.2">[158]bahan!$G$201</definedName>
    <definedName name="pvc1_2medB">'[135]HG SATUAN'!$E$162</definedName>
    <definedName name="pvc1medB">'[135]HG SATUAN'!$E$161</definedName>
    <definedName name="pvc2_5medA">'[135]HG SATUAN'!$E$157</definedName>
    <definedName name="pvc2medB">'[135]HG SATUAN'!$E$160</definedName>
    <definedName name="pvc3.4">[120]bahan!$G$269</definedName>
    <definedName name="pvc3medB">'[135]HG SATUAN'!$E$159</definedName>
    <definedName name="pvc4medA">'[135]HG SATUAN'!$E$158</definedName>
    <definedName name="pvc5cm">[212]bahan!$F$75</definedName>
    <definedName name="pvcscdia40">[109]Bahan!#REF!</definedName>
    <definedName name="pvcscdia50">[109]Bahan!#REF!</definedName>
    <definedName name="PVCSETENGAH">[70]Daf.Harga!$D$137</definedName>
    <definedName name="PVG">'[253]UPH. BHN'!$I$60</definedName>
    <definedName name="pvmanfaat" localSheetId="1">#REF!</definedName>
    <definedName name="pvmanfaat" localSheetId="2">#REF!</definedName>
    <definedName name="pvmanfaat">#REF!</definedName>
    <definedName name="q" localSheetId="1">#REF!</definedName>
    <definedName name="q" localSheetId="2">#REF!</definedName>
    <definedName name="q">#REF!</definedName>
    <definedName name="q_10">NA()</definedName>
    <definedName name="q_11">NA()</definedName>
    <definedName name="q_12">NA()</definedName>
    <definedName name="q_13">NA()</definedName>
    <definedName name="q_14">NA()</definedName>
    <definedName name="q_15">NA()</definedName>
    <definedName name="q_19">NA()</definedName>
    <definedName name="q_20">NA()</definedName>
    <definedName name="q_4">NA()</definedName>
    <definedName name="q_5">NA()</definedName>
    <definedName name="q_6">NA()</definedName>
    <definedName name="q_7">NA()</definedName>
    <definedName name="q_8">NA()</definedName>
    <definedName name="q_9">NA()</definedName>
    <definedName name="qcfb" localSheetId="5">{"'Sheet1'!$A$1"}</definedName>
    <definedName name="qcfb" localSheetId="7">{"'Sheet1'!$A$1"}</definedName>
    <definedName name="qcfb">{"'Sheet1'!$A$1"}</definedName>
    <definedName name="qcfb_1" localSheetId="3">{"'Sheet1'!$A$1"}</definedName>
    <definedName name="qcfb_1" localSheetId="4">{"'Sheet1'!$A$1"}</definedName>
    <definedName name="qcfb_2" localSheetId="5">{"'Sheet1'!$A$1"}</definedName>
    <definedName name="qcfb_2" localSheetId="7">{"'Sheet1'!$A$1"}</definedName>
    <definedName name="qcfb_2">{"'Sheet1'!$A$1"}</definedName>
    <definedName name="qcfb_3" localSheetId="5">{"'Sheet1'!$A$1"}</definedName>
    <definedName name="qcfb_3" localSheetId="7">{"'Sheet1'!$A$1"}</definedName>
    <definedName name="qcfb_3">{"'Sheet1'!$A$1"}</definedName>
    <definedName name="qcfb_4" localSheetId="5">{"'Sheet1'!$A$1"}</definedName>
    <definedName name="qcfb_4" localSheetId="7">{"'Sheet1'!$A$1"}</definedName>
    <definedName name="qcfb_4">{"'Sheet1'!$A$1"}</definedName>
    <definedName name="qcfb_5" localSheetId="5">{"'Sheet1'!$A$1"}</definedName>
    <definedName name="qcfb_5" localSheetId="7">{"'Sheet1'!$A$1"}</definedName>
    <definedName name="qcfb_5">{"'Sheet1'!$A$1"}</definedName>
    <definedName name="qegtegt" localSheetId="5">{#N/A,#N/A,FALSE,"REK-S-TPL";#N/A,#N/A,FALSE,"REK-TPML";#N/A,#N/A,FALSE,"RAB-TEMPEL"}</definedName>
    <definedName name="qegtegt" localSheetId="7">{#N/A,#N/A,FALSE,"REK-S-TPL";#N/A,#N/A,FALSE,"REK-TPML";#N/A,#N/A,FALSE,"RAB-TEMPEL"}</definedName>
    <definedName name="qegtegt">{#N/A,#N/A,FALSE,"REK-S-TPL";#N/A,#N/A,FALSE,"REK-TPML";#N/A,#N/A,FALSE,"RAB-TEMPEL"}</definedName>
    <definedName name="qegtegt_1" localSheetId="3">{#N/A,#N/A,FALSE,"REK-S-TPL";#N/A,#N/A,FALSE,"REK-TPML";#N/A,#N/A,FALSE,"RAB-TEMPEL"}</definedName>
    <definedName name="qegtegt_1" localSheetId="4">{#N/A,#N/A,FALSE,"REK-S-TPL";#N/A,#N/A,FALSE,"REK-TPML";#N/A,#N/A,FALSE,"RAB-TEMPEL"}</definedName>
    <definedName name="qegtegt_2" localSheetId="5">{#N/A,#N/A,FALSE,"REK-S-TPL";#N/A,#N/A,FALSE,"REK-TPML";#N/A,#N/A,FALSE,"RAB-TEMPEL"}</definedName>
    <definedName name="qegtegt_2" localSheetId="7">{#N/A,#N/A,FALSE,"REK-S-TPL";#N/A,#N/A,FALSE,"REK-TPML";#N/A,#N/A,FALSE,"RAB-TEMPEL"}</definedName>
    <definedName name="qegtegt_2">{#N/A,#N/A,FALSE,"REK-S-TPL";#N/A,#N/A,FALSE,"REK-TPML";#N/A,#N/A,FALSE,"RAB-TEMPEL"}</definedName>
    <definedName name="qegtegt_3" localSheetId="5">{#N/A,#N/A,FALSE,"REK-S-TPL";#N/A,#N/A,FALSE,"REK-TPML";#N/A,#N/A,FALSE,"RAB-TEMPEL"}</definedName>
    <definedName name="qegtegt_3" localSheetId="7">{#N/A,#N/A,FALSE,"REK-S-TPL";#N/A,#N/A,FALSE,"REK-TPML";#N/A,#N/A,FALSE,"RAB-TEMPEL"}</definedName>
    <definedName name="qegtegt_3">{#N/A,#N/A,FALSE,"REK-S-TPL";#N/A,#N/A,FALSE,"REK-TPML";#N/A,#N/A,FALSE,"RAB-TEMPEL"}</definedName>
    <definedName name="qegtegt_4" localSheetId="5">{#N/A,#N/A,FALSE,"REK-S-TPL";#N/A,#N/A,FALSE,"REK-TPML";#N/A,#N/A,FALSE,"RAB-TEMPEL"}</definedName>
    <definedName name="qegtegt_4" localSheetId="7">{#N/A,#N/A,FALSE,"REK-S-TPL";#N/A,#N/A,FALSE,"REK-TPML";#N/A,#N/A,FALSE,"RAB-TEMPEL"}</definedName>
    <definedName name="qegtegt_4">{#N/A,#N/A,FALSE,"REK-S-TPL";#N/A,#N/A,FALSE,"REK-TPML";#N/A,#N/A,FALSE,"RAB-TEMPEL"}</definedName>
    <definedName name="qegtegt_5" localSheetId="5">{#N/A,#N/A,FALSE,"REK-S-TPL";#N/A,#N/A,FALSE,"REK-TPML";#N/A,#N/A,FALSE,"RAB-TEMPEL"}</definedName>
    <definedName name="qegtegt_5" localSheetId="7">{#N/A,#N/A,FALSE,"REK-S-TPL";#N/A,#N/A,FALSE,"REK-TPML";#N/A,#N/A,FALSE,"RAB-TEMPEL"}</definedName>
    <definedName name="qegtegt_5">{#N/A,#N/A,FALSE,"REK-S-TPL";#N/A,#N/A,FALSE,"REK-TPML";#N/A,#N/A,FALSE,"RAB-TEMPEL"}</definedName>
    <definedName name="qegtqegt" localSheetId="5">{#N/A,#N/A,FALSE,"REK";#N/A,#N/A,FALSE,"rab"}</definedName>
    <definedName name="qegtqegt" localSheetId="7">{#N/A,#N/A,FALSE,"REK";#N/A,#N/A,FALSE,"rab"}</definedName>
    <definedName name="qegtqegt">{#N/A,#N/A,FALSE,"REK";#N/A,#N/A,FALSE,"rab"}</definedName>
    <definedName name="qegtqegt_1" localSheetId="3">{#N/A,#N/A,FALSE,"REK";#N/A,#N/A,FALSE,"rab"}</definedName>
    <definedName name="qegtqegt_1" localSheetId="4">{#N/A,#N/A,FALSE,"REK";#N/A,#N/A,FALSE,"rab"}</definedName>
    <definedName name="qegtqegt_2" localSheetId="5">{#N/A,#N/A,FALSE,"REK";#N/A,#N/A,FALSE,"rab"}</definedName>
    <definedName name="qegtqegt_2" localSheetId="7">{#N/A,#N/A,FALSE,"REK";#N/A,#N/A,FALSE,"rab"}</definedName>
    <definedName name="qegtqegt_2">{#N/A,#N/A,FALSE,"REK";#N/A,#N/A,FALSE,"rab"}</definedName>
    <definedName name="qegtqegt_3" localSheetId="5">{#N/A,#N/A,FALSE,"REK";#N/A,#N/A,FALSE,"rab"}</definedName>
    <definedName name="qegtqegt_3" localSheetId="7">{#N/A,#N/A,FALSE,"REK";#N/A,#N/A,FALSE,"rab"}</definedName>
    <definedName name="qegtqegt_3">{#N/A,#N/A,FALSE,"REK";#N/A,#N/A,FALSE,"rab"}</definedName>
    <definedName name="qegtqegt_4" localSheetId="5">{#N/A,#N/A,FALSE,"REK";#N/A,#N/A,FALSE,"rab"}</definedName>
    <definedName name="qegtqegt_4" localSheetId="7">{#N/A,#N/A,FALSE,"REK";#N/A,#N/A,FALSE,"rab"}</definedName>
    <definedName name="qegtqegt_4">{#N/A,#N/A,FALSE,"REK";#N/A,#N/A,FALSE,"rab"}</definedName>
    <definedName name="qegtqegt_5" localSheetId="5">{#N/A,#N/A,FALSE,"REK";#N/A,#N/A,FALSE,"rab"}</definedName>
    <definedName name="qegtqegt_5" localSheetId="7">{#N/A,#N/A,FALSE,"REK";#N/A,#N/A,FALSE,"rab"}</definedName>
    <definedName name="qegtqegt_5">{#N/A,#N/A,FALSE,"REK";#N/A,#N/A,FALSE,"rab"}</definedName>
    <definedName name="qegtqgt" localSheetId="5">{#N/A,#N/A,FALSE,"REK";#N/A,#N/A,FALSE,"rab"}</definedName>
    <definedName name="qegtqgt" localSheetId="7">{#N/A,#N/A,FALSE,"REK";#N/A,#N/A,FALSE,"rab"}</definedName>
    <definedName name="qegtqgt">{#N/A,#N/A,FALSE,"REK";#N/A,#N/A,FALSE,"rab"}</definedName>
    <definedName name="qegtqgt_1" localSheetId="3">{#N/A,#N/A,FALSE,"REK";#N/A,#N/A,FALSE,"rab"}</definedName>
    <definedName name="qegtqgt_1" localSheetId="4">{#N/A,#N/A,FALSE,"REK";#N/A,#N/A,FALSE,"rab"}</definedName>
    <definedName name="qegtqgt_2" localSheetId="5">{#N/A,#N/A,FALSE,"REK";#N/A,#N/A,FALSE,"rab"}</definedName>
    <definedName name="qegtqgt_2" localSheetId="7">{#N/A,#N/A,FALSE,"REK";#N/A,#N/A,FALSE,"rab"}</definedName>
    <definedName name="qegtqgt_2">{#N/A,#N/A,FALSE,"REK";#N/A,#N/A,FALSE,"rab"}</definedName>
    <definedName name="qegtqgt_3" localSheetId="5">{#N/A,#N/A,FALSE,"REK";#N/A,#N/A,FALSE,"rab"}</definedName>
    <definedName name="qegtqgt_3" localSheetId="7">{#N/A,#N/A,FALSE,"REK";#N/A,#N/A,FALSE,"rab"}</definedName>
    <definedName name="qegtqgt_3">{#N/A,#N/A,FALSE,"REK";#N/A,#N/A,FALSE,"rab"}</definedName>
    <definedName name="qegtqgt_4" localSheetId="5">{#N/A,#N/A,FALSE,"REK";#N/A,#N/A,FALSE,"rab"}</definedName>
    <definedName name="qegtqgt_4" localSheetId="7">{#N/A,#N/A,FALSE,"REK";#N/A,#N/A,FALSE,"rab"}</definedName>
    <definedName name="qegtqgt_4">{#N/A,#N/A,FALSE,"REK";#N/A,#N/A,FALSE,"rab"}</definedName>
    <definedName name="qegtqgt_5" localSheetId="5">{#N/A,#N/A,FALSE,"REK";#N/A,#N/A,FALSE,"rab"}</definedName>
    <definedName name="qegtqgt_5" localSheetId="7">{#N/A,#N/A,FALSE,"REK";#N/A,#N/A,FALSE,"rab"}</definedName>
    <definedName name="qegtqgt_5">{#N/A,#N/A,FALSE,"REK";#N/A,#N/A,FALSE,"rab"}</definedName>
    <definedName name="QEWYTGq" localSheetId="5">{#N/A,#N/A,FALSE,"REK";#N/A,#N/A,FALSE,"rab"}</definedName>
    <definedName name="QEWYTGq" localSheetId="7">{#N/A,#N/A,FALSE,"REK";#N/A,#N/A,FALSE,"rab"}</definedName>
    <definedName name="QEWYTGq">{#N/A,#N/A,FALSE,"REK";#N/A,#N/A,FALSE,"rab"}</definedName>
    <definedName name="QEWYTGq_1" localSheetId="3">{#N/A,#N/A,FALSE,"REK";#N/A,#N/A,FALSE,"rab"}</definedName>
    <definedName name="QEWYTGq_1" localSheetId="4">{#N/A,#N/A,FALSE,"REK";#N/A,#N/A,FALSE,"rab"}</definedName>
    <definedName name="QEWYTGq_2" localSheetId="5">{#N/A,#N/A,FALSE,"REK";#N/A,#N/A,FALSE,"rab"}</definedName>
    <definedName name="QEWYTGq_2" localSheetId="7">{#N/A,#N/A,FALSE,"REK";#N/A,#N/A,FALSE,"rab"}</definedName>
    <definedName name="QEWYTGq_2">{#N/A,#N/A,FALSE,"REK";#N/A,#N/A,FALSE,"rab"}</definedName>
    <definedName name="QEWYTGq_3" localSheetId="5">{#N/A,#N/A,FALSE,"REK";#N/A,#N/A,FALSE,"rab"}</definedName>
    <definedName name="QEWYTGq_3" localSheetId="7">{#N/A,#N/A,FALSE,"REK";#N/A,#N/A,FALSE,"rab"}</definedName>
    <definedName name="QEWYTGq_3">{#N/A,#N/A,FALSE,"REK";#N/A,#N/A,FALSE,"rab"}</definedName>
    <definedName name="QEWYTGq_4" localSheetId="5">{#N/A,#N/A,FALSE,"REK";#N/A,#N/A,FALSE,"rab"}</definedName>
    <definedName name="QEWYTGq_4" localSheetId="7">{#N/A,#N/A,FALSE,"REK";#N/A,#N/A,FALSE,"rab"}</definedName>
    <definedName name="QEWYTGq_4">{#N/A,#N/A,FALSE,"REK";#N/A,#N/A,FALSE,"rab"}</definedName>
    <definedName name="QEWYTGq_5" localSheetId="5">{#N/A,#N/A,FALSE,"REK";#N/A,#N/A,FALSE,"rab"}</definedName>
    <definedName name="QEWYTGq_5" localSheetId="7">{#N/A,#N/A,FALSE,"REK";#N/A,#N/A,FALSE,"rab"}</definedName>
    <definedName name="QEWYTGq_5">{#N/A,#N/A,FALSE,"REK";#N/A,#N/A,FALSE,"rab"}</definedName>
    <definedName name="Qp">[222]Nakayasu!$H$15</definedName>
    <definedName name="QQ" localSheetId="1">#REF!</definedName>
    <definedName name="QQ" localSheetId="2">#REF!</definedName>
    <definedName name="QQ">#REF!</definedName>
    <definedName name="QQQQQQQQQQQQQQ" localSheetId="1">#REF!</definedName>
    <definedName name="QQQQQQQQQQQQQQ" localSheetId="2">#REF!</definedName>
    <definedName name="QQQQQQQQQQQQQQ">#REF!</definedName>
    <definedName name="Qtegt" localSheetId="5">{#N/A,#N/A,FALSE,"REK";#N/A,#N/A,FALSE,"rab"}</definedName>
    <definedName name="Qtegt" localSheetId="7">{#N/A,#N/A,FALSE,"REK";#N/A,#N/A,FALSE,"rab"}</definedName>
    <definedName name="Qtegt">{#N/A,#N/A,FALSE,"REK";#N/A,#N/A,FALSE,"rab"}</definedName>
    <definedName name="Qtegt_1" localSheetId="3">{#N/A,#N/A,FALSE,"REK";#N/A,#N/A,FALSE,"rab"}</definedName>
    <definedName name="Qtegt_1" localSheetId="4">{#N/A,#N/A,FALSE,"REK";#N/A,#N/A,FALSE,"rab"}</definedName>
    <definedName name="Qtegt_2" localSheetId="5">{#N/A,#N/A,FALSE,"REK";#N/A,#N/A,FALSE,"rab"}</definedName>
    <definedName name="Qtegt_2" localSheetId="7">{#N/A,#N/A,FALSE,"REK";#N/A,#N/A,FALSE,"rab"}</definedName>
    <definedName name="Qtegt_2">{#N/A,#N/A,FALSE,"REK";#N/A,#N/A,FALSE,"rab"}</definedName>
    <definedName name="Qtegt_3" localSheetId="5">{#N/A,#N/A,FALSE,"REK";#N/A,#N/A,FALSE,"rab"}</definedName>
    <definedName name="Qtegt_3" localSheetId="7">{#N/A,#N/A,FALSE,"REK";#N/A,#N/A,FALSE,"rab"}</definedName>
    <definedName name="Qtegt_3">{#N/A,#N/A,FALSE,"REK";#N/A,#N/A,FALSE,"rab"}</definedName>
    <definedName name="Qtegt_4" localSheetId="5">{#N/A,#N/A,FALSE,"REK";#N/A,#N/A,FALSE,"rab"}</definedName>
    <definedName name="Qtegt_4" localSheetId="7">{#N/A,#N/A,FALSE,"REK";#N/A,#N/A,FALSE,"rab"}</definedName>
    <definedName name="Qtegt_4">{#N/A,#N/A,FALSE,"REK";#N/A,#N/A,FALSE,"rab"}</definedName>
    <definedName name="Qtegt_5" localSheetId="5">{#N/A,#N/A,FALSE,"REK";#N/A,#N/A,FALSE,"rab"}</definedName>
    <definedName name="Qtegt_5" localSheetId="7">{#N/A,#N/A,FALSE,"REK";#N/A,#N/A,FALSE,"rab"}</definedName>
    <definedName name="Qtegt_5">{#N/A,#N/A,FALSE,"REK";#N/A,#N/A,FALSE,"rab"}</definedName>
    <definedName name="QW" localSheetId="1">#REF!</definedName>
    <definedName name="QW" localSheetId="2">#REF!</definedName>
    <definedName name="QW">#REF!</definedName>
    <definedName name="qwe">[444]ANALISA!#REF!</definedName>
    <definedName name="qwegtqwegt" localSheetId="5">{#N/A,#N/A,FALSE,"REK";#N/A,#N/A,FALSE,"rab"}</definedName>
    <definedName name="qwegtqwegt" localSheetId="7">{#N/A,#N/A,FALSE,"REK";#N/A,#N/A,FALSE,"rab"}</definedName>
    <definedName name="qwegtqwegt">{#N/A,#N/A,FALSE,"REK";#N/A,#N/A,FALSE,"rab"}</definedName>
    <definedName name="qwegtqwegt_1" localSheetId="3">{#N/A,#N/A,FALSE,"REK";#N/A,#N/A,FALSE,"rab"}</definedName>
    <definedName name="qwegtqwegt_1" localSheetId="4">{#N/A,#N/A,FALSE,"REK";#N/A,#N/A,FALSE,"rab"}</definedName>
    <definedName name="qwegtqwegt_2" localSheetId="5">{#N/A,#N/A,FALSE,"REK";#N/A,#N/A,FALSE,"rab"}</definedName>
    <definedName name="qwegtqwegt_2" localSheetId="7">{#N/A,#N/A,FALSE,"REK";#N/A,#N/A,FALSE,"rab"}</definedName>
    <definedName name="qwegtqwegt_2">{#N/A,#N/A,FALSE,"REK";#N/A,#N/A,FALSE,"rab"}</definedName>
    <definedName name="qwegtqwegt_3" localSheetId="5">{#N/A,#N/A,FALSE,"REK";#N/A,#N/A,FALSE,"rab"}</definedName>
    <definedName name="qwegtqwegt_3" localSheetId="7">{#N/A,#N/A,FALSE,"REK";#N/A,#N/A,FALSE,"rab"}</definedName>
    <definedName name="qwegtqwegt_3">{#N/A,#N/A,FALSE,"REK";#N/A,#N/A,FALSE,"rab"}</definedName>
    <definedName name="qwegtqwegt_4" localSheetId="5">{#N/A,#N/A,FALSE,"REK";#N/A,#N/A,FALSE,"rab"}</definedName>
    <definedName name="qwegtqwegt_4" localSheetId="7">{#N/A,#N/A,FALSE,"REK";#N/A,#N/A,FALSE,"rab"}</definedName>
    <definedName name="qwegtqwegt_4">{#N/A,#N/A,FALSE,"REK";#N/A,#N/A,FALSE,"rab"}</definedName>
    <definedName name="qwegtqwegt_5" localSheetId="5">{#N/A,#N/A,FALSE,"REK";#N/A,#N/A,FALSE,"rab"}</definedName>
    <definedName name="qwegtqwegt_5" localSheetId="7">{#N/A,#N/A,FALSE,"REK";#N/A,#N/A,FALSE,"rab"}</definedName>
    <definedName name="qwegtqwegt_5">{#N/A,#N/A,FALSE,"REK";#N/A,#N/A,FALSE,"rab"}</definedName>
    <definedName name="QWERQWE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T" localSheetId="5">{#N/A,#N/A,FALSE,"REK";#N/A,#N/A,FALSE,"rab"}</definedName>
    <definedName name="QWT" localSheetId="7">{#N/A,#N/A,FALSE,"REK";#N/A,#N/A,FALSE,"rab"}</definedName>
    <definedName name="QWT">{#N/A,#N/A,FALSE,"REK";#N/A,#N/A,FALSE,"rab"}</definedName>
    <definedName name="QWT_1" localSheetId="3">{#N/A,#N/A,FALSE,"REK";#N/A,#N/A,FALSE,"rab"}</definedName>
    <definedName name="QWT_1" localSheetId="4">{#N/A,#N/A,FALSE,"REK";#N/A,#N/A,FALSE,"rab"}</definedName>
    <definedName name="QWT_2" localSheetId="5">{#N/A,#N/A,FALSE,"REK";#N/A,#N/A,FALSE,"rab"}</definedName>
    <definedName name="QWT_2" localSheetId="7">{#N/A,#N/A,FALSE,"REK";#N/A,#N/A,FALSE,"rab"}</definedName>
    <definedName name="QWT_2">{#N/A,#N/A,FALSE,"REK";#N/A,#N/A,FALSE,"rab"}</definedName>
    <definedName name="QWT_3" localSheetId="5">{#N/A,#N/A,FALSE,"REK";#N/A,#N/A,FALSE,"rab"}</definedName>
    <definedName name="QWT_3" localSheetId="7">{#N/A,#N/A,FALSE,"REK";#N/A,#N/A,FALSE,"rab"}</definedName>
    <definedName name="QWT_3">{#N/A,#N/A,FALSE,"REK";#N/A,#N/A,FALSE,"rab"}</definedName>
    <definedName name="QWT_4" localSheetId="5">{#N/A,#N/A,FALSE,"REK";#N/A,#N/A,FALSE,"rab"}</definedName>
    <definedName name="QWT_4" localSheetId="7">{#N/A,#N/A,FALSE,"REK";#N/A,#N/A,FALSE,"rab"}</definedName>
    <definedName name="QWT_4">{#N/A,#N/A,FALSE,"REK";#N/A,#N/A,FALSE,"rab"}</definedName>
    <definedName name="QWT_5" localSheetId="5">{#N/A,#N/A,FALSE,"REK";#N/A,#N/A,FALSE,"rab"}</definedName>
    <definedName name="QWT_5" localSheetId="7">{#N/A,#N/A,FALSE,"REK";#N/A,#N/A,FALSE,"rab"}</definedName>
    <definedName name="QWT_5">{#N/A,#N/A,FALSE,"REK";#N/A,#N/A,FALSE,"rab"}</definedName>
    <definedName name="QWYGH" localSheetId="5">{#N/A,#N/A,FALSE,"REK-S-TPL";#N/A,#N/A,FALSE,"REK-TPML";#N/A,#N/A,FALSE,"RAB-TEMPEL"}</definedName>
    <definedName name="QWYGH" localSheetId="7">{#N/A,#N/A,FALSE,"REK-S-TPL";#N/A,#N/A,FALSE,"REK-TPML";#N/A,#N/A,FALSE,"RAB-TEMPEL"}</definedName>
    <definedName name="QWYGH">{#N/A,#N/A,FALSE,"REK-S-TPL";#N/A,#N/A,FALSE,"REK-TPML";#N/A,#N/A,FALSE,"RAB-TEMPEL"}</definedName>
    <definedName name="QWYGH_1" localSheetId="3">{#N/A,#N/A,FALSE,"REK-S-TPL";#N/A,#N/A,FALSE,"REK-TPML";#N/A,#N/A,FALSE,"RAB-TEMPEL"}</definedName>
    <definedName name="QWYGH_1" localSheetId="4">{#N/A,#N/A,FALSE,"REK-S-TPL";#N/A,#N/A,FALSE,"REK-TPML";#N/A,#N/A,FALSE,"RAB-TEMPEL"}</definedName>
    <definedName name="QWYGH_2" localSheetId="5">{#N/A,#N/A,FALSE,"REK-S-TPL";#N/A,#N/A,FALSE,"REK-TPML";#N/A,#N/A,FALSE,"RAB-TEMPEL"}</definedName>
    <definedName name="QWYGH_2" localSheetId="7">{#N/A,#N/A,FALSE,"REK-S-TPL";#N/A,#N/A,FALSE,"REK-TPML";#N/A,#N/A,FALSE,"RAB-TEMPEL"}</definedName>
    <definedName name="QWYGH_2">{#N/A,#N/A,FALSE,"REK-S-TPL";#N/A,#N/A,FALSE,"REK-TPML";#N/A,#N/A,FALSE,"RAB-TEMPEL"}</definedName>
    <definedName name="QWYGH_3" localSheetId="5">{#N/A,#N/A,FALSE,"REK-S-TPL";#N/A,#N/A,FALSE,"REK-TPML";#N/A,#N/A,FALSE,"RAB-TEMPEL"}</definedName>
    <definedName name="QWYGH_3" localSheetId="7">{#N/A,#N/A,FALSE,"REK-S-TPL";#N/A,#N/A,FALSE,"REK-TPML";#N/A,#N/A,FALSE,"RAB-TEMPEL"}</definedName>
    <definedName name="QWYGH_3">{#N/A,#N/A,FALSE,"REK-S-TPL";#N/A,#N/A,FALSE,"REK-TPML";#N/A,#N/A,FALSE,"RAB-TEMPEL"}</definedName>
    <definedName name="QWYGH_4" localSheetId="5">{#N/A,#N/A,FALSE,"REK-S-TPL";#N/A,#N/A,FALSE,"REK-TPML";#N/A,#N/A,FALSE,"RAB-TEMPEL"}</definedName>
    <definedName name="QWYGH_4" localSheetId="7">{#N/A,#N/A,FALSE,"REK-S-TPL";#N/A,#N/A,FALSE,"REK-TPML";#N/A,#N/A,FALSE,"RAB-TEMPEL"}</definedName>
    <definedName name="QWYGH_4">{#N/A,#N/A,FALSE,"REK-S-TPL";#N/A,#N/A,FALSE,"REK-TPML";#N/A,#N/A,FALSE,"RAB-TEMPEL"}</definedName>
    <definedName name="QWYGH_5" localSheetId="5">{#N/A,#N/A,FALSE,"REK-S-TPL";#N/A,#N/A,FALSE,"REK-TPML";#N/A,#N/A,FALSE,"RAB-TEMPEL"}</definedName>
    <definedName name="QWYGH_5" localSheetId="7">{#N/A,#N/A,FALSE,"REK-S-TPL";#N/A,#N/A,FALSE,"REK-TPML";#N/A,#N/A,FALSE,"RAB-TEMPEL"}</definedName>
    <definedName name="QWYGH_5">{#N/A,#N/A,FALSE,"REK-S-TPL";#N/A,#N/A,FALSE,"REK-TPML";#N/A,#N/A,FALSE,"RAB-TEMPEL"}</definedName>
    <definedName name="R.1">'[113]Use Anls'!$E$78</definedName>
    <definedName name="r.p" localSheetId="1">#REF!</definedName>
    <definedName name="r.p" localSheetId="2">#REF!</definedName>
    <definedName name="r.p">#REF!</definedName>
    <definedName name="r.terbuka" localSheetId="1">#REF!</definedName>
    <definedName name="r.terbuka" localSheetId="2">#REF!</definedName>
    <definedName name="r.terbuka">#REF!</definedName>
    <definedName name="r.tutup" localSheetId="1">#REF!</definedName>
    <definedName name="r.tutup" localSheetId="2">#REF!</definedName>
    <definedName name="r.tutup">#REF!</definedName>
    <definedName name="R_mercu">'[337]Mercu Bulat'!$C$37</definedName>
    <definedName name="RAABY">[445]ANALISA!$F$22</definedName>
    <definedName name="RAB" localSheetId="1">#REF!</definedName>
    <definedName name="RAB" localSheetId="2">#REF!</definedName>
    <definedName name="RAB">#REF!</definedName>
    <definedName name="RAB.3">[446]k341k612!$A$958:$K$1024</definedName>
    <definedName name="RAB_1_1">"#REF!"</definedName>
    <definedName name="rab_2" localSheetId="5">{"Book1","RAB PASAR 30 AUG SCRAB.xls"}</definedName>
    <definedName name="rab_2" localSheetId="7">{"Book1","RAB PASAR 30 AUG SCRAB.xls"}</definedName>
    <definedName name="rab_2">{"Book1","RAB PASAR 30 AUG SCRAB.xls"}</definedName>
    <definedName name="rab_2_1" localSheetId="3">{"Book1","RAB PASAR 30 AUG SCRAB.xls"}</definedName>
    <definedName name="rab_2_1" localSheetId="4">{"Book1","RAB PASAR 30 AUG SCRAB.xls"}</definedName>
    <definedName name="rab_2_2" localSheetId="5">{"Book1","RAB PASAR 30 AUG SCRAB.xls"}</definedName>
    <definedName name="rab_2_2" localSheetId="7">{"Book1","RAB PASAR 30 AUG SCRAB.xls"}</definedName>
    <definedName name="rab_2_2">{"Book1","RAB PASAR 30 AUG SCRAB.xls"}</definedName>
    <definedName name="rab_2_3" localSheetId="5">{"Book1","RAB PASAR 30 AUG SCRAB.xls"}</definedName>
    <definedName name="rab_2_3" localSheetId="7">{"Book1","RAB PASAR 30 AUG SCRAB.xls"}</definedName>
    <definedName name="rab_2_3">{"Book1","RAB PASAR 30 AUG SCRAB.xls"}</definedName>
    <definedName name="rab_2_4" localSheetId="5">{"Book1","RAB PASAR 30 AUG SCRAB.xls"}</definedName>
    <definedName name="rab_2_4" localSheetId="7">{"Book1","RAB PASAR 30 AUG SCRAB.xls"}</definedName>
    <definedName name="rab_2_4">{"Book1","RAB PASAR 30 AUG SCRAB.xls"}</definedName>
    <definedName name="rab_2_5" localSheetId="5">{"Book1","RAB PASAR 30 AUG SCRAB.xls"}</definedName>
    <definedName name="rab_2_5" localSheetId="7">{"Book1","RAB PASAR 30 AUG SCRAB.xls"}</definedName>
    <definedName name="rab_2_5">{"Book1","RAB PASAR 30 AUG SCRAB.xls"}</definedName>
    <definedName name="rab_4" localSheetId="5">{"Book1","RAB PASAR 30 AUG SCRAB.xls"}</definedName>
    <definedName name="rab_4" localSheetId="7">{"Book1","RAB PASAR 30 AUG SCRAB.xls"}</definedName>
    <definedName name="rab_4">{"Book1","RAB PASAR 30 AUG SCRAB.xls"}</definedName>
    <definedName name="rab_4_1" localSheetId="3">{"Book1","RAB PASAR 30 AUG SCRAB.xls"}</definedName>
    <definedName name="rab_4_1" localSheetId="4">{"Book1","RAB PASAR 30 AUG SCRAB.xls"}</definedName>
    <definedName name="rab_4_2" localSheetId="5">{"Book1","RAB PASAR 30 AUG SCRAB.xls"}</definedName>
    <definedName name="rab_4_2" localSheetId="7">{"Book1","RAB PASAR 30 AUG SCRAB.xls"}</definedName>
    <definedName name="rab_4_2">{"Book1","RAB PASAR 30 AUG SCRAB.xls"}</definedName>
    <definedName name="rab_4_3" localSheetId="5">{"Book1","RAB PASAR 30 AUG SCRAB.xls"}</definedName>
    <definedName name="rab_4_3" localSheetId="7">{"Book1","RAB PASAR 30 AUG SCRAB.xls"}</definedName>
    <definedName name="rab_4_3">{"Book1","RAB PASAR 30 AUG SCRAB.xls"}</definedName>
    <definedName name="rab_4_4" localSheetId="5">{"Book1","RAB PASAR 30 AUG SCRAB.xls"}</definedName>
    <definedName name="rab_4_4" localSheetId="7">{"Book1","RAB PASAR 30 AUG SCRAB.xls"}</definedName>
    <definedName name="rab_4_4">{"Book1","RAB PASAR 30 AUG SCRAB.xls"}</definedName>
    <definedName name="rab_4_5" localSheetId="5">{"Book1","RAB PASAR 30 AUG SCRAB.xls"}</definedName>
    <definedName name="rab_4_5" localSheetId="7">{"Book1","RAB PASAR 30 AUG SCRAB.xls"}</definedName>
    <definedName name="rab_4_5">{"Book1","RAB PASAR 30 AUG SCRAB.xls"}</definedName>
    <definedName name="rab_6" localSheetId="5">{"Book1","RAB PASAR 30 AUG SCRAB.xls"}</definedName>
    <definedName name="rab_6" localSheetId="7">{"Book1","RAB PASAR 30 AUG SCRAB.xls"}</definedName>
    <definedName name="rab_6">{"Book1","RAB PASAR 30 AUG SCRAB.xls"}</definedName>
    <definedName name="rab_6_1" localSheetId="3">{"Book1","RAB PASAR 30 AUG SCRAB.xls"}</definedName>
    <definedName name="rab_6_1" localSheetId="4">{"Book1","RAB PASAR 30 AUG SCRAB.xls"}</definedName>
    <definedName name="rab_6_2" localSheetId="5">{"Book1","RAB PASAR 30 AUG SCRAB.xls"}</definedName>
    <definedName name="rab_6_2" localSheetId="7">{"Book1","RAB PASAR 30 AUG SCRAB.xls"}</definedName>
    <definedName name="rab_6_2">{"Book1","RAB PASAR 30 AUG SCRAB.xls"}</definedName>
    <definedName name="rab_6_3" localSheetId="5">{"Book1","RAB PASAR 30 AUG SCRAB.xls"}</definedName>
    <definedName name="rab_6_3" localSheetId="7">{"Book1","RAB PASAR 30 AUG SCRAB.xls"}</definedName>
    <definedName name="rab_6_3">{"Book1","RAB PASAR 30 AUG SCRAB.xls"}</definedName>
    <definedName name="rab_6_4" localSheetId="5">{"Book1","RAB PASAR 30 AUG SCRAB.xls"}</definedName>
    <definedName name="rab_6_4" localSheetId="7">{"Book1","RAB PASAR 30 AUG SCRAB.xls"}</definedName>
    <definedName name="rab_6_4">{"Book1","RAB PASAR 30 AUG SCRAB.xls"}</definedName>
    <definedName name="rab_6_5" localSheetId="5">{"Book1","RAB PASAR 30 AUG SCRAB.xls"}</definedName>
    <definedName name="rab_6_5" localSheetId="7">{"Book1","RAB PASAR 30 AUG SCRAB.xls"}</definedName>
    <definedName name="rab_6_5">{"Book1","RAB PASAR 30 AUG SCRAB.xls"}</definedName>
    <definedName name="rab_8" localSheetId="5">{"Book1","RAB PASAR 30 AUG SCRAB.xls"}</definedName>
    <definedName name="rab_8" localSheetId="7">{"Book1","RAB PASAR 30 AUG SCRAB.xls"}</definedName>
    <definedName name="rab_8">{"Book1","RAB PASAR 30 AUG SCRAB.xls"}</definedName>
    <definedName name="rab_8_1" localSheetId="3">{"Book1","RAB PASAR 30 AUG SCRAB.xls"}</definedName>
    <definedName name="rab_8_1" localSheetId="4">{"Book1","RAB PASAR 30 AUG SCRAB.xls"}</definedName>
    <definedName name="rab_8_2" localSheetId="5">{"Book1","RAB PASAR 30 AUG SCRAB.xls"}</definedName>
    <definedName name="rab_8_2" localSheetId="7">{"Book1","RAB PASAR 30 AUG SCRAB.xls"}</definedName>
    <definedName name="rab_8_2">{"Book1","RAB PASAR 30 AUG SCRAB.xls"}</definedName>
    <definedName name="rab_8_3" localSheetId="5">{"Book1","RAB PASAR 30 AUG SCRAB.xls"}</definedName>
    <definedName name="rab_8_3" localSheetId="7">{"Book1","RAB PASAR 30 AUG SCRAB.xls"}</definedName>
    <definedName name="rab_8_3">{"Book1","RAB PASAR 30 AUG SCRAB.xls"}</definedName>
    <definedName name="rab_8_4" localSheetId="5">{"Book1","RAB PASAR 30 AUG SCRAB.xls"}</definedName>
    <definedName name="rab_8_4" localSheetId="7">{"Book1","RAB PASAR 30 AUG SCRAB.xls"}</definedName>
    <definedName name="rab_8_4">{"Book1","RAB PASAR 30 AUG SCRAB.xls"}</definedName>
    <definedName name="rab_8_5" localSheetId="5">{"Book1","RAB PASAR 30 AUG SCRAB.xls"}</definedName>
    <definedName name="rab_8_5" localSheetId="7">{"Book1","RAB PASAR 30 AUG SCRAB.xls"}</definedName>
    <definedName name="rab_8_5">{"Book1","RAB PASAR 30 AUG SCRAB.xls"}</definedName>
    <definedName name="rab_9" localSheetId="5">{"Book1","RAB PASAR 30 AUG SCRAB.xls"}</definedName>
    <definedName name="rab_9" localSheetId="7">{"Book1","RAB PASAR 30 AUG SCRAB.xls"}</definedName>
    <definedName name="rab_9">{"Book1","RAB PASAR 30 AUG SCRAB.xls"}</definedName>
    <definedName name="rab_9_1" localSheetId="3">{"Book1","RAB PASAR 30 AUG SCRAB.xls"}</definedName>
    <definedName name="rab_9_1" localSheetId="4">{"Book1","RAB PASAR 30 AUG SCRAB.xls"}</definedName>
    <definedName name="rab_9_2" localSheetId="5">{"Book1","RAB PASAR 30 AUG SCRAB.xls"}</definedName>
    <definedName name="rab_9_2" localSheetId="7">{"Book1","RAB PASAR 30 AUG SCRAB.xls"}</definedName>
    <definedName name="rab_9_2">{"Book1","RAB PASAR 30 AUG SCRAB.xls"}</definedName>
    <definedName name="rab_9_3" localSheetId="5">{"Book1","RAB PASAR 30 AUG SCRAB.xls"}</definedName>
    <definedName name="rab_9_3" localSheetId="7">{"Book1","RAB PASAR 30 AUG SCRAB.xls"}</definedName>
    <definedName name="rab_9_3">{"Book1","RAB PASAR 30 AUG SCRAB.xls"}</definedName>
    <definedName name="rab_9_4" localSheetId="5">{"Book1","RAB PASAR 30 AUG SCRAB.xls"}</definedName>
    <definedName name="rab_9_4" localSheetId="7">{"Book1","RAB PASAR 30 AUG SCRAB.xls"}</definedName>
    <definedName name="rab_9_4">{"Book1","RAB PASAR 30 AUG SCRAB.xls"}</definedName>
    <definedName name="rab_9_5" localSheetId="5">{"Book1","RAB PASAR 30 AUG SCRAB.xls"}</definedName>
    <definedName name="rab_9_5" localSheetId="7">{"Book1","RAB PASAR 30 AUG SCRAB.xls"}</definedName>
    <definedName name="rab_9_5">{"Book1","RAB PASAR 30 AUG SCRAB.xls"}</definedName>
    <definedName name="rambasan">[240]Analisa!$F$4</definedName>
    <definedName name="rambu">'[141]Break Down Bahan LS'!$L$63</definedName>
    <definedName name="rancahkayu" localSheetId="1">#REF!</definedName>
    <definedName name="rancahkayu" localSheetId="2">#REF!</definedName>
    <definedName name="rancahkayu">#REF!</definedName>
    <definedName name="rangka_nako" localSheetId="1">#REF!</definedName>
    <definedName name="rangka_nako" localSheetId="2">#REF!</definedName>
    <definedName name="rangka_nako">#REF!</definedName>
    <definedName name="Rangka_Pipa_rilling_steinles_steel_ø_2" localSheetId="1">#REF!</definedName>
    <definedName name="Rangka_Pipa_rilling_steinles_steel_ø_2" localSheetId="2">#REF!</definedName>
    <definedName name="Rangka_Pipa_rilling_steinles_steel_ø_2">#REF!</definedName>
    <definedName name="rangkaalminium">[69]Upah!$F$131</definedName>
    <definedName name="rangkaalminiumpintu">[69]Upah!$F$132</definedName>
    <definedName name="rangkaatap" localSheetId="1">'[209]Rangka Atap'!$C$3:$I$158</definedName>
    <definedName name="rangkaatap" localSheetId="2">'[210]Rangka Atap'!$C$3:$I$158</definedName>
    <definedName name="rangkaatap">'[211]Rangka Atap'!$C$3:$I$158</definedName>
    <definedName name="rangkanako5">[161]bahan!#REF!</definedName>
    <definedName name="RAP">[447]RAP!$A$9:$J$339</definedName>
    <definedName name="Ratcurve">'[434]Debit Hasil Tank model'!$C$4:$AL$7</definedName>
    <definedName name="rayban3mm">[150]Harga!#REF!</definedName>
    <definedName name="rayben5mm">[150]Harga!#REF!</definedName>
    <definedName name="rb">[102]Jadwal!#REF!</definedName>
    <definedName name="rb.screw">'[117]HARGA SAT'!$G$129</definedName>
    <definedName name="RBBEND45250">[9]ANALIS!#REF!</definedName>
    <definedName name="RDES" localSheetId="5">{"'Sheet1'!$A$1"}</definedName>
    <definedName name="RDES" localSheetId="7">{"'Sheet1'!$A$1"}</definedName>
    <definedName name="RDES">{"'Sheet1'!$A$1"}</definedName>
    <definedName name="RDES_1" localSheetId="3">{"'Sheet1'!$A$1"}</definedName>
    <definedName name="RDES_1" localSheetId="4">{"'Sheet1'!$A$1"}</definedName>
    <definedName name="RDES_2" localSheetId="5">{"'Sheet1'!$A$1"}</definedName>
    <definedName name="RDES_2" localSheetId="7">{"'Sheet1'!$A$1"}</definedName>
    <definedName name="RDES_2">{"'Sheet1'!$A$1"}</definedName>
    <definedName name="RDES_3" localSheetId="5">{"'Sheet1'!$A$1"}</definedName>
    <definedName name="RDES_3" localSheetId="7">{"'Sheet1'!$A$1"}</definedName>
    <definedName name="RDES_3">{"'Sheet1'!$A$1"}</definedName>
    <definedName name="RDES_4" localSheetId="5">{"'Sheet1'!$A$1"}</definedName>
    <definedName name="RDES_4" localSheetId="7">{"'Sheet1'!$A$1"}</definedName>
    <definedName name="RDES_4">{"'Sheet1'!$A$1"}</definedName>
    <definedName name="RDES_5" localSheetId="5">{"'Sheet1'!$A$1"}</definedName>
    <definedName name="RDES_5" localSheetId="7">{"'Sheet1'!$A$1"}</definedName>
    <definedName name="RDES_5">{"'Sheet1'!$A$1"}</definedName>
    <definedName name="RDF" localSheetId="5">{"'Sheet1'!$A$1"}</definedName>
    <definedName name="RDF" localSheetId="7">{"'Sheet1'!$A$1"}</definedName>
    <definedName name="RDF">{"'Sheet1'!$A$1"}</definedName>
    <definedName name="RDF_1" localSheetId="3">{"'Sheet1'!$A$1"}</definedName>
    <definedName name="RDF_1" localSheetId="4">{"'Sheet1'!$A$1"}</definedName>
    <definedName name="RDF_2" localSheetId="5">{"'Sheet1'!$A$1"}</definedName>
    <definedName name="RDF_2" localSheetId="7">{"'Sheet1'!$A$1"}</definedName>
    <definedName name="RDF_2">{"'Sheet1'!$A$1"}</definedName>
    <definedName name="RDF_3" localSheetId="5">{"'Sheet1'!$A$1"}</definedName>
    <definedName name="RDF_3" localSheetId="7">{"'Sheet1'!$A$1"}</definedName>
    <definedName name="RDF_3">{"'Sheet1'!$A$1"}</definedName>
    <definedName name="RDF_4" localSheetId="5">{"'Sheet1'!$A$1"}</definedName>
    <definedName name="RDF_4" localSheetId="7">{"'Sheet1'!$A$1"}</definedName>
    <definedName name="RDF_4">{"'Sheet1'!$A$1"}</definedName>
    <definedName name="RDF_5" localSheetId="5">{"'Sheet1'!$A$1"}</definedName>
    <definedName name="RDF_5" localSheetId="7">{"'Sheet1'!$A$1"}</definedName>
    <definedName name="RDF_5">{"'Sheet1'!$A$1"}</definedName>
    <definedName name="rdsh" localSheetId="5">{#N/A,#N/A,FALSE,"REK";#N/A,#N/A,FALSE,"rab"}</definedName>
    <definedName name="rdsh" localSheetId="7">{#N/A,#N/A,FALSE,"REK";#N/A,#N/A,FALSE,"rab"}</definedName>
    <definedName name="rdsh">{#N/A,#N/A,FALSE,"REK";#N/A,#N/A,FALSE,"rab"}</definedName>
    <definedName name="rdsh_1" localSheetId="3">{#N/A,#N/A,FALSE,"REK";#N/A,#N/A,FALSE,"rab"}</definedName>
    <definedName name="rdsh_1" localSheetId="4">{#N/A,#N/A,FALSE,"REK";#N/A,#N/A,FALSE,"rab"}</definedName>
    <definedName name="rdsh_2" localSheetId="5">{#N/A,#N/A,FALSE,"REK";#N/A,#N/A,FALSE,"rab"}</definedName>
    <definedName name="rdsh_2" localSheetId="7">{#N/A,#N/A,FALSE,"REK";#N/A,#N/A,FALSE,"rab"}</definedName>
    <definedName name="rdsh_2">{#N/A,#N/A,FALSE,"REK";#N/A,#N/A,FALSE,"rab"}</definedName>
    <definedName name="rdsh_3" localSheetId="5">{#N/A,#N/A,FALSE,"REK";#N/A,#N/A,FALSE,"rab"}</definedName>
    <definedName name="rdsh_3" localSheetId="7">{#N/A,#N/A,FALSE,"REK";#N/A,#N/A,FALSE,"rab"}</definedName>
    <definedName name="rdsh_3">{#N/A,#N/A,FALSE,"REK";#N/A,#N/A,FALSE,"rab"}</definedName>
    <definedName name="rdsh_4" localSheetId="5">{#N/A,#N/A,FALSE,"REK";#N/A,#N/A,FALSE,"rab"}</definedName>
    <definedName name="rdsh_4" localSheetId="7">{#N/A,#N/A,FALSE,"REK";#N/A,#N/A,FALSE,"rab"}</definedName>
    <definedName name="rdsh_4">{#N/A,#N/A,FALSE,"REK";#N/A,#N/A,FALSE,"rab"}</definedName>
    <definedName name="rdsh_5" localSheetId="5">{#N/A,#N/A,FALSE,"REK";#N/A,#N/A,FALSE,"rab"}</definedName>
    <definedName name="rdsh_5" localSheetId="7">{#N/A,#N/A,FALSE,"REK";#N/A,#N/A,FALSE,"rab"}</definedName>
    <definedName name="rdsh_5">{#N/A,#N/A,FALSE,"REK";#N/A,#N/A,FALSE,"rab"}</definedName>
    <definedName name="real" localSheetId="1">#REF!</definedName>
    <definedName name="real" localSheetId="2">#REF!</definedName>
    <definedName name="real">#REF!</definedName>
    <definedName name="REALCOST">[170]REKAP!#REF!</definedName>
    <definedName name="RealTotalUpah" localSheetId="1">#REF!</definedName>
    <definedName name="RealTotalUpah" localSheetId="2">#REF!</definedName>
    <definedName name="RealTotalUpah">#REF!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.2.1.5" localSheetId="1">#REF!</definedName>
    <definedName name="red.2.1.5" localSheetId="2">#REF!</definedName>
    <definedName name="red.2.1.5">#REF!</definedName>
    <definedName name="red.300.200" localSheetId="1">#REF!</definedName>
    <definedName name="red.300.200" localSheetId="2">#REF!</definedName>
    <definedName name="red.300.200">#REF!</definedName>
    <definedName name="red.350.300" localSheetId="1">#REF!</definedName>
    <definedName name="red.350.300" localSheetId="2">#REF!</definedName>
    <definedName name="red.350.300">#REF!</definedName>
    <definedName name="red.4.3" localSheetId="1">#REF!</definedName>
    <definedName name="red.4.3" localSheetId="2">#REF!</definedName>
    <definedName name="red.4.3">#REF!</definedName>
    <definedName name="RED.PE.250.200" localSheetId="1">#REF!</definedName>
    <definedName name="RED.PE.250.200" localSheetId="2">#REF!</definedName>
    <definedName name="RED.PE.250.200">#REF!</definedName>
    <definedName name="RED.PE.300.200" localSheetId="1">#REF!</definedName>
    <definedName name="RED.PE.300.200" localSheetId="2">#REF!</definedName>
    <definedName name="RED.PE.300.200">#REF!</definedName>
    <definedName name="RED.PE.300.250" localSheetId="1">#REF!</definedName>
    <definedName name="RED.PE.300.250" localSheetId="2">#REF!</definedName>
    <definedName name="RED.PE.300.250">#REF!</definedName>
    <definedName name="Red_12_10">'[124]Upah&amp;Bahan'!$G$136</definedName>
    <definedName name="Red_14_10">'[124]Upah&amp;Bahan'!$G$137</definedName>
    <definedName name="Red_14_12">'[124]Upah&amp;Bahan'!$G$138</definedName>
    <definedName name="REDUCER.100.75">'[191]HARGA SAT'!#REF!</definedName>
    <definedName name="REDUCER.75.50">'[191]HARGA SAT'!#REF!</definedName>
    <definedName name="reducer75.50">'[95]HARGA SAT'!$F$276</definedName>
    <definedName name="reduserpvcscdia90x63">[109]Bahan!#REF!</definedName>
    <definedName name="REFSR" localSheetId="5">{"'Sheet1'!$A$1"}</definedName>
    <definedName name="REFSR" localSheetId="7">{"'Sheet1'!$A$1"}</definedName>
    <definedName name="REFSR">{"'Sheet1'!$A$1"}</definedName>
    <definedName name="REFSR_1" localSheetId="3">{"'Sheet1'!$A$1"}</definedName>
    <definedName name="REFSR_1" localSheetId="4">{"'Sheet1'!$A$1"}</definedName>
    <definedName name="REFSR_2" localSheetId="5">{"'Sheet1'!$A$1"}</definedName>
    <definedName name="REFSR_2" localSheetId="7">{"'Sheet1'!$A$1"}</definedName>
    <definedName name="REFSR_2">{"'Sheet1'!$A$1"}</definedName>
    <definedName name="REFSR_3" localSheetId="5">{"'Sheet1'!$A$1"}</definedName>
    <definedName name="REFSR_3" localSheetId="7">{"'Sheet1'!$A$1"}</definedName>
    <definedName name="REFSR_3">{"'Sheet1'!$A$1"}</definedName>
    <definedName name="REFSR_4" localSheetId="5">{"'Sheet1'!$A$1"}</definedName>
    <definedName name="REFSR_4" localSheetId="7">{"'Sheet1'!$A$1"}</definedName>
    <definedName name="REFSR_4">{"'Sheet1'!$A$1"}</definedName>
    <definedName name="REFSR_5" localSheetId="5">{"'Sheet1'!$A$1"}</definedName>
    <definedName name="REFSR_5" localSheetId="7">{"'Sheet1'!$A$1"}</definedName>
    <definedName name="REFSR_5">{"'Sheet1'!$A$1"}</definedName>
    <definedName name="REGST" localSheetId="5">{"'Sheet1'!$A$1"}</definedName>
    <definedName name="REGST" localSheetId="7">{"'Sheet1'!$A$1"}</definedName>
    <definedName name="REGST">{"'Sheet1'!$A$1"}</definedName>
    <definedName name="REGST_1" localSheetId="3">{"'Sheet1'!$A$1"}</definedName>
    <definedName name="REGST_1" localSheetId="4">{"'Sheet1'!$A$1"}</definedName>
    <definedName name="REGST_2" localSheetId="5">{"'Sheet1'!$A$1"}</definedName>
    <definedName name="REGST_2" localSheetId="7">{"'Sheet1'!$A$1"}</definedName>
    <definedName name="REGST_2">{"'Sheet1'!$A$1"}</definedName>
    <definedName name="REGST_3" localSheetId="5">{"'Sheet1'!$A$1"}</definedName>
    <definedName name="REGST_3" localSheetId="7">{"'Sheet1'!$A$1"}</definedName>
    <definedName name="REGST_3">{"'Sheet1'!$A$1"}</definedName>
    <definedName name="REGST_4" localSheetId="5">{"'Sheet1'!$A$1"}</definedName>
    <definedName name="REGST_4" localSheetId="7">{"'Sheet1'!$A$1"}</definedName>
    <definedName name="REGST_4">{"'Sheet1'!$A$1"}</definedName>
    <definedName name="REGST_5" localSheetId="5">{"'Sheet1'!$A$1"}</definedName>
    <definedName name="REGST_5" localSheetId="7">{"'Sheet1'!$A$1"}</definedName>
    <definedName name="REGST_5">{"'Sheet1'!$A$1"}</definedName>
    <definedName name="rek">[102]DataMasukan!#REF!</definedName>
    <definedName name="REK_EE_6">"#REF!"</definedName>
    <definedName name="RekAn">'[368]Rek-Analisa'!$B$10:$K$56</definedName>
    <definedName name="Rekanan" localSheetId="1">#REF!</definedName>
    <definedName name="Rekanan" localSheetId="2">#REF!</definedName>
    <definedName name="Rekanan">#REF!</definedName>
    <definedName name="rekap" localSheetId="1">#REF!</definedName>
    <definedName name="rekap" localSheetId="2">#REF!</definedName>
    <definedName name="rekap">#REF!</definedName>
    <definedName name="Rekap.Anal" localSheetId="1">#REF!</definedName>
    <definedName name="Rekap.Anal" localSheetId="2">#REF!</definedName>
    <definedName name="Rekap.Anal">#REF!</definedName>
    <definedName name="Rekap.BQ" localSheetId="1">#REF!</definedName>
    <definedName name="Rekap.BQ" localSheetId="2">#REF!</definedName>
    <definedName name="Rekap.BQ">#REF!</definedName>
    <definedName name="REKAP_1_6">"#REF!"</definedName>
    <definedName name="REKAP_10">NA()</definedName>
    <definedName name="REKAP_11">NA()</definedName>
    <definedName name="REKAP_12">NA()</definedName>
    <definedName name="REKAP_13">NA()</definedName>
    <definedName name="REKAP_14">NA()</definedName>
    <definedName name="REKAP_15">NA()</definedName>
    <definedName name="REKAP_16">NA()</definedName>
    <definedName name="REKAP_19">NA()</definedName>
    <definedName name="REKAP_20">NA()</definedName>
    <definedName name="REKAP_3" localSheetId="1">#REF!</definedName>
    <definedName name="REKAP_3" localSheetId="2">#REF!</definedName>
    <definedName name="REKAP_3">#REF!</definedName>
    <definedName name="REKAP_4" localSheetId="5">NA()</definedName>
    <definedName name="REKAP_4" localSheetId="6">NA()</definedName>
    <definedName name="REKAP_4" localSheetId="7">NA()</definedName>
    <definedName name="REKAP_4" localSheetId="1">#REF!</definedName>
    <definedName name="REKAP_4" localSheetId="2">#REF!</definedName>
    <definedName name="REKAP_4">#REF!</definedName>
    <definedName name="REKAP_5">NA()</definedName>
    <definedName name="REKAP_6">NA()</definedName>
    <definedName name="REKAP_6_1">"#REF!"</definedName>
    <definedName name="REKAP_7">NA()</definedName>
    <definedName name="REKAP_8">NA()</definedName>
    <definedName name="REKAP_9">NA()</definedName>
    <definedName name="REKAP10">'[68]RAB 2'!$N$129</definedName>
    <definedName name="REKAP11">'[68]RAB 2'!$N$153</definedName>
    <definedName name="REKAP2" localSheetId="1">#REF!</definedName>
    <definedName name="REKAP2" localSheetId="2">#REF!</definedName>
    <definedName name="REKAP2">#REF!</definedName>
    <definedName name="REKAP3" localSheetId="1">#REF!</definedName>
    <definedName name="REKAP3" localSheetId="2">#REF!</definedName>
    <definedName name="REKAP3">#REF!</definedName>
    <definedName name="REKAP4" localSheetId="1">#REF!</definedName>
    <definedName name="REKAP4" localSheetId="2">#REF!</definedName>
    <definedName name="REKAP4">#REF!</definedName>
    <definedName name="REKAP5" localSheetId="1">#REF!</definedName>
    <definedName name="REKAP5" localSheetId="2">#REF!</definedName>
    <definedName name="REKAP5">#REF!</definedName>
    <definedName name="REKAP6">'[68]RAB 2'!$N$75</definedName>
    <definedName name="REKAP7">'[68]RAB 2'!$N$88</definedName>
    <definedName name="REKAP8">'[68]RAB 2'!$N$105</definedName>
    <definedName name="REKAP9">'[68]RAB 2'!$N$110</definedName>
    <definedName name="RekapAnal" localSheetId="1">#REF!</definedName>
    <definedName name="RekapAnal" localSheetId="2">#REF!</definedName>
    <definedName name="RekapAnal">#REF!</definedName>
    <definedName name="RekapAnal.1">[204]Rek.Analisa!$A$1:$J$338</definedName>
    <definedName name="REKAPITULASI">[448]Rekap!$B$2</definedName>
    <definedName name="rekappppp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ening" localSheetId="1">#REF!</definedName>
    <definedName name="rekening" localSheetId="2">#REF!</definedName>
    <definedName name="rekening">#REF!</definedName>
    <definedName name="Rekp." localSheetId="1">#REF!</definedName>
    <definedName name="Rekp." localSheetId="2">#REF!</definedName>
    <definedName name="Rekp.">#REF!</definedName>
    <definedName name="rellingtangga">'[135]HG SATUAN'!$E$88</definedName>
    <definedName name="resap">[33]ANALISA!#REF!</definedName>
    <definedName name="residu">'[67]hrg bhn'!$D$204</definedName>
    <definedName name="RET" localSheetId="1">#REF!</definedName>
    <definedName name="RET" localSheetId="2">#REF!</definedName>
    <definedName name="RET">#REF!</definedName>
    <definedName name="rets" localSheetId="5">{"'Sheet1'!$A$1"}</definedName>
    <definedName name="rets" localSheetId="7">{"'Sheet1'!$A$1"}</definedName>
    <definedName name="rets">{"'Sheet1'!$A$1"}</definedName>
    <definedName name="rets_1" localSheetId="3">{"'Sheet1'!$A$1"}</definedName>
    <definedName name="rets_1" localSheetId="4">{"'Sheet1'!$A$1"}</definedName>
    <definedName name="rets_2" localSheetId="5">{"'Sheet1'!$A$1"}</definedName>
    <definedName name="rets_2" localSheetId="7">{"'Sheet1'!$A$1"}</definedName>
    <definedName name="rets_2">{"'Sheet1'!$A$1"}</definedName>
    <definedName name="rets_3" localSheetId="5">{"'Sheet1'!$A$1"}</definedName>
    <definedName name="rets_3" localSheetId="7">{"'Sheet1'!$A$1"}</definedName>
    <definedName name="rets_3">{"'Sheet1'!$A$1"}</definedName>
    <definedName name="rets_4" localSheetId="5">{"'Sheet1'!$A$1"}</definedName>
    <definedName name="rets_4" localSheetId="7">{"'Sheet1'!$A$1"}</definedName>
    <definedName name="rets_4">{"'Sheet1'!$A$1"}</definedName>
    <definedName name="rets_5" localSheetId="5">{"'Sheet1'!$A$1"}</definedName>
    <definedName name="rets_5" localSheetId="7">{"'Sheet1'!$A$1"}</definedName>
    <definedName name="rets_5">{"'Sheet1'!$A$1"}</definedName>
    <definedName name="RETSF" localSheetId="5">{"'Sheet1'!$A$1"}</definedName>
    <definedName name="RETSF" localSheetId="7">{"'Sheet1'!$A$1"}</definedName>
    <definedName name="RETSF">{"'Sheet1'!$A$1"}</definedName>
    <definedName name="RETSF_1" localSheetId="3">{"'Sheet1'!$A$1"}</definedName>
    <definedName name="RETSF_1" localSheetId="4">{"'Sheet1'!$A$1"}</definedName>
    <definedName name="RETSF_2" localSheetId="5">{"'Sheet1'!$A$1"}</definedName>
    <definedName name="RETSF_2" localSheetId="7">{"'Sheet1'!$A$1"}</definedName>
    <definedName name="RETSF_2">{"'Sheet1'!$A$1"}</definedName>
    <definedName name="RETSF_3" localSheetId="5">{"'Sheet1'!$A$1"}</definedName>
    <definedName name="RETSF_3" localSheetId="7">{"'Sheet1'!$A$1"}</definedName>
    <definedName name="RETSF_3">{"'Sheet1'!$A$1"}</definedName>
    <definedName name="RETSF_4" localSheetId="5">{"'Sheet1'!$A$1"}</definedName>
    <definedName name="RETSF_4" localSheetId="7">{"'Sheet1'!$A$1"}</definedName>
    <definedName name="RETSF_4">{"'Sheet1'!$A$1"}</definedName>
    <definedName name="RETSF_5" localSheetId="5">{"'Sheet1'!$A$1"}</definedName>
    <definedName name="RETSF_5" localSheetId="7">{"'Sheet1'!$A$1"}</definedName>
    <definedName name="RETSF_5">{"'Sheet1'!$A$1"}</definedName>
    <definedName name="rew" localSheetId="5">{"Book1","4.09 FLORA DAN FAUNA.xls","4.22 PERLENGKAPAN SEKOLAH.xls"}</definedName>
    <definedName name="rew" localSheetId="7">{"Book1","4.09 FLORA DAN FAUNA.xls","4.22 PERLENGKAPAN SEKOLAH.xls"}</definedName>
    <definedName name="rew">{"Book1","4.09 FLORA DAN FAUNA.xls","4.22 PERLENGKAPAN SEKOLAH.xls"}</definedName>
    <definedName name="rf.bottom">'[117]HARGA SAT'!$G$127</definedName>
    <definedName name="RFSD" localSheetId="5">{"'Sheet1'!$A$1"}</definedName>
    <definedName name="RFSD" localSheetId="7">{"'Sheet1'!$A$1"}</definedName>
    <definedName name="RFSD">{"'Sheet1'!$A$1"}</definedName>
    <definedName name="RFSD_1" localSheetId="3">{"'Sheet1'!$A$1"}</definedName>
    <definedName name="RFSD_1" localSheetId="4">{"'Sheet1'!$A$1"}</definedName>
    <definedName name="RFSD_2" localSheetId="5">{"'Sheet1'!$A$1"}</definedName>
    <definedName name="RFSD_2" localSheetId="7">{"'Sheet1'!$A$1"}</definedName>
    <definedName name="RFSD_2">{"'Sheet1'!$A$1"}</definedName>
    <definedName name="RFSD_3" localSheetId="5">{"'Sheet1'!$A$1"}</definedName>
    <definedName name="RFSD_3" localSheetId="7">{"'Sheet1'!$A$1"}</definedName>
    <definedName name="RFSD_3">{"'Sheet1'!$A$1"}</definedName>
    <definedName name="RFSD_4" localSheetId="5">{"'Sheet1'!$A$1"}</definedName>
    <definedName name="RFSD_4" localSheetId="7">{"'Sheet1'!$A$1"}</definedName>
    <definedName name="RFSD_4">{"'Sheet1'!$A$1"}</definedName>
    <definedName name="RFSD_5" localSheetId="5">{"'Sheet1'!$A$1"}</definedName>
    <definedName name="RFSD_5" localSheetId="7">{"'Sheet1'!$A$1"}</definedName>
    <definedName name="RFSD_5">{"'Sheet1'!$A$1"}</definedName>
    <definedName name="RGDHS" localSheetId="5">{"'Sheet1'!$A$1"}</definedName>
    <definedName name="RGDHS" localSheetId="7">{"'Sheet1'!$A$1"}</definedName>
    <definedName name="RGDHS">{"'Sheet1'!$A$1"}</definedName>
    <definedName name="RGDHS_1" localSheetId="3">{"'Sheet1'!$A$1"}</definedName>
    <definedName name="RGDHS_1" localSheetId="4">{"'Sheet1'!$A$1"}</definedName>
    <definedName name="RGDHS_2" localSheetId="5">{"'Sheet1'!$A$1"}</definedName>
    <definedName name="RGDHS_2" localSheetId="7">{"'Sheet1'!$A$1"}</definedName>
    <definedName name="RGDHS_2">{"'Sheet1'!$A$1"}</definedName>
    <definedName name="RGDHS_3" localSheetId="5">{"'Sheet1'!$A$1"}</definedName>
    <definedName name="RGDHS_3" localSheetId="7">{"'Sheet1'!$A$1"}</definedName>
    <definedName name="RGDHS_3">{"'Sheet1'!$A$1"}</definedName>
    <definedName name="RGDHS_4" localSheetId="5">{"'Sheet1'!$A$1"}</definedName>
    <definedName name="RGDHS_4" localSheetId="7">{"'Sheet1'!$A$1"}</definedName>
    <definedName name="RGDHS_4">{"'Sheet1'!$A$1"}</definedName>
    <definedName name="RGDHS_5" localSheetId="5">{"'Sheet1'!$A$1"}</definedName>
    <definedName name="RGDHS_5" localSheetId="7">{"'Sheet1'!$A$1"}</definedName>
    <definedName name="RGDHS_5">{"'Sheet1'!$A$1"}</definedName>
    <definedName name="riben.3" localSheetId="1">#REF!</definedName>
    <definedName name="riben.3" localSheetId="2">#REF!</definedName>
    <definedName name="riben.3">#REF!</definedName>
    <definedName name="riben.5">[120]bahan!$G$149</definedName>
    <definedName name="riben3">'[132]HRG BHN'!$E$101</definedName>
    <definedName name="riben5">'[132]HRG BHN'!$E$102</definedName>
    <definedName name="Right_Angle_Gear_Drive___RAGD">'[122]HARGA SAT Pompa'!$G$16</definedName>
    <definedName name="RINCI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6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">#REF!</definedName>
    <definedName name="Rinci" localSheetId="2">#REF!</definedName>
    <definedName name="Rinci">#REF!</definedName>
    <definedName name="RINCI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ANSEWA">'[35]Break Down Alat'!#REF!</definedName>
    <definedName name="RINCIANSEWA2" localSheetId="5">"#REF!"</definedName>
    <definedName name="RINCIANSEWA2" localSheetId="6">"#REF!"</definedName>
    <definedName name="RINCIANSEWA2" localSheetId="7">"#REF!"</definedName>
    <definedName name="RINCIANSEWA2">'[35]Break Down Alat'!#REF!</definedName>
    <definedName name="Riper" localSheetId="1">#REF!</definedName>
    <definedName name="Riper" localSheetId="2">#REF!</definedName>
    <definedName name="Riper">#REF!</definedName>
    <definedName name="rissergipdia90">[109]Bahan!#REF!</definedName>
    <definedName name="rissergipdia90.120">[109]Bahan!#REF!</definedName>
    <definedName name="rissergipdia90.150">[109]Bahan!#REF!</definedName>
    <definedName name="rissergipdia90.175">[109]Bahan!#REF!</definedName>
    <definedName name="rjtrj" localSheetId="5">{"'Sheet1'!$A$1"}</definedName>
    <definedName name="rjtrj" localSheetId="7">{"'Sheet1'!$A$1"}</definedName>
    <definedName name="rjtrj">{"'Sheet1'!$A$1"}</definedName>
    <definedName name="rjtrj_1" localSheetId="3">{"'Sheet1'!$A$1"}</definedName>
    <definedName name="rjtrj_1" localSheetId="4">{"'Sheet1'!$A$1"}</definedName>
    <definedName name="rjtrj_2" localSheetId="5">{"'Sheet1'!$A$1"}</definedName>
    <definedName name="rjtrj_2" localSheetId="7">{"'Sheet1'!$A$1"}</definedName>
    <definedName name="rjtrj_2">{"'Sheet1'!$A$1"}</definedName>
    <definedName name="rjtrj_3" localSheetId="5">{"'Sheet1'!$A$1"}</definedName>
    <definedName name="rjtrj_3" localSheetId="7">{"'Sheet1'!$A$1"}</definedName>
    <definedName name="rjtrj_3">{"'Sheet1'!$A$1"}</definedName>
    <definedName name="rjtrj_4" localSheetId="5">{"'Sheet1'!$A$1"}</definedName>
    <definedName name="rjtrj_4" localSheetId="7">{"'Sheet1'!$A$1"}</definedName>
    <definedName name="rjtrj_4">{"'Sheet1'!$A$1"}</definedName>
    <definedName name="rjtrj_5" localSheetId="5">{"'Sheet1'!$A$1"}</definedName>
    <definedName name="rjtrj_5" localSheetId="7">{"'Sheet1'!$A$1"}</definedName>
    <definedName name="rjtrj_5">{"'Sheet1'!$A$1"}</definedName>
    <definedName name="Rkp" localSheetId="1">#REF!</definedName>
    <definedName name="Rkp" localSheetId="2">#REF!</definedName>
    <definedName name="Rkp">#REF!</definedName>
    <definedName name="rkpanls">[449]rk_an_k!$B$9:$F$179</definedName>
    <definedName name="RKPO54" localSheetId="1">#REF!</definedName>
    <definedName name="RKPO54" localSheetId="2">#REF!</definedName>
    <definedName name="RKPO54">#REF!</definedName>
    <definedName name="RMI.20" localSheetId="1">#REF!</definedName>
    <definedName name="RMI.20" localSheetId="2">#REF!</definedName>
    <definedName name="RMI.20">#REF!</definedName>
    <definedName name="Ro" localSheetId="1">#REF!</definedName>
    <definedName name="Ro" localSheetId="2">#REF!</definedName>
    <definedName name="Ro">#REF!</definedName>
    <definedName name="roc">'[349]1977'!$E$10</definedName>
    <definedName name="Rol" localSheetId="1">#REF!</definedName>
    <definedName name="Rol" localSheetId="2">#REF!</definedName>
    <definedName name="Rol">#REF!</definedName>
    <definedName name="rol.cat">'[149]HARGA SAT'!$F$83</definedName>
    <definedName name="ROLCAT">'[67]hrg bhn'!$D$211</definedName>
    <definedName name="roler" localSheetId="1">#REF!</definedName>
    <definedName name="roler" localSheetId="2">#REF!</definedName>
    <definedName name="roler">#REF!</definedName>
    <definedName name="ROLINGDOR" localSheetId="1">#REF!</definedName>
    <definedName name="ROLINGDOR" localSheetId="2">#REF!</definedName>
    <definedName name="ROLINGDOR">#REF!</definedName>
    <definedName name="roll_cat" localSheetId="1">#REF!</definedName>
    <definedName name="roll_cat" localSheetId="2">#REF!</definedName>
    <definedName name="roll_cat">#REF!</definedName>
    <definedName name="rollcat">'[39]upah bahan'!$F$75</definedName>
    <definedName name="ROLLER_3WHELL_810">'[186]HARGA ALAT'!$E$18</definedName>
    <definedName name="Roller_Vibrator" localSheetId="1">#REF!</definedName>
    <definedName name="Roller_Vibrator" localSheetId="2">#REF!</definedName>
    <definedName name="Roller_Vibrator">#REF!</definedName>
    <definedName name="roltcat" localSheetId="1">#REF!</definedName>
    <definedName name="roltcat" localSheetId="2">#REF!</definedName>
    <definedName name="roltcat">#REF!</definedName>
    <definedName name="rool">[120]bahan!$G$204</definedName>
    <definedName name="roolcat">'[362] hrg bhn'!$F$176</definedName>
    <definedName name="rooster">'[149]HARGA SAT'!$F$47</definedName>
    <definedName name="rooster.20" localSheetId="1">#REF!</definedName>
    <definedName name="rooster.20" localSheetId="2">#REF!</definedName>
    <definedName name="rooster.20">#REF!</definedName>
    <definedName name="roster">'[39]upah bahan'!$F$115</definedName>
    <definedName name="Roster_Pejaten" localSheetId="1">#REF!</definedName>
    <definedName name="Roster_Pejaten" localSheetId="2">#REF!</definedName>
    <definedName name="Roster_Pejaten">#REF!</definedName>
    <definedName name="Royal">'[191]HARGA SAT'!#REF!</definedName>
    <definedName name="Rp.">[150]Harga!#REF!</definedName>
    <definedName name="RPGLTNMA" localSheetId="1">#REF!</definedName>
    <definedName name="RPGLTNMA" localSheetId="2">#REF!</definedName>
    <definedName name="RPGLTNMA">#REF!</definedName>
    <definedName name="RR" localSheetId="5">{"'Sheet1'!$A$1"}</definedName>
    <definedName name="RR" localSheetId="6">{"'Sheet1'!$A$1"}</definedName>
    <definedName name="RR" localSheetId="7">{"'Sheet1'!$A$1"}</definedName>
    <definedName name="RR" localSheetId="1">#REF!</definedName>
    <definedName name="RR" localSheetId="2">#REF!</definedName>
    <definedName name="RR">#REF!</definedName>
    <definedName name="RR_1" localSheetId="3">{"'Sheet1'!$A$1"}</definedName>
    <definedName name="RR_1" localSheetId="4">{"'Sheet1'!$A$1"}</definedName>
    <definedName name="RR_2" localSheetId="5">{"'Sheet1'!$A$1"}</definedName>
    <definedName name="RR_2" localSheetId="7">{"'Sheet1'!$A$1"}</definedName>
    <definedName name="RR_2">{"'Sheet1'!$A$1"}</definedName>
    <definedName name="RR_3" localSheetId="5">{"'Sheet1'!$A$1"}</definedName>
    <definedName name="RR_3" localSheetId="7">{"'Sheet1'!$A$1"}</definedName>
    <definedName name="RR_3">{"'Sheet1'!$A$1"}</definedName>
    <definedName name="RR_4" localSheetId="5">{"'Sheet1'!$A$1"}</definedName>
    <definedName name="RR_4" localSheetId="7">{"'Sheet1'!$A$1"}</definedName>
    <definedName name="RR_4">{"'Sheet1'!$A$1"}</definedName>
    <definedName name="RR_5" localSheetId="5">{"'Sheet1'!$A$1"}</definedName>
    <definedName name="RR_5" localSheetId="7">{"'Sheet1'!$A$1"}</definedName>
    <definedName name="RR_5">{"'Sheet1'!$A$1"}</definedName>
    <definedName name="rrr">'[229]Rekap BQ-Pompong'!#REF!</definedName>
    <definedName name="rsd" localSheetId="5">{"'Sheet1'!$A$1"}</definedName>
    <definedName name="rsd" localSheetId="7">{"'Sheet1'!$A$1"}</definedName>
    <definedName name="rsd">{"'Sheet1'!$A$1"}</definedName>
    <definedName name="rsd_1" localSheetId="3">{"'Sheet1'!$A$1"}</definedName>
    <definedName name="rsd_1" localSheetId="4">{"'Sheet1'!$A$1"}</definedName>
    <definedName name="rsd_2" localSheetId="5">{"'Sheet1'!$A$1"}</definedName>
    <definedName name="rsd_2" localSheetId="7">{"'Sheet1'!$A$1"}</definedName>
    <definedName name="rsd_2">{"'Sheet1'!$A$1"}</definedName>
    <definedName name="rsd_3" localSheetId="5">{"'Sheet1'!$A$1"}</definedName>
    <definedName name="rsd_3" localSheetId="7">{"'Sheet1'!$A$1"}</definedName>
    <definedName name="rsd_3">{"'Sheet1'!$A$1"}</definedName>
    <definedName name="rsd_4" localSheetId="5">{"'Sheet1'!$A$1"}</definedName>
    <definedName name="rsd_4" localSheetId="7">{"'Sheet1'!$A$1"}</definedName>
    <definedName name="rsd_4">{"'Sheet1'!$A$1"}</definedName>
    <definedName name="rsd_5" localSheetId="5">{"'Sheet1'!$A$1"}</definedName>
    <definedName name="rsd_5" localSheetId="7">{"'Sheet1'!$A$1"}</definedName>
    <definedName name="rsd_5">{"'Sheet1'!$A$1"}</definedName>
    <definedName name="rsdef" localSheetId="5">{"'Sheet1'!$A$1"}</definedName>
    <definedName name="rsdef" localSheetId="7">{"'Sheet1'!$A$1"}</definedName>
    <definedName name="rsdef">{"'Sheet1'!$A$1"}</definedName>
    <definedName name="rsdef_1" localSheetId="3">{"'Sheet1'!$A$1"}</definedName>
    <definedName name="rsdef_1" localSheetId="4">{"'Sheet1'!$A$1"}</definedName>
    <definedName name="rsdef_2" localSheetId="5">{"'Sheet1'!$A$1"}</definedName>
    <definedName name="rsdef_2" localSheetId="7">{"'Sheet1'!$A$1"}</definedName>
    <definedName name="rsdef_2">{"'Sheet1'!$A$1"}</definedName>
    <definedName name="rsdef_3" localSheetId="5">{"'Sheet1'!$A$1"}</definedName>
    <definedName name="rsdef_3" localSheetId="7">{"'Sheet1'!$A$1"}</definedName>
    <definedName name="rsdef_3">{"'Sheet1'!$A$1"}</definedName>
    <definedName name="rsdef_4" localSheetId="5">{"'Sheet1'!$A$1"}</definedName>
    <definedName name="rsdef_4" localSheetId="7">{"'Sheet1'!$A$1"}</definedName>
    <definedName name="rsdef_4">{"'Sheet1'!$A$1"}</definedName>
    <definedName name="rsdef_5" localSheetId="5">{"'Sheet1'!$A$1"}</definedName>
    <definedName name="rsdef_5" localSheetId="7">{"'Sheet1'!$A$1"}</definedName>
    <definedName name="rsdef_5">{"'Sheet1'!$A$1"}</definedName>
    <definedName name="rset" localSheetId="5">{"'Sheet1'!$A$1"}</definedName>
    <definedName name="rset" localSheetId="7">{"'Sheet1'!$A$1"}</definedName>
    <definedName name="rset">{"'Sheet1'!$A$1"}</definedName>
    <definedName name="rset_1" localSheetId="3">{"'Sheet1'!$A$1"}</definedName>
    <definedName name="rset_1" localSheetId="4">{"'Sheet1'!$A$1"}</definedName>
    <definedName name="rset_2" localSheetId="5">{"'Sheet1'!$A$1"}</definedName>
    <definedName name="rset_2" localSheetId="7">{"'Sheet1'!$A$1"}</definedName>
    <definedName name="rset_2">{"'Sheet1'!$A$1"}</definedName>
    <definedName name="rset_3" localSheetId="5">{"'Sheet1'!$A$1"}</definedName>
    <definedName name="rset_3" localSheetId="7">{"'Sheet1'!$A$1"}</definedName>
    <definedName name="rset_3">{"'Sheet1'!$A$1"}</definedName>
    <definedName name="rset_4" localSheetId="5">{"'Sheet1'!$A$1"}</definedName>
    <definedName name="rset_4" localSheetId="7">{"'Sheet1'!$A$1"}</definedName>
    <definedName name="rset_4">{"'Sheet1'!$A$1"}</definedName>
    <definedName name="rset_5" localSheetId="5">{"'Sheet1'!$A$1"}</definedName>
    <definedName name="rset_5" localSheetId="7">{"'Sheet1'!$A$1"}</definedName>
    <definedName name="rset_5">{"'Sheet1'!$A$1"}</definedName>
    <definedName name="RSFE" localSheetId="5">{"'Sheet1'!$A$1"}</definedName>
    <definedName name="RSFE" localSheetId="7">{"'Sheet1'!$A$1"}</definedName>
    <definedName name="RSFE">{"'Sheet1'!$A$1"}</definedName>
    <definedName name="RSFE_1" localSheetId="3">{"'Sheet1'!$A$1"}</definedName>
    <definedName name="RSFE_1" localSheetId="4">{"'Sheet1'!$A$1"}</definedName>
    <definedName name="RSFE_2" localSheetId="5">{"'Sheet1'!$A$1"}</definedName>
    <definedName name="RSFE_2" localSheetId="7">{"'Sheet1'!$A$1"}</definedName>
    <definedName name="RSFE_2">{"'Sheet1'!$A$1"}</definedName>
    <definedName name="RSFE_3" localSheetId="5">{"'Sheet1'!$A$1"}</definedName>
    <definedName name="RSFE_3" localSheetId="7">{"'Sheet1'!$A$1"}</definedName>
    <definedName name="RSFE_3">{"'Sheet1'!$A$1"}</definedName>
    <definedName name="RSFE_4" localSheetId="5">{"'Sheet1'!$A$1"}</definedName>
    <definedName name="RSFE_4" localSheetId="7">{"'Sheet1'!$A$1"}</definedName>
    <definedName name="RSFE_4">{"'Sheet1'!$A$1"}</definedName>
    <definedName name="RSFE_5" localSheetId="5">{"'Sheet1'!$A$1"}</definedName>
    <definedName name="RSFE_5" localSheetId="7">{"'Sheet1'!$A$1"}</definedName>
    <definedName name="RSFE_5">{"'Sheet1'!$A$1"}</definedName>
    <definedName name="RSN.05.03">'[161]analis baru'!$K$211</definedName>
    <definedName name="RSNI.02.01">'[161]analis baru'!$K$43</definedName>
    <definedName name="RSNI.02.02">'[228]analis baru'!#REF!</definedName>
    <definedName name="RSNI.02.09">'[161]analis baru'!$K$70</definedName>
    <definedName name="RSNI.02.10">'[228]analis baru'!#REF!</definedName>
    <definedName name="RSNI.02.11">'[161]analis baru'!$K$82</definedName>
    <definedName name="RSNI.02.15.A">'[228]analis baru'!#REF!</definedName>
    <definedName name="RSNI.02.15.B">'[228]analis baru'!#REF!</definedName>
    <definedName name="RSNI.02.15.C">'[225]analis baru'!#REF!</definedName>
    <definedName name="RSNI.03.03">'[225]analis baru'!#REF!</definedName>
    <definedName name="RSNI.03.09">'[225]analis baru'!#REF!</definedName>
    <definedName name="RSNI.04.08">'[161]analis baru'!$K$172</definedName>
    <definedName name="RSNI.04.10">'[161]analis baru'!$K$190</definedName>
    <definedName name="RSNI.05.03">'[228]analis baru'!#REF!</definedName>
    <definedName name="RSNI.05.05">'[228]analis baru'!#REF!</definedName>
    <definedName name="RSNI.05.09">'[225]analis baru'!#REF!</definedName>
    <definedName name="RSNI.05.10">'[161]analis baru'!$K$248</definedName>
    <definedName name="RSNI.05.27">'[161]analis baru'!$K$265</definedName>
    <definedName name="RSNI.05.27.A">'[228]analis baru'!#REF!</definedName>
    <definedName name="RSNI.05.27A">'[161]analis baru'!$K$301</definedName>
    <definedName name="RSNI.05.28">'[225]analis baru'!#REF!</definedName>
    <definedName name="RSNI.05.31">'[228]analis baru'!#REF!</definedName>
    <definedName name="RSNI.06.02.A">'[161]analis baru'!$K$321</definedName>
    <definedName name="RSNI.06.02.B">'[228]analis baru'!#REF!</definedName>
    <definedName name="RSNI.06.05.B">'[161]analis baru'!$K$338</definedName>
    <definedName name="RSNI.06.06.B">'[161]analis baru'!$K$362</definedName>
    <definedName name="RSNI.06.08">'[225]analis baru'!#REF!</definedName>
    <definedName name="RSNI.06.08.A">'[228]analis baru'!#REF!</definedName>
    <definedName name="RSNI.06.09.B">'[161]analis baru'!$K$399</definedName>
    <definedName name="RSNI.06.12">'[225]analis baru'!#REF!</definedName>
    <definedName name="RSNI.06.13.B">'[161]analis baru'!$K$438</definedName>
    <definedName name="RSNI.06.15">'[161]analis baru'!$K$455</definedName>
    <definedName name="RSNI.06.16">'[228]analis baru'!#REF!</definedName>
    <definedName name="RSNI.06.18">'[225]analis baru'!#REF!</definedName>
    <definedName name="RSNI.06.19.A">'[228]analis baru'!#REF!</definedName>
    <definedName name="RSNI.06.19.B">'[225]analis baru'!#REF!</definedName>
    <definedName name="rsni.06.21.b">[183]analisa!$I$259</definedName>
    <definedName name="RSNI.06.22.B">'[161]analis baru'!$K$522</definedName>
    <definedName name="rsni.06.23.a">[183]analisa!$I$290</definedName>
    <definedName name="RSNI.06.25">'[161]analis baru'!$K$539</definedName>
    <definedName name="RSNI.06.25B">'[225]analis baru'!#REF!</definedName>
    <definedName name="RSNI.07.01">'[225]analis baru'!#REF!</definedName>
    <definedName name="RSNI.07.05.A">'[228]analis baru'!#REF!</definedName>
    <definedName name="RSNI.07.05.B">'[228]analis baru'!#REF!</definedName>
    <definedName name="RSNI.07.05.C">'[228]analis baru'!#REF!</definedName>
    <definedName name="RSNI.07.05.D">'[161]analis baru'!$K$574</definedName>
    <definedName name="rsni.08.04">[183]analisa!$I$383</definedName>
    <definedName name="RSNI.08.06">'[228]analis baru'!#REF!</definedName>
    <definedName name="RSNI.08.07">'[225]analis baru'!#REF!</definedName>
    <definedName name="RSNI.08.17.a">'[225]analis baru'!#REF!</definedName>
    <definedName name="RSNI.08.21">'[225]analis baru'!#REF!</definedName>
    <definedName name="RSNI.08.22">'[225]analis baru'!#REF!</definedName>
    <definedName name="RSNI.08.22.A">'[225]analis baru'!#REF!</definedName>
    <definedName name="RSNI.08.23">'[225]analis baru'!#REF!</definedName>
    <definedName name="RSNI.08.23.A">'[225]analis baru'!#REF!</definedName>
    <definedName name="RSNI.08.27.A">'[225]analis baru'!#REF!</definedName>
    <definedName name="RSNI.08.28">'[225]analis baru'!#REF!</definedName>
    <definedName name="RSNI.08.29">'[161]analis baru'!#REF!</definedName>
    <definedName name="RSNI.08.29.B">'[228]analis baru'!#REF!</definedName>
    <definedName name="RSNI.08.30">'[225]analis baru'!#REF!</definedName>
    <definedName name="RSNI.08.30.A">'[228]analis baru'!#REF!</definedName>
    <definedName name="RSNI.08.31">'[228]analis baru'!#REF!</definedName>
    <definedName name="RSNI.08.31.B">'[161]analis baru'!#REF!</definedName>
    <definedName name="RSNI.08.31A">'[161]analis baru'!#REF!</definedName>
    <definedName name="RSNI.08.32.A">'[225]analis baru'!#REF!</definedName>
    <definedName name="RSNI.08.32A">'[161]analis baru'!#REF!</definedName>
    <definedName name="rsni.08.33">[183]analisa!$I$591</definedName>
    <definedName name="rsni.08.34">[183]analisa!$I$618</definedName>
    <definedName name="RSNI.08.35">'[161]analis baru'!#REF!</definedName>
    <definedName name="RSNI.08.36">'[161]analis baru'!#REF!</definedName>
    <definedName name="RSNI.08.36.B">'[228]analis baru'!#REF!</definedName>
    <definedName name="RSNI.09.21">'[228]analis baru'!#REF!</definedName>
    <definedName name="RSNI.09.35">'[161]analis baru'!$K$804</definedName>
    <definedName name="RSNI.09.36">'[225]analis baru'!#REF!</definedName>
    <definedName name="RSNI.09.54">'[161]analis baru'!$K$846</definedName>
    <definedName name="RSNI.09.54.a">'[225]analis baru'!#REF!</definedName>
    <definedName name="RSNI.09.58">'[225]analis baru'!#REF!</definedName>
    <definedName name="RSNI.23.A">'[161]analis baru'!$K$709</definedName>
    <definedName name="rsni.6.1">'[228]analis baru'!$K$47</definedName>
    <definedName name="rsni.6.11">'[228]analis baru'!$K$55</definedName>
    <definedName name="rsni.6.3">'[228]analis baru'!$K$112</definedName>
    <definedName name="rsni.6.35">'[228]analis baru'!$K$99</definedName>
    <definedName name="rsni.6.5">'[228]analis baru'!$K$68</definedName>
    <definedName name="rt" localSheetId="5">{#N/A,#N/A,FALSE,"REK";#N/A,#N/A,FALSE,"Bq-ARS"}</definedName>
    <definedName name="rt" localSheetId="6">{#N/A,#N/A,FALSE,"REK";#N/A,#N/A,FALSE,"Bq-ARS"}</definedName>
    <definedName name="rt" localSheetId="7">{#N/A,#N/A,FALSE,"REK";#N/A,#N/A,FALSE,"Bq-ARS"}</definedName>
    <definedName name="rt" localSheetId="1">#REF!</definedName>
    <definedName name="rt" localSheetId="2">#REF!</definedName>
    <definedName name="rt">#REF!</definedName>
    <definedName name="rt_1" localSheetId="3">{#N/A,#N/A,FALSE,"REK";#N/A,#N/A,FALSE,"Bq-ARS"}</definedName>
    <definedName name="rt_1" localSheetId="4">{#N/A,#N/A,FALSE,"REK";#N/A,#N/A,FALSE,"Bq-ARS"}</definedName>
    <definedName name="rt_2" localSheetId="5">{#N/A,#N/A,FALSE,"REK";#N/A,#N/A,FALSE,"Bq-ARS"}</definedName>
    <definedName name="rt_2" localSheetId="7">{#N/A,#N/A,FALSE,"REK";#N/A,#N/A,FALSE,"Bq-ARS"}</definedName>
    <definedName name="rt_2">{#N/A,#N/A,FALSE,"REK";#N/A,#N/A,FALSE,"Bq-ARS"}</definedName>
    <definedName name="rt_3" localSheetId="5">{#N/A,#N/A,FALSE,"REK";#N/A,#N/A,FALSE,"Bq-ARS"}</definedName>
    <definedName name="rt_3" localSheetId="7">{#N/A,#N/A,FALSE,"REK";#N/A,#N/A,FALSE,"Bq-ARS"}</definedName>
    <definedName name="rt_3">{#N/A,#N/A,FALSE,"REK";#N/A,#N/A,FALSE,"Bq-ARS"}</definedName>
    <definedName name="rt_4" localSheetId="5">{#N/A,#N/A,FALSE,"REK";#N/A,#N/A,FALSE,"Bq-ARS"}</definedName>
    <definedName name="rt_4" localSheetId="7">{#N/A,#N/A,FALSE,"REK";#N/A,#N/A,FALSE,"Bq-ARS"}</definedName>
    <definedName name="rt_4">{#N/A,#N/A,FALSE,"REK";#N/A,#N/A,FALSE,"Bq-ARS"}</definedName>
    <definedName name="rt_5" localSheetId="5">{#N/A,#N/A,FALSE,"REK";#N/A,#N/A,FALSE,"Bq-ARS"}</definedName>
    <definedName name="rt_5" localSheetId="7">{#N/A,#N/A,FALSE,"REK";#N/A,#N/A,FALSE,"Bq-ARS"}</definedName>
    <definedName name="rt_5">{#N/A,#N/A,FALSE,"REK";#N/A,#N/A,FALSE,"Bq-ARS"}</definedName>
    <definedName name="rtejhv" localSheetId="5">{#N/A,#N/A,FALSE,"REK";#N/A,#N/A,FALSE,"rab"}</definedName>
    <definedName name="rtejhv" localSheetId="7">{#N/A,#N/A,FALSE,"REK";#N/A,#N/A,FALSE,"rab"}</definedName>
    <definedName name="rtejhv">{#N/A,#N/A,FALSE,"REK";#N/A,#N/A,FALSE,"rab"}</definedName>
    <definedName name="rtejhv_1" localSheetId="3">{#N/A,#N/A,FALSE,"REK";#N/A,#N/A,FALSE,"rab"}</definedName>
    <definedName name="rtejhv_1" localSheetId="4">{#N/A,#N/A,FALSE,"REK";#N/A,#N/A,FALSE,"rab"}</definedName>
    <definedName name="rtejhv_2" localSheetId="5">{#N/A,#N/A,FALSE,"REK";#N/A,#N/A,FALSE,"rab"}</definedName>
    <definedName name="rtejhv_2" localSheetId="7">{#N/A,#N/A,FALSE,"REK";#N/A,#N/A,FALSE,"rab"}</definedName>
    <definedName name="rtejhv_2">{#N/A,#N/A,FALSE,"REK";#N/A,#N/A,FALSE,"rab"}</definedName>
    <definedName name="rtejhv_3" localSheetId="5">{#N/A,#N/A,FALSE,"REK";#N/A,#N/A,FALSE,"rab"}</definedName>
    <definedName name="rtejhv_3" localSheetId="7">{#N/A,#N/A,FALSE,"REK";#N/A,#N/A,FALSE,"rab"}</definedName>
    <definedName name="rtejhv_3">{#N/A,#N/A,FALSE,"REK";#N/A,#N/A,FALSE,"rab"}</definedName>
    <definedName name="rtejhv_4" localSheetId="5">{#N/A,#N/A,FALSE,"REK";#N/A,#N/A,FALSE,"rab"}</definedName>
    <definedName name="rtejhv_4" localSheetId="7">{#N/A,#N/A,FALSE,"REK";#N/A,#N/A,FALSE,"rab"}</definedName>
    <definedName name="rtejhv_4">{#N/A,#N/A,FALSE,"REK";#N/A,#N/A,FALSE,"rab"}</definedName>
    <definedName name="rtejhv_5" localSheetId="5">{#N/A,#N/A,FALSE,"REK";#N/A,#N/A,FALSE,"rab"}</definedName>
    <definedName name="rtejhv_5" localSheetId="7">{#N/A,#N/A,FALSE,"REK";#N/A,#N/A,FALSE,"rab"}</definedName>
    <definedName name="rtejhv_5">{#N/A,#N/A,FALSE,"REK";#N/A,#N/A,FALSE,"rab"}</definedName>
    <definedName name="RTOTAL1">'[68]RAB 3'!$N$32</definedName>
    <definedName name="RTRRYTYR" localSheetId="1">#REF!</definedName>
    <definedName name="RTRRYTYR" localSheetId="2">#REF!</definedName>
    <definedName name="RTRRYTYR">#REF!</definedName>
    <definedName name="RTRTR" localSheetId="1">#REF!</definedName>
    <definedName name="RTRTR" localSheetId="2">#REF!</definedName>
    <definedName name="RTRTR">#REF!</definedName>
    <definedName name="RTRTRTR" localSheetId="1">#REF!</definedName>
    <definedName name="RTRTRTR" localSheetId="2">#REF!</definedName>
    <definedName name="RTRTRTR">#REF!</definedName>
    <definedName name="RTRTYTYTR" localSheetId="1">#REF!</definedName>
    <definedName name="RTRTYTYTR" localSheetId="2">#REF!</definedName>
    <definedName name="RTRTYTYTR">#REF!</definedName>
    <definedName name="RTRYTYRT" localSheetId="1">#REF!</definedName>
    <definedName name="RTRYTYRT" localSheetId="2">#REF!</definedName>
    <definedName name="RTRYTYRT">#REF!</definedName>
    <definedName name="rty" localSheetId="5">{#N/A,#N/A,FALSE,"REK";#N/A,#N/A,FALSE,"Bq-ARS"}</definedName>
    <definedName name="rty" localSheetId="7">{#N/A,#N/A,FALSE,"REK";#N/A,#N/A,FALSE,"Bq-ARS"}</definedName>
    <definedName name="rty">{#N/A,#N/A,FALSE,"REK";#N/A,#N/A,FALSE,"Bq-ARS"}</definedName>
    <definedName name="rty_1" localSheetId="3">{#N/A,#N/A,FALSE,"REK";#N/A,#N/A,FALSE,"Bq-ARS"}</definedName>
    <definedName name="rty_1" localSheetId="4">{#N/A,#N/A,FALSE,"REK";#N/A,#N/A,FALSE,"Bq-ARS"}</definedName>
    <definedName name="rty_2" localSheetId="5">{#N/A,#N/A,FALSE,"REK";#N/A,#N/A,FALSE,"Bq-ARS"}</definedName>
    <definedName name="rty_2" localSheetId="7">{#N/A,#N/A,FALSE,"REK";#N/A,#N/A,FALSE,"Bq-ARS"}</definedName>
    <definedName name="rty_2">{#N/A,#N/A,FALSE,"REK";#N/A,#N/A,FALSE,"Bq-ARS"}</definedName>
    <definedName name="rty_3" localSheetId="5">{#N/A,#N/A,FALSE,"REK";#N/A,#N/A,FALSE,"Bq-ARS"}</definedName>
    <definedName name="rty_3" localSheetId="7">{#N/A,#N/A,FALSE,"REK";#N/A,#N/A,FALSE,"Bq-ARS"}</definedName>
    <definedName name="rty_3">{#N/A,#N/A,FALSE,"REK";#N/A,#N/A,FALSE,"Bq-ARS"}</definedName>
    <definedName name="rty_4" localSheetId="5">{#N/A,#N/A,FALSE,"REK";#N/A,#N/A,FALSE,"Bq-ARS"}</definedName>
    <definedName name="rty_4" localSheetId="7">{#N/A,#N/A,FALSE,"REK";#N/A,#N/A,FALSE,"Bq-ARS"}</definedName>
    <definedName name="rty_4">{#N/A,#N/A,FALSE,"REK";#N/A,#N/A,FALSE,"Bq-ARS"}</definedName>
    <definedName name="rty_5" localSheetId="5">{#N/A,#N/A,FALSE,"REK";#N/A,#N/A,FALSE,"Bq-ARS"}</definedName>
    <definedName name="rty_5" localSheetId="7">{#N/A,#N/A,FALSE,"REK";#N/A,#N/A,FALSE,"Bq-ARS"}</definedName>
    <definedName name="rty_5">{#N/A,#N/A,FALSE,"REK";#N/A,#N/A,FALSE,"Bq-ARS"}</definedName>
    <definedName name="rtyu" localSheetId="5">{"'Sheet1'!$A$1"}</definedName>
    <definedName name="rtyu" localSheetId="7">{"'Sheet1'!$A$1"}</definedName>
    <definedName name="rtyu">{"'Sheet1'!$A$1"}</definedName>
    <definedName name="rtyu_1" localSheetId="3">{"'Sheet1'!$A$1"}</definedName>
    <definedName name="rtyu_1" localSheetId="4">{"'Sheet1'!$A$1"}</definedName>
    <definedName name="rtyu_2" localSheetId="5">{"'Sheet1'!$A$1"}</definedName>
    <definedName name="rtyu_2" localSheetId="7">{"'Sheet1'!$A$1"}</definedName>
    <definedName name="rtyu_2">{"'Sheet1'!$A$1"}</definedName>
    <definedName name="rtyu_3" localSheetId="5">{"'Sheet1'!$A$1"}</definedName>
    <definedName name="rtyu_3" localSheetId="7">{"'Sheet1'!$A$1"}</definedName>
    <definedName name="rtyu_3">{"'Sheet1'!$A$1"}</definedName>
    <definedName name="rtyu_4" localSheetId="5">{"'Sheet1'!$A$1"}</definedName>
    <definedName name="rtyu_4" localSheetId="7">{"'Sheet1'!$A$1"}</definedName>
    <definedName name="rtyu_4">{"'Sheet1'!$A$1"}</definedName>
    <definedName name="rtyu_5" localSheetId="5">{"'Sheet1'!$A$1"}</definedName>
    <definedName name="rtyu_5" localSheetId="7">{"'Sheet1'!$A$1"}</definedName>
    <definedName name="rtyu_5">{"'Sheet1'!$A$1"}</definedName>
    <definedName name="RUANGPOMPA" localSheetId="1">#REF!</definedName>
    <definedName name="RUANGPOMPA" localSheetId="2">#REF!</definedName>
    <definedName name="RUANGPOMPA">#REF!</definedName>
    <definedName name="ruas">[450]INPUT!$C$11</definedName>
    <definedName name="RUAS_1">'[359]RAB JALAN'!$E$99</definedName>
    <definedName name="rubberlist">[69]Upah!$F$124</definedName>
    <definedName name="rumput">'[108]HARGA SAT'!$G$67</definedName>
    <definedName name="RUMUS">[4]Harga!#REF!</definedName>
    <definedName name="RUPI" localSheetId="1">#REF!</definedName>
    <definedName name="RUPI" localSheetId="2">#REF!</definedName>
    <definedName name="RUPI">#REF!</definedName>
    <definedName name="rupiah">'[262]Harga S Dasar'!$B$61:$F$90</definedName>
    <definedName name="RUTIN">'[24]Kuantitas &amp; Harga'!#REF!</definedName>
    <definedName name="rutin_bahu">[133]AnRutin!$I$103</definedName>
    <definedName name="rutin_jembatan">[133]AnRutin!$I$160</definedName>
    <definedName name="rutin_selokan">[133]AnRutin!$I$46</definedName>
    <definedName name="RY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tj" localSheetId="5">{#N/A,#N/A,FALSE,"REK";#N/A,#N/A,FALSE,"rab"}</definedName>
    <definedName name="rytj" localSheetId="7">{#N/A,#N/A,FALSE,"REK";#N/A,#N/A,FALSE,"rab"}</definedName>
    <definedName name="rytj">{#N/A,#N/A,FALSE,"REK";#N/A,#N/A,FALSE,"rab"}</definedName>
    <definedName name="rytj_1" localSheetId="3">{#N/A,#N/A,FALSE,"REK";#N/A,#N/A,FALSE,"rab"}</definedName>
    <definedName name="rytj_1" localSheetId="4">{#N/A,#N/A,FALSE,"REK";#N/A,#N/A,FALSE,"rab"}</definedName>
    <definedName name="rytj_2" localSheetId="5">{#N/A,#N/A,FALSE,"REK";#N/A,#N/A,FALSE,"rab"}</definedName>
    <definedName name="rytj_2" localSheetId="7">{#N/A,#N/A,FALSE,"REK";#N/A,#N/A,FALSE,"rab"}</definedName>
    <definedName name="rytj_2">{#N/A,#N/A,FALSE,"REK";#N/A,#N/A,FALSE,"rab"}</definedName>
    <definedName name="rytj_3" localSheetId="5">{#N/A,#N/A,FALSE,"REK";#N/A,#N/A,FALSE,"rab"}</definedName>
    <definedName name="rytj_3" localSheetId="7">{#N/A,#N/A,FALSE,"REK";#N/A,#N/A,FALSE,"rab"}</definedName>
    <definedName name="rytj_3">{#N/A,#N/A,FALSE,"REK";#N/A,#N/A,FALSE,"rab"}</definedName>
    <definedName name="rytj_4" localSheetId="5">{#N/A,#N/A,FALSE,"REK";#N/A,#N/A,FALSE,"rab"}</definedName>
    <definedName name="rytj_4" localSheetId="7">{#N/A,#N/A,FALSE,"REK";#N/A,#N/A,FALSE,"rab"}</definedName>
    <definedName name="rytj_4">{#N/A,#N/A,FALSE,"REK";#N/A,#N/A,FALSE,"rab"}</definedName>
    <definedName name="rytj_5" localSheetId="5">{#N/A,#N/A,FALSE,"REK";#N/A,#N/A,FALSE,"rab"}</definedName>
    <definedName name="rytj_5" localSheetId="7">{#N/A,#N/A,FALSE,"REK";#N/A,#N/A,FALSE,"rab"}</definedName>
    <definedName name="rytj_5">{#N/A,#N/A,FALSE,"REK";#N/A,#N/A,FALSE,"rab"}</definedName>
    <definedName name="ryyy" localSheetId="5">{"'Sheet1'!$A$1"}</definedName>
    <definedName name="ryyy" localSheetId="7">{"'Sheet1'!$A$1"}</definedName>
    <definedName name="ryyy">{"'Sheet1'!$A$1"}</definedName>
    <definedName name="ryyy_1" localSheetId="3">{"'Sheet1'!$A$1"}</definedName>
    <definedName name="ryyy_1" localSheetId="4">{"'Sheet1'!$A$1"}</definedName>
    <definedName name="ryyy_2" localSheetId="5">{"'Sheet1'!$A$1"}</definedName>
    <definedName name="ryyy_2" localSheetId="7">{"'Sheet1'!$A$1"}</definedName>
    <definedName name="ryyy_2">{"'Sheet1'!$A$1"}</definedName>
    <definedName name="ryyy_3" localSheetId="5">{"'Sheet1'!$A$1"}</definedName>
    <definedName name="ryyy_3" localSheetId="7">{"'Sheet1'!$A$1"}</definedName>
    <definedName name="ryyy_3">{"'Sheet1'!$A$1"}</definedName>
    <definedName name="ryyy_4" localSheetId="5">{"'Sheet1'!$A$1"}</definedName>
    <definedName name="ryyy_4" localSheetId="7">{"'Sheet1'!$A$1"}</definedName>
    <definedName name="ryyy_4">{"'Sheet1'!$A$1"}</definedName>
    <definedName name="ryyy_5" localSheetId="5">{"'Sheet1'!$A$1"}</definedName>
    <definedName name="ryyy_5" localSheetId="7">{"'Sheet1'!$A$1"}</definedName>
    <definedName name="ryyy_5">{"'Sheet1'!$A$1"}</definedName>
    <definedName name="rz">'[355]4'!$B$39</definedName>
    <definedName name="S">[111]AN.PEK!#REF!</definedName>
    <definedName name="s.d" localSheetId="1">#REF!</definedName>
    <definedName name="s.d" localSheetId="2">#REF!</definedName>
    <definedName name="s.d">#REF!</definedName>
    <definedName name="s.warna1">'[152]Daftar Harga'!$H$46</definedName>
    <definedName name="s.warna2">'[152]Daftar Harga'!$H$47</definedName>
    <definedName name="S_01">'[113]Use Anls'!$E$723</definedName>
    <definedName name="S_02">'[113]Use Anls'!$E$752</definedName>
    <definedName name="S_03">'[113]Use Anls'!$E$780</definedName>
    <definedName name="S_04">'[113]Use Anls'!$E$810</definedName>
    <definedName name="S_05">'[113]Use Anls'!$E$835</definedName>
    <definedName name="S_06">'[113]Use Anls'!$E$865</definedName>
    <definedName name="S_07">'[113]Use Anls'!$E$894</definedName>
    <definedName name="sa" localSheetId="1" hidden="1">#REF!</definedName>
    <definedName name="sa" localSheetId="2" hidden="1">#REF!</definedName>
    <definedName name="sa" hidden="1">#REF!</definedName>
    <definedName name="sadA" localSheetId="5">{"'Sheet1'!$A$1"}</definedName>
    <definedName name="sadA" localSheetId="7">{"'Sheet1'!$A$1"}</definedName>
    <definedName name="sadA">{"'Sheet1'!$A$1"}</definedName>
    <definedName name="sadA_1" localSheetId="3">{"'Sheet1'!$A$1"}</definedName>
    <definedName name="sadA_1" localSheetId="4">{"'Sheet1'!$A$1"}</definedName>
    <definedName name="sadA_2" localSheetId="5">{"'Sheet1'!$A$1"}</definedName>
    <definedName name="sadA_2" localSheetId="7">{"'Sheet1'!$A$1"}</definedName>
    <definedName name="sadA_2">{"'Sheet1'!$A$1"}</definedName>
    <definedName name="sadA_3" localSheetId="5">{"'Sheet1'!$A$1"}</definedName>
    <definedName name="sadA_3" localSheetId="7">{"'Sheet1'!$A$1"}</definedName>
    <definedName name="sadA_3">{"'Sheet1'!$A$1"}</definedName>
    <definedName name="sadA_4" localSheetId="5">{"'Sheet1'!$A$1"}</definedName>
    <definedName name="sadA_4" localSheetId="7">{"'Sheet1'!$A$1"}</definedName>
    <definedName name="sadA_4">{"'Sheet1'!$A$1"}</definedName>
    <definedName name="sadA_5" localSheetId="5">{"'Sheet1'!$A$1"}</definedName>
    <definedName name="sadA_5" localSheetId="7">{"'Sheet1'!$A$1"}</definedName>
    <definedName name="sadA_5">{"'Sheet1'!$A$1"}</definedName>
    <definedName name="safacdsv" localSheetId="5">{"'Sheet1'!$A$1"}</definedName>
    <definedName name="safacdsv" localSheetId="7">{"'Sheet1'!$A$1"}</definedName>
    <definedName name="safacdsv">{"'Sheet1'!$A$1"}</definedName>
    <definedName name="safacdsv_1" localSheetId="3">{"'Sheet1'!$A$1"}</definedName>
    <definedName name="safacdsv_1" localSheetId="4">{"'Sheet1'!$A$1"}</definedName>
    <definedName name="safacdsv_2" localSheetId="5">{"'Sheet1'!$A$1"}</definedName>
    <definedName name="safacdsv_2" localSheetId="7">{"'Sheet1'!$A$1"}</definedName>
    <definedName name="safacdsv_2">{"'Sheet1'!$A$1"}</definedName>
    <definedName name="safacdsv_3" localSheetId="5">{"'Sheet1'!$A$1"}</definedName>
    <definedName name="safacdsv_3" localSheetId="7">{"'Sheet1'!$A$1"}</definedName>
    <definedName name="safacdsv_3">{"'Sheet1'!$A$1"}</definedName>
    <definedName name="safacdsv_4" localSheetId="5">{"'Sheet1'!$A$1"}</definedName>
    <definedName name="safacdsv_4" localSheetId="7">{"'Sheet1'!$A$1"}</definedName>
    <definedName name="safacdsv_4">{"'Sheet1'!$A$1"}</definedName>
    <definedName name="safacdsv_5" localSheetId="5">{"'Sheet1'!$A$1"}</definedName>
    <definedName name="safacdsv_5" localSheetId="7">{"'Sheet1'!$A$1"}</definedName>
    <definedName name="safacdsv_5">{"'Sheet1'!$A$1"}</definedName>
    <definedName name="SAH" localSheetId="1">#REF!</definedName>
    <definedName name="SAH" localSheetId="2">#REF!</definedName>
    <definedName name="SAH">#REF!</definedName>
    <definedName name="sak.1" localSheetId="1">#REF!</definedName>
    <definedName name="sak.1" localSheetId="2">#REF!</definedName>
    <definedName name="sak.1">#REF!</definedName>
    <definedName name="sak.2" localSheetId="1">#REF!</definedName>
    <definedName name="sak.2" localSheetId="2">#REF!</definedName>
    <definedName name="sak.2">#REF!</definedName>
    <definedName name="saklar">'[212]upah-fu'!$E$80</definedName>
    <definedName name="Saklar_doble_sekualitas_broco" localSheetId="1">#REF!</definedName>
    <definedName name="Saklar_doble_sekualitas_broco" localSheetId="2">#REF!</definedName>
    <definedName name="Saklar_doble_sekualitas_broco">#REF!</definedName>
    <definedName name="Saklar_tunggal_sekualitas_broco" localSheetId="1">#REF!</definedName>
    <definedName name="Saklar_tunggal_sekualitas_broco" localSheetId="2">#REF!</definedName>
    <definedName name="Saklar_tunggal_sekualitas_broco">#REF!</definedName>
    <definedName name="saklar2">[27]Harga!#REF!</definedName>
    <definedName name="saklarc">'[66]HRG BH'!$D$115</definedName>
    <definedName name="saklard">[70]Daf.Harga!$D$132</definedName>
    <definedName name="saklardobel">'[39]upah bahan'!$F$103</definedName>
    <definedName name="saklarganda">'[135]HG SATUAN'!$E$185</definedName>
    <definedName name="saklarseri">[161]bahan!#REF!</definedName>
    <definedName name="saklart">[70]Daf.Harga!$D$131</definedName>
    <definedName name="saklartunggal">'[135]HG SATUAN'!$E$184</definedName>
    <definedName name="SALURAN" localSheetId="1">#REF!</definedName>
    <definedName name="SALURAN" localSheetId="2">#REF!</definedName>
    <definedName name="SALURAN">#REF!</definedName>
    <definedName name="saluranairpvc1">[69]Upah!$F$71</definedName>
    <definedName name="saluranairpvc4">[69]Upah!$F$70</definedName>
    <definedName name="saluranairpvcsatusetengah">[69]Upah!$F$72</definedName>
    <definedName name="sam">'[269]RAB JALUR Lend.tinggi'!#REF!</definedName>
    <definedName name="sambunganrumahtigaperempat">[109]Bahan!#REF!</definedName>
    <definedName name="SAMPUL_1_6">"#REF!"</definedName>
    <definedName name="SAMPUL_2_6">"#REF!"</definedName>
    <definedName name="SAMPUL_6">"#REF!"</definedName>
    <definedName name="SANDAR" localSheetId="1">#REF!</definedName>
    <definedName name="SANDAR" localSheetId="2">#REF!</definedName>
    <definedName name="SANDAR">#REF!</definedName>
    <definedName name="Sangiri" localSheetId="1">#REF!</definedName>
    <definedName name="Sangiri" localSheetId="2">#REF!</definedName>
    <definedName name="Sangiri">#REF!</definedName>
    <definedName name="sanitair" localSheetId="1">[209]Sanitair!$C$3:$I$426</definedName>
    <definedName name="sanitair" localSheetId="2">[210]Sanitair!$C$3:$I$426</definedName>
    <definedName name="sanitair">[211]Sanitair!$C$3:$I$426</definedName>
    <definedName name="sanitasi" localSheetId="1">#REF!</definedName>
    <definedName name="sanitasi" localSheetId="2">#REF!</definedName>
    <definedName name="sanitasi">#REF!</definedName>
    <definedName name="sanitasi615">'[132]ANLIS '!$K$1180</definedName>
    <definedName name="sanitasi62">'[132]ANLIS '!$K$1133</definedName>
    <definedName name="sanitasi625">'[132]ANLIS '!$K$1194</definedName>
    <definedName name="sanitasi629">'[132]ANLIS '!$K$1208</definedName>
    <definedName name="sanitasi631">'[132]ANLIS '!$K$1222</definedName>
    <definedName name="sanitasi632">'[132]ANLIS '!$K$1236</definedName>
    <definedName name="sanitasi633">'[132]ANLIS '!$K$1250</definedName>
    <definedName name="sanitasi635">'[132]ANLIS '!$K$1264</definedName>
    <definedName name="sanitasi636">'[132]ANLIS '!$K$1277</definedName>
    <definedName name="sanitasi65">'[132]ANLIS '!$K$1149</definedName>
    <definedName name="sanitasi67">'[132]ANLIS '!$K$1163</definedName>
    <definedName name="sanksi_13_2_final">#N/A</definedName>
    <definedName name="sanksi_13_2_pph21">#N/A</definedName>
    <definedName name="sanksi_13_2_pph23">#N/A</definedName>
    <definedName name="sanksi_13_2_pph25">#N/A</definedName>
    <definedName name="sanksi_13_2_pph26">#N/A</definedName>
    <definedName name="sanksi_13_2_ppn">#N/A</definedName>
    <definedName name="sanksi_13_3_final">#N/A</definedName>
    <definedName name="sanksi_13_3_pph21">#N/A</definedName>
    <definedName name="sanksi_13_3_pph23">#N/A</definedName>
    <definedName name="sanksi_13_3_pph25">#N/A</definedName>
    <definedName name="sanksi_13_3_pph26">#N/A</definedName>
    <definedName name="sanksi_13_3_ppn">#N/A</definedName>
    <definedName name="sap" localSheetId="5">{"'Sheet1'!$A$1"}</definedName>
    <definedName name="sap" localSheetId="7">{"'Sheet1'!$A$1"}</definedName>
    <definedName name="sap">{"'Sheet1'!$A$1"}</definedName>
    <definedName name="sap_1" localSheetId="3">{"'Sheet1'!$A$1"}</definedName>
    <definedName name="sap_1" localSheetId="4">{"'Sheet1'!$A$1"}</definedName>
    <definedName name="sap_2" localSheetId="5">{"'Sheet1'!$A$1"}</definedName>
    <definedName name="sap_2" localSheetId="7">{"'Sheet1'!$A$1"}</definedName>
    <definedName name="sap_2">{"'Sheet1'!$A$1"}</definedName>
    <definedName name="sap_3" localSheetId="5">{"'Sheet1'!$A$1"}</definedName>
    <definedName name="sap_3" localSheetId="7">{"'Sheet1'!$A$1"}</definedName>
    <definedName name="sap_3">{"'Sheet1'!$A$1"}</definedName>
    <definedName name="sap_4" localSheetId="5">{"'Sheet1'!$A$1"}</definedName>
    <definedName name="sap_4" localSheetId="7">{"'Sheet1'!$A$1"}</definedName>
    <definedName name="sap_4">{"'Sheet1'!$A$1"}</definedName>
    <definedName name="sap_5" localSheetId="5">{"'Sheet1'!$A$1"}</definedName>
    <definedName name="sap_5" localSheetId="7">{"'Sheet1'!$A$1"}</definedName>
    <definedName name="sap_5">{"'Sheet1'!$A$1"}</definedName>
    <definedName name="saringanairbesi">[109]Bahan!#REF!</definedName>
    <definedName name="saringanairplastik">[109]Bahan!#REF!</definedName>
    <definedName name="SASASA1" localSheetId="1">#REF!</definedName>
    <definedName name="SASASA1" localSheetId="2">#REF!</definedName>
    <definedName name="SASASA1">#REF!</definedName>
    <definedName name="SATAR" localSheetId="1">#REF!</definedName>
    <definedName name="SATAR" localSheetId="2">#REF!</definedName>
    <definedName name="SATAR">#REF!</definedName>
    <definedName name="satker" localSheetId="1">#REF!</definedName>
    <definedName name="satker" localSheetId="2">#REF!</definedName>
    <definedName name="satker">#REF!</definedName>
    <definedName name="satker1" localSheetId="1">#REF!</definedName>
    <definedName name="satker1" localSheetId="2">#REF!</definedName>
    <definedName name="satker1">#REF!</definedName>
    <definedName name="Satmper">'[141]Daftar Harga'!$J$198</definedName>
    <definedName name="satu" localSheetId="1">#REF!</definedName>
    <definedName name="satu" localSheetId="2">#REF!</definedName>
    <definedName name="satu">#REF!</definedName>
    <definedName name="SatuanAlatB" localSheetId="1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SatuanAlatB" localSheetId="2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SatuanAlatB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SatuanBahanB" localSheetId="1">ISNA(VLOOKUP('[178]Analisa J'!$C1,HargaBahanB,'[178]Analisa J'!A$1,FALSE))</definedName>
    <definedName name="SatuanBahanB" localSheetId="2">ISNA(VLOOKUP('[178]Analisa J'!$C1,HargaBahanB,'[178]Analisa J'!A$1,FALSE))</definedName>
    <definedName name="SatuanBahanB">ISNA(VLOOKUP('[178]Analisa J'!$C1,HargaBahanB,'[178]Analisa J'!A$1,FALSE))</definedName>
    <definedName name="SatuanUpahB" localSheetId="1">ISNA(VLOOKUP('[178]Analisa J'!$C1,HargaUpahB,'[178]Analisa J'!A$1,FALSE))</definedName>
    <definedName name="SatuanUpahB" localSheetId="2">ISNA(VLOOKUP('[178]Analisa J'!$C1,HargaUpahB,'[178]Analisa J'!A$1,FALSE))</definedName>
    <definedName name="SatuanUpahB">ISNA(VLOOKUP('[178]Analisa J'!$C1,HargaUpahB,'[178]Analisa J'!A$1,FALSE))</definedName>
    <definedName name="sb" localSheetId="1">#REF!</definedName>
    <definedName name="sb" localSheetId="2">#REF!</definedName>
    <definedName name="sb">#REF!</definedName>
    <definedName name="sbu">[36]INPUT!$C$22</definedName>
    <definedName name="scaffoldingbeton">'[230]Beton&amp;pembesian'!#REF!</definedName>
    <definedName name="Sch" localSheetId="1">#REF!</definedName>
    <definedName name="Sch" localSheetId="2">#REF!</definedName>
    <definedName name="Sch">#REF!</definedName>
    <definedName name="Schedule" localSheetId="1">#REF!</definedName>
    <definedName name="Schedule" localSheetId="2">#REF!</definedName>
    <definedName name="Schedule">#REF!</definedName>
    <definedName name="ScheduleBahan" localSheetId="1">#REF!</definedName>
    <definedName name="ScheduleBahan" localSheetId="2">#REF!</definedName>
    <definedName name="ScheduleBahan">#REF!</definedName>
    <definedName name="schv" localSheetId="5">{"'Sheet1'!$A$1"}</definedName>
    <definedName name="schv" localSheetId="7">{"'Sheet1'!$A$1"}</definedName>
    <definedName name="schv">{"'Sheet1'!$A$1"}</definedName>
    <definedName name="schv_1" localSheetId="3">{"'Sheet1'!$A$1"}</definedName>
    <definedName name="schv_1" localSheetId="4">{"'Sheet1'!$A$1"}</definedName>
    <definedName name="schv_2" localSheetId="5">{"'Sheet1'!$A$1"}</definedName>
    <definedName name="schv_2" localSheetId="7">{"'Sheet1'!$A$1"}</definedName>
    <definedName name="schv_2">{"'Sheet1'!$A$1"}</definedName>
    <definedName name="schv_3" localSheetId="5">{"'Sheet1'!$A$1"}</definedName>
    <definedName name="schv_3" localSheetId="7">{"'Sheet1'!$A$1"}</definedName>
    <definedName name="schv_3">{"'Sheet1'!$A$1"}</definedName>
    <definedName name="schv_4" localSheetId="5">{"'Sheet1'!$A$1"}</definedName>
    <definedName name="schv_4" localSheetId="7">{"'Sheet1'!$A$1"}</definedName>
    <definedName name="schv_4">{"'Sheet1'!$A$1"}</definedName>
    <definedName name="schv_5" localSheetId="5">{"'Sheet1'!$A$1"}</definedName>
    <definedName name="schv_5" localSheetId="7">{"'Sheet1'!$A$1"}</definedName>
    <definedName name="schv_5">{"'Sheet1'!$A$1"}</definedName>
    <definedName name="screen.30t">'[149]HARGA SAT'!$F$195</definedName>
    <definedName name="SD">'[229]Rekap BQ-Pompong'!#REF!</definedName>
    <definedName name="sdad" localSheetId="5">{"'Sheet1'!$A$1"}</definedName>
    <definedName name="sdad" localSheetId="7">{"'Sheet1'!$A$1"}</definedName>
    <definedName name="sdad">{"'Sheet1'!$A$1"}</definedName>
    <definedName name="sdad_1" localSheetId="3">{"'Sheet1'!$A$1"}</definedName>
    <definedName name="sdad_1" localSheetId="4">{"'Sheet1'!$A$1"}</definedName>
    <definedName name="sdad_2" localSheetId="5">{"'Sheet1'!$A$1"}</definedName>
    <definedName name="sdad_2" localSheetId="7">{"'Sheet1'!$A$1"}</definedName>
    <definedName name="sdad_2">{"'Sheet1'!$A$1"}</definedName>
    <definedName name="sdad_3" localSheetId="5">{"'Sheet1'!$A$1"}</definedName>
    <definedName name="sdad_3" localSheetId="7">{"'Sheet1'!$A$1"}</definedName>
    <definedName name="sdad_3">{"'Sheet1'!$A$1"}</definedName>
    <definedName name="sdad_4" localSheetId="5">{"'Sheet1'!$A$1"}</definedName>
    <definedName name="sdad_4" localSheetId="7">{"'Sheet1'!$A$1"}</definedName>
    <definedName name="sdad_4">{"'Sheet1'!$A$1"}</definedName>
    <definedName name="sdad_5" localSheetId="5">{"'Sheet1'!$A$1"}</definedName>
    <definedName name="sdad_5" localSheetId="7">{"'Sheet1'!$A$1"}</definedName>
    <definedName name="sdad_5">{"'Sheet1'!$A$1"}</definedName>
    <definedName name="sdasdd">[131]HaSatUp!#REF!</definedName>
    <definedName name="sdf" localSheetId="5">{"'Sheet1'!$A$1"}</definedName>
    <definedName name="sdf" localSheetId="7">{"'Sheet1'!$A$1"}</definedName>
    <definedName name="sdf">{"'Sheet1'!$A$1"}</definedName>
    <definedName name="sdf_1" localSheetId="3">{"'Sheet1'!$A$1"}</definedName>
    <definedName name="sdf_1" localSheetId="4">{"'Sheet1'!$A$1"}</definedName>
    <definedName name="sdf_2" localSheetId="5">{"'Sheet1'!$A$1"}</definedName>
    <definedName name="sdf_2" localSheetId="7">{"'Sheet1'!$A$1"}</definedName>
    <definedName name="sdf_2">{"'Sheet1'!$A$1"}</definedName>
    <definedName name="sdf_3" localSheetId="5">{"'Sheet1'!$A$1"}</definedName>
    <definedName name="sdf_3" localSheetId="7">{"'Sheet1'!$A$1"}</definedName>
    <definedName name="sdf_3">{"'Sheet1'!$A$1"}</definedName>
    <definedName name="sdf_4" localSheetId="5">{"'Sheet1'!$A$1"}</definedName>
    <definedName name="sdf_4" localSheetId="7">{"'Sheet1'!$A$1"}</definedName>
    <definedName name="sdf_4">{"'Sheet1'!$A$1"}</definedName>
    <definedName name="sdf_5" localSheetId="5">{"'Sheet1'!$A$1"}</definedName>
    <definedName name="sdf_5" localSheetId="7">{"'Sheet1'!$A$1"}</definedName>
    <definedName name="sdf_5">{"'Sheet1'!$A$1"}</definedName>
    <definedName name="sdfsf" localSheetId="5">{"'Sheet1'!$A$1"}</definedName>
    <definedName name="sdfsf" localSheetId="7">{"'Sheet1'!$A$1"}</definedName>
    <definedName name="sdfsf">{"'Sheet1'!$A$1"}</definedName>
    <definedName name="sdfsf_1" localSheetId="3">{"'Sheet1'!$A$1"}</definedName>
    <definedName name="sdfsf_1" localSheetId="4">{"'Sheet1'!$A$1"}</definedName>
    <definedName name="sdfsf_2" localSheetId="5">{"'Sheet1'!$A$1"}</definedName>
    <definedName name="sdfsf_2" localSheetId="7">{"'Sheet1'!$A$1"}</definedName>
    <definedName name="sdfsf_2">{"'Sheet1'!$A$1"}</definedName>
    <definedName name="sdfsf_3" localSheetId="5">{"'Sheet1'!$A$1"}</definedName>
    <definedName name="sdfsf_3" localSheetId="7">{"'Sheet1'!$A$1"}</definedName>
    <definedName name="sdfsf_3">{"'Sheet1'!$A$1"}</definedName>
    <definedName name="sdfsf_4" localSheetId="5">{"'Sheet1'!$A$1"}</definedName>
    <definedName name="sdfsf_4" localSheetId="7">{"'Sheet1'!$A$1"}</definedName>
    <definedName name="sdfsf_4">{"'Sheet1'!$A$1"}</definedName>
    <definedName name="sdfsf_5" localSheetId="5">{"'Sheet1'!$A$1"}</definedName>
    <definedName name="sdfsf_5" localSheetId="7">{"'Sheet1'!$A$1"}</definedName>
    <definedName name="sdfsf_5">{"'Sheet1'!$A$1"}</definedName>
    <definedName name="sdfwrg" localSheetId="5">{"'Sheet1'!$A$1"}</definedName>
    <definedName name="sdfwrg" localSheetId="7">{"'Sheet1'!$A$1"}</definedName>
    <definedName name="sdfwrg">{"'Sheet1'!$A$1"}</definedName>
    <definedName name="sdfwrg_1" localSheetId="3">{"'Sheet1'!$A$1"}</definedName>
    <definedName name="sdfwrg_1" localSheetId="4">{"'Sheet1'!$A$1"}</definedName>
    <definedName name="sdfwrg_2" localSheetId="5">{"'Sheet1'!$A$1"}</definedName>
    <definedName name="sdfwrg_2" localSheetId="7">{"'Sheet1'!$A$1"}</definedName>
    <definedName name="sdfwrg_2">{"'Sheet1'!$A$1"}</definedName>
    <definedName name="sdfwrg_3" localSheetId="5">{"'Sheet1'!$A$1"}</definedName>
    <definedName name="sdfwrg_3" localSheetId="7">{"'Sheet1'!$A$1"}</definedName>
    <definedName name="sdfwrg_3">{"'Sheet1'!$A$1"}</definedName>
    <definedName name="sdfwrg_4" localSheetId="5">{"'Sheet1'!$A$1"}</definedName>
    <definedName name="sdfwrg_4" localSheetId="7">{"'Sheet1'!$A$1"}</definedName>
    <definedName name="sdfwrg_4">{"'Sheet1'!$A$1"}</definedName>
    <definedName name="sdfwrg_5" localSheetId="5">{"'Sheet1'!$A$1"}</definedName>
    <definedName name="sdfwrg_5" localSheetId="7">{"'Sheet1'!$A$1"}</definedName>
    <definedName name="sdfwrg_5">{"'Sheet1'!$A$1"}</definedName>
    <definedName name="SDR.17.200">'[106]HARGA SAT'!$F$137</definedName>
    <definedName name="SDR.17.315">'[106]HARGA SAT'!$F$135</definedName>
    <definedName name="SDR.21.200">'[191]HARGA SAT'!#REF!</definedName>
    <definedName name="SDR.21.250">'[191]HARGA SAT'!#REF!</definedName>
    <definedName name="SDR.21.315">'[191]HARGA SAT'!#REF!</definedName>
    <definedName name="SDR.21.355">'[191]HARGA SAT'!#REF!</definedName>
    <definedName name="SDR.21.400">'[191]HARGA SAT'!#REF!</definedName>
    <definedName name="SDR.26.315">'[191]HARGA SAT'!#REF!</definedName>
    <definedName name="SDR.26.400">'[191]HARGA SAT'!#REF!</definedName>
    <definedName name="sdtg" localSheetId="5">{"'Sheet1'!$A$1"}</definedName>
    <definedName name="sdtg" localSheetId="7">{"'Sheet1'!$A$1"}</definedName>
    <definedName name="sdtg">{"'Sheet1'!$A$1"}</definedName>
    <definedName name="sdtg_1" localSheetId="3">{"'Sheet1'!$A$1"}</definedName>
    <definedName name="sdtg_1" localSheetId="4">{"'Sheet1'!$A$1"}</definedName>
    <definedName name="sdtg_2" localSheetId="5">{"'Sheet1'!$A$1"}</definedName>
    <definedName name="sdtg_2" localSheetId="7">{"'Sheet1'!$A$1"}</definedName>
    <definedName name="sdtg_2">{"'Sheet1'!$A$1"}</definedName>
    <definedName name="sdtg_3" localSheetId="5">{"'Sheet1'!$A$1"}</definedName>
    <definedName name="sdtg_3" localSheetId="7">{"'Sheet1'!$A$1"}</definedName>
    <definedName name="sdtg_3">{"'Sheet1'!$A$1"}</definedName>
    <definedName name="sdtg_4" localSheetId="5">{"'Sheet1'!$A$1"}</definedName>
    <definedName name="sdtg_4" localSheetId="7">{"'Sheet1'!$A$1"}</definedName>
    <definedName name="sdtg_4">{"'Sheet1'!$A$1"}</definedName>
    <definedName name="sdtg_5" localSheetId="5">{"'Sheet1'!$A$1"}</definedName>
    <definedName name="sdtg_5" localSheetId="7">{"'Sheet1'!$A$1"}</definedName>
    <definedName name="sdtg_5">{"'Sheet1'!$A$1"}</definedName>
    <definedName name="sdvfv" localSheetId="5">{"'Sheet1'!$A$1"}</definedName>
    <definedName name="sdvfv" localSheetId="7">{"'Sheet1'!$A$1"}</definedName>
    <definedName name="sdvfv">{"'Sheet1'!$A$1"}</definedName>
    <definedName name="sdvfv_1" localSheetId="3">{"'Sheet1'!$A$1"}</definedName>
    <definedName name="sdvfv_1" localSheetId="4">{"'Sheet1'!$A$1"}</definedName>
    <definedName name="sdvfv_2" localSheetId="5">{"'Sheet1'!$A$1"}</definedName>
    <definedName name="sdvfv_2" localSheetId="7">{"'Sheet1'!$A$1"}</definedName>
    <definedName name="sdvfv_2">{"'Sheet1'!$A$1"}</definedName>
    <definedName name="sdvfv_3" localSheetId="5">{"'Sheet1'!$A$1"}</definedName>
    <definedName name="sdvfv_3" localSheetId="7">{"'Sheet1'!$A$1"}</definedName>
    <definedName name="sdvfv_3">{"'Sheet1'!$A$1"}</definedName>
    <definedName name="sdvfv_4" localSheetId="5">{"'Sheet1'!$A$1"}</definedName>
    <definedName name="sdvfv_4" localSheetId="7">{"'Sheet1'!$A$1"}</definedName>
    <definedName name="sdvfv_4">{"'Sheet1'!$A$1"}</definedName>
    <definedName name="sdvfv_5" localSheetId="5">{"'Sheet1'!$A$1"}</definedName>
    <definedName name="sdvfv_5" localSheetId="7">{"'Sheet1'!$A$1"}</definedName>
    <definedName name="sdvfv_5">{"'Sheet1'!$A$1"}</definedName>
    <definedName name="se.100" localSheetId="1">#REF!</definedName>
    <definedName name="se.100" localSheetId="2">#REF!</definedName>
    <definedName name="se.100">#REF!</definedName>
    <definedName name="se.150" localSheetId="1">#REF!</definedName>
    <definedName name="se.150" localSheetId="2">#REF!</definedName>
    <definedName name="se.150">#REF!</definedName>
    <definedName name="se.200" localSheetId="1">#REF!</definedName>
    <definedName name="se.200" localSheetId="2">#REF!</definedName>
    <definedName name="se.200">#REF!</definedName>
    <definedName name="se.250" localSheetId="1">#REF!</definedName>
    <definedName name="se.250" localSheetId="2">#REF!</definedName>
    <definedName name="se.250">#REF!</definedName>
    <definedName name="se.75" localSheetId="1">#REF!</definedName>
    <definedName name="se.75" localSheetId="2">#REF!</definedName>
    <definedName name="se.75">#REF!</definedName>
    <definedName name="seaew">[192]bahan!#REF!</definedName>
    <definedName name="sealtape">'[132]HRG BHN'!$E$173</definedName>
    <definedName name="sealtip" localSheetId="1">#REF!</definedName>
    <definedName name="sealtip" localSheetId="2">#REF!</definedName>
    <definedName name="sealtip">#REF!</definedName>
    <definedName name="secrentgipdia63.40">[109]Bahan!#REF!</definedName>
    <definedName name="secrentgipdia90.40">[109]Bahan!#REF!</definedName>
    <definedName name="secrentpvcdia90.150">[109]Bahan!#REF!</definedName>
    <definedName name="sedimen">[240]Analisa!$F$20</definedName>
    <definedName name="Sek">[34]input!#REF!</definedName>
    <definedName name="sekarang" localSheetId="1">#REF!</definedName>
    <definedName name="sekarang" localSheetId="2">#REF!</definedName>
    <definedName name="sekarang">#REF!</definedName>
    <definedName name="sekering">'[212]upah-fu'!$E$81</definedName>
    <definedName name="sekpan">[96]INPUT!$C$17</definedName>
    <definedName name="sekretaris">[11]Input!#REF!</definedName>
    <definedName name="sekringbox4fase">[150]Harga!#REF!</definedName>
    <definedName name="sekringbox5fase">'[135]HG SATUAN'!$E$180</definedName>
    <definedName name="sekringbox6fase">[150]Harga!#REF!</definedName>
    <definedName name="sektor">[12]Data!#REF!</definedName>
    <definedName name="Selang_bening__transparant">[122]HS!$G$144</definedName>
    <definedName name="Selot.1" localSheetId="1">#REF!</definedName>
    <definedName name="Selot.1" localSheetId="2">#REF!</definedName>
    <definedName name="Selot.1">#REF!</definedName>
    <definedName name="Selot.2">[158]bahan!$G$167</definedName>
    <definedName name="selotip" localSheetId="1">#REF!</definedName>
    <definedName name="selotip" localSheetId="2">#REF!</definedName>
    <definedName name="selotip">#REF!</definedName>
    <definedName name="seltip">'[141]Daftar Harga'!#REF!</definedName>
    <definedName name="sem">[198]HSD!$E$51</definedName>
    <definedName name="Semen">'[224]Uph&amp;bhn'!$E$48</definedName>
    <definedName name="semen.warna">'[451]Daftar harga'!#REF!</definedName>
    <definedName name="semen.warna.hls">'[108]HARGA SAT'!$G$65</definedName>
    <definedName name="Semen_W">[216]harga!$J$33</definedName>
    <definedName name="semen_warna">[217]bahan!$G$42</definedName>
    <definedName name="semen1">'[152]Daftar Harga'!$H$44</definedName>
    <definedName name="semen2">'[452]Daftar Harga'!#REF!</definedName>
    <definedName name="semennnnn">[329]BAHAN!#REF!</definedName>
    <definedName name="Semenwarna">[154]HaSatUp!#REF!</definedName>
    <definedName name="semenzak" localSheetId="1">#REF!</definedName>
    <definedName name="semenzak" localSheetId="2">#REF!</definedName>
    <definedName name="semenzak">#REF!</definedName>
    <definedName name="semeton" localSheetId="1">#REF!</definedName>
    <definedName name="semeton" localSheetId="2">#REF!</definedName>
    <definedName name="semeton">#REF!</definedName>
    <definedName name="semn">'[215]HARGA SATUAN'!$F$27</definedName>
    <definedName name="sencount">1</definedName>
    <definedName name="send.s">[158]bahan!$G$143</definedName>
    <definedName name="Seng.30">[223]Harsat!#REF!</definedName>
    <definedName name="seng.g30" localSheetId="1">#REF!</definedName>
    <definedName name="seng.g30" localSheetId="2">#REF!</definedName>
    <definedName name="seng.g30">#REF!</definedName>
    <definedName name="Seng.Gelombang.30">[162]Bahan!$I$83</definedName>
    <definedName name="Seng.Glb.20">'[191]HARGA SAT'!#REF!</definedName>
    <definedName name="Seng.Glb.30">'[108]HARGA SAT'!$G$88</definedName>
    <definedName name="Seng.Palt.30">[162]Bahan!$I$90</definedName>
    <definedName name="Seng.plat.20">'[191]HARGA SAT'!#REF!</definedName>
    <definedName name="Seng.plat.30">'[191]HARGA SAT'!#REF!</definedName>
    <definedName name="seng.plat30" localSheetId="1">#REF!</definedName>
    <definedName name="seng.plat30" localSheetId="2">#REF!</definedName>
    <definedName name="seng.plat30">#REF!</definedName>
    <definedName name="Seng_gelombang_BJLs_30">[122]HS!$G$124</definedName>
    <definedName name="Seng_Spandek" localSheetId="1">#REF!</definedName>
    <definedName name="Seng_Spandek" localSheetId="2">#REF!</definedName>
    <definedName name="Seng_Spandek">#REF!</definedName>
    <definedName name="SENG20">[20]HS!#REF!</definedName>
    <definedName name="seng25">[27]Harga!#REF!</definedName>
    <definedName name="seng30">[27]Harga!#REF!</definedName>
    <definedName name="sengglb20">[161]bahan!#REF!</definedName>
    <definedName name="sengkang">'[212]upah-fu'!$E$61</definedName>
    <definedName name="sengplat">'[67]hrg bhn'!#REF!</definedName>
    <definedName name="sengplat20">[161]bahan!#REF!</definedName>
    <definedName name="sengplat30">[69]Upah!$F$44</definedName>
    <definedName name="sengplatbjls30">'[132]HRG BHN'!$E$45</definedName>
    <definedName name="sengtutup30">[27]Harga!#REF!</definedName>
    <definedName name="SEPERITUS">'[67]hrg bhn'!$D$216</definedName>
    <definedName name="sept.1">[120]bahan!$G$256</definedName>
    <definedName name="sept.2" localSheetId="1">#REF!</definedName>
    <definedName name="sept.2" localSheetId="2">#REF!</definedName>
    <definedName name="sept.2">#REF!</definedName>
    <definedName name="septicktank">[150]Harga!#REF!</definedName>
    <definedName name="septictank">'[66]HRG BH'!$D$108</definedName>
    <definedName name="septiktank">'[39]upah bahan'!$F$105</definedName>
    <definedName name="SEPTITANK">[70]Daf.Harga!$D$146</definedName>
    <definedName name="set">'[269]Analis Upah'!$I$2091</definedName>
    <definedName name="sewa">[453]k341k612!$A$958:$K$1024</definedName>
    <definedName name="SewaAlat">'[177]Sewa Alat'!$A$14:$K$482</definedName>
    <definedName name="sewachainsaw">[212]an.alat!$I$1205</definedName>
    <definedName name="SEWAD" localSheetId="5">{"'Sheet1'!$A$1"}</definedName>
    <definedName name="SEWAD" localSheetId="7">{"'Sheet1'!$A$1"}</definedName>
    <definedName name="SEWAD">{"'Sheet1'!$A$1"}</definedName>
    <definedName name="SEWAD_1" localSheetId="3">{"'Sheet1'!$A$1"}</definedName>
    <definedName name="SEWAD_1" localSheetId="4">{"'Sheet1'!$A$1"}</definedName>
    <definedName name="SEWAD_2" localSheetId="5">{"'Sheet1'!$A$1"}</definedName>
    <definedName name="SEWAD_2" localSheetId="7">{"'Sheet1'!$A$1"}</definedName>
    <definedName name="SEWAD_2">{"'Sheet1'!$A$1"}</definedName>
    <definedName name="SEWAD_3" localSheetId="5">{"'Sheet1'!$A$1"}</definedName>
    <definedName name="SEWAD_3" localSheetId="7">{"'Sheet1'!$A$1"}</definedName>
    <definedName name="SEWAD_3">{"'Sheet1'!$A$1"}</definedName>
    <definedName name="SEWAD_4" localSheetId="5">{"'Sheet1'!$A$1"}</definedName>
    <definedName name="SEWAD_4" localSheetId="7">{"'Sheet1'!$A$1"}</definedName>
    <definedName name="SEWAD_4">{"'Sheet1'!$A$1"}</definedName>
    <definedName name="SEWAD_5" localSheetId="5">{"'Sheet1'!$A$1"}</definedName>
    <definedName name="SEWAD_5" localSheetId="7">{"'Sheet1'!$A$1"}</definedName>
    <definedName name="SEWAD_5">{"'Sheet1'!$A$1"}</definedName>
    <definedName name="sewadozer">[212]an.alat!$I$45</definedName>
    <definedName name="sewadt4m3">[212]an.alat!$I$277</definedName>
    <definedName name="sewaexcavator">[212]an.alat!$I$219</definedName>
    <definedName name="sewagrader">[212]an.alat!$I$161</definedName>
    <definedName name="sewahandsprayer">[212]an.alat!$I$1263</definedName>
    <definedName name="sewamolen">[212]an.alat!$I$857</definedName>
    <definedName name="sewaperancah">'[362] hrg bhn'!#REF!</definedName>
    <definedName name="sewatandemroller">[212]an.alat!$I$509</definedName>
    <definedName name="sewatheodolite">[212]an.alat!$I$1321</definedName>
    <definedName name="sewatraktor">[212]an.alat!$I$103</definedName>
    <definedName name="sewavibrator">[212]an.alat!$I$683</definedName>
    <definedName name="sewawales">'[39]upah bahan'!#REF!</definedName>
    <definedName name="Sewawallas">[154]HaSatUp!#REF!</definedName>
    <definedName name="sewawaterpump">[212]an.alat!$I$1031</definedName>
    <definedName name="sewawatertanker">[212]an.alat!$I$741</definedName>
    <definedName name="sfagsf" localSheetId="5">{"'Sheet1'!$A$1"}</definedName>
    <definedName name="sfagsf" localSheetId="7">{"'Sheet1'!$A$1"}</definedName>
    <definedName name="sfagsf">{"'Sheet1'!$A$1"}</definedName>
    <definedName name="sfagsf_1" localSheetId="3">{"'Sheet1'!$A$1"}</definedName>
    <definedName name="sfagsf_1" localSheetId="4">{"'Sheet1'!$A$1"}</definedName>
    <definedName name="sfagsf_2" localSheetId="5">{"'Sheet1'!$A$1"}</definedName>
    <definedName name="sfagsf_2" localSheetId="7">{"'Sheet1'!$A$1"}</definedName>
    <definedName name="sfagsf_2">{"'Sheet1'!$A$1"}</definedName>
    <definedName name="sfagsf_3" localSheetId="5">{"'Sheet1'!$A$1"}</definedName>
    <definedName name="sfagsf_3" localSheetId="7">{"'Sheet1'!$A$1"}</definedName>
    <definedName name="sfagsf_3">{"'Sheet1'!$A$1"}</definedName>
    <definedName name="sfagsf_4" localSheetId="5">{"'Sheet1'!$A$1"}</definedName>
    <definedName name="sfagsf_4" localSheetId="7">{"'Sheet1'!$A$1"}</definedName>
    <definedName name="sfagsf_4">{"'Sheet1'!$A$1"}</definedName>
    <definedName name="sfagsf_5" localSheetId="5">{"'Sheet1'!$A$1"}</definedName>
    <definedName name="sfagsf_5" localSheetId="7">{"'Sheet1'!$A$1"}</definedName>
    <definedName name="sfagsf_5">{"'Sheet1'!$A$1"}</definedName>
    <definedName name="SFDT" localSheetId="5">{"'Sheet1'!$A$1"}</definedName>
    <definedName name="SFDT" localSheetId="7">{"'Sheet1'!$A$1"}</definedName>
    <definedName name="SFDT">{"'Sheet1'!$A$1"}</definedName>
    <definedName name="SFDT_1" localSheetId="3">{"'Sheet1'!$A$1"}</definedName>
    <definedName name="SFDT_1" localSheetId="4">{"'Sheet1'!$A$1"}</definedName>
    <definedName name="SFDT_2" localSheetId="5">{"'Sheet1'!$A$1"}</definedName>
    <definedName name="SFDT_2" localSheetId="7">{"'Sheet1'!$A$1"}</definedName>
    <definedName name="SFDT_2">{"'Sheet1'!$A$1"}</definedName>
    <definedName name="SFDT_3" localSheetId="5">{"'Sheet1'!$A$1"}</definedName>
    <definedName name="SFDT_3" localSheetId="7">{"'Sheet1'!$A$1"}</definedName>
    <definedName name="SFDT_3">{"'Sheet1'!$A$1"}</definedName>
    <definedName name="SFDT_4" localSheetId="5">{"'Sheet1'!$A$1"}</definedName>
    <definedName name="SFDT_4" localSheetId="7">{"'Sheet1'!$A$1"}</definedName>
    <definedName name="SFDT_4">{"'Sheet1'!$A$1"}</definedName>
    <definedName name="SFDT_5" localSheetId="5">{"'Sheet1'!$A$1"}</definedName>
    <definedName name="SFDT_5" localSheetId="7">{"'Sheet1'!$A$1"}</definedName>
    <definedName name="SFDT_5">{"'Sheet1'!$A$1"}</definedName>
    <definedName name="SFRD" localSheetId="5">{"'Sheet1'!$A$1"}</definedName>
    <definedName name="SFRD" localSheetId="7">{"'Sheet1'!$A$1"}</definedName>
    <definedName name="SFRD">{"'Sheet1'!$A$1"}</definedName>
    <definedName name="SFRD_1" localSheetId="3">{"'Sheet1'!$A$1"}</definedName>
    <definedName name="SFRD_1" localSheetId="4">{"'Sheet1'!$A$1"}</definedName>
    <definedName name="SFRD_2" localSheetId="5">{"'Sheet1'!$A$1"}</definedName>
    <definedName name="SFRD_2" localSheetId="7">{"'Sheet1'!$A$1"}</definedName>
    <definedName name="SFRD_2">{"'Sheet1'!$A$1"}</definedName>
    <definedName name="SFRD_3" localSheetId="5">{"'Sheet1'!$A$1"}</definedName>
    <definedName name="SFRD_3" localSheetId="7">{"'Sheet1'!$A$1"}</definedName>
    <definedName name="SFRD_3">{"'Sheet1'!$A$1"}</definedName>
    <definedName name="SFRD_4" localSheetId="5">{"'Sheet1'!$A$1"}</definedName>
    <definedName name="SFRD_4" localSheetId="7">{"'Sheet1'!$A$1"}</definedName>
    <definedName name="SFRD_4">{"'Sheet1'!$A$1"}</definedName>
    <definedName name="SFRD_5" localSheetId="5">{"'Sheet1'!$A$1"}</definedName>
    <definedName name="SFRD_5" localSheetId="7">{"'Sheet1'!$A$1"}</definedName>
    <definedName name="SFRD_5">{"'Sheet1'!$A$1"}</definedName>
    <definedName name="SFRE" localSheetId="5">{"'Sheet1'!$A$1"}</definedName>
    <definedName name="SFRE" localSheetId="7">{"'Sheet1'!$A$1"}</definedName>
    <definedName name="SFRE">{"'Sheet1'!$A$1"}</definedName>
    <definedName name="SFRE_1" localSheetId="3">{"'Sheet1'!$A$1"}</definedName>
    <definedName name="SFRE_1" localSheetId="4">{"'Sheet1'!$A$1"}</definedName>
    <definedName name="SFRE_2" localSheetId="5">{"'Sheet1'!$A$1"}</definedName>
    <definedName name="SFRE_2" localSheetId="7">{"'Sheet1'!$A$1"}</definedName>
    <definedName name="SFRE_2">{"'Sheet1'!$A$1"}</definedName>
    <definedName name="SFRE_3" localSheetId="5">{"'Sheet1'!$A$1"}</definedName>
    <definedName name="SFRE_3" localSheetId="7">{"'Sheet1'!$A$1"}</definedName>
    <definedName name="SFRE_3">{"'Sheet1'!$A$1"}</definedName>
    <definedName name="SFRE_4" localSheetId="5">{"'Sheet1'!$A$1"}</definedName>
    <definedName name="SFRE_4" localSheetId="7">{"'Sheet1'!$A$1"}</definedName>
    <definedName name="SFRE_4">{"'Sheet1'!$A$1"}</definedName>
    <definedName name="SFRE_5" localSheetId="5">{"'Sheet1'!$A$1"}</definedName>
    <definedName name="SFRE_5" localSheetId="7">{"'Sheet1'!$A$1"}</definedName>
    <definedName name="SFRE_5">{"'Sheet1'!$A$1"}</definedName>
    <definedName name="sg.20" localSheetId="1">#REF!</definedName>
    <definedName name="sg.20" localSheetId="2">#REF!</definedName>
    <definedName name="sg.20">#REF!</definedName>
    <definedName name="sg.25" localSheetId="1">#REF!</definedName>
    <definedName name="sg.25" localSheetId="2">#REF!</definedName>
    <definedName name="sg.25">#REF!</definedName>
    <definedName name="sg.30">[120]bahan!$G$135</definedName>
    <definedName name="SGMA1">[201]ANALISA!#REF!</definedName>
    <definedName name="SGMA16">[33]ANALISA!#REF!</definedName>
    <definedName name="sgma16a">[200]ANALISA!#REF!</definedName>
    <definedName name="SGMA18">[33]ANALISA!#REF!</definedName>
    <definedName name="sgma18a">[200]ANALISA!#REF!</definedName>
    <definedName name="SGMA2">[33]ANALISA!#REF!</definedName>
    <definedName name="sgma6">[219]ANALISA!$F$79</definedName>
    <definedName name="SGMB1">[33]ANALISA!#REF!</definedName>
    <definedName name="SGMF16">[33]ANALISA!#REF!</definedName>
    <definedName name="SGMF21">[33]ANALISA!#REF!</definedName>
    <definedName name="SGMF22">[33]ANALISA!#REF!</definedName>
    <definedName name="SGMF22a">[33]ANALISA!#REF!</definedName>
    <definedName name="SGMF22b">[33]ANALISA!#REF!</definedName>
    <definedName name="SGMF23a">[33]ANALISA!#REF!</definedName>
    <definedName name="SGMF23b">[33]ANALISA!#REF!</definedName>
    <definedName name="SGMF26">[33]ANALISA!#REF!</definedName>
    <definedName name="SGMF33B">[33]ANALISA!#REF!</definedName>
    <definedName name="SGMF36">[33]ANALISA!#REF!</definedName>
    <definedName name="SGMF37">[33]ANALISA!#REF!</definedName>
    <definedName name="SGMF37a">[33]ANALISA!#REF!</definedName>
    <definedName name="SGMG1">[33]ANALISA!#REF!</definedName>
    <definedName name="SGMG1a">[33]ANALISA!#REF!</definedName>
    <definedName name="SGMG2">[33]ANALISA!#REF!</definedName>
    <definedName name="SGMG32A">[33]ANALISA!#REF!</definedName>
    <definedName name="SGMG32E">[33]ANALISA!#REF!</definedName>
    <definedName name="sgmg32f">[454]ANALISA!#REF!</definedName>
    <definedName name="SGMG32H">[33]ANALISA!#REF!</definedName>
    <definedName name="SGMG33A">[33]ANALISA!#REF!</definedName>
    <definedName name="sgmg33i">[33]ANALISA!#REF!</definedName>
    <definedName name="SGMG33M">[33]ANALISA!#REF!</definedName>
    <definedName name="SGMG41">[33]ANALISA!#REF!</definedName>
    <definedName name="sgmg41a">[454]ANALISA!#REF!</definedName>
    <definedName name="SGMG50H">[33]ANALISA!#REF!</definedName>
    <definedName name="SGMG50J">[33]ANALISA!#REF!</definedName>
    <definedName name="sgmg50k">[33]ANALISA!#REF!</definedName>
    <definedName name="SGMG50Q">[33]ANALISA!#REF!</definedName>
    <definedName name="SGMG51C">[33]ANALISA!#REF!</definedName>
    <definedName name="sgmg51e">[33]ANALISA!#REF!</definedName>
    <definedName name="SGMG56">[33]ANALISA!#REF!</definedName>
    <definedName name="SGMG56a">[33]ANALISA!#REF!</definedName>
    <definedName name="sgmg56b">[200]ANALISA!#REF!</definedName>
    <definedName name="SGMG59">[33]ANALISA!#REF!</definedName>
    <definedName name="SGMH2A">[33]ANALISA!#REF!</definedName>
    <definedName name="SGMH2ab">[33]ANALISA!#REF!</definedName>
    <definedName name="SGMH2n">[33]ANALISA!#REF!</definedName>
    <definedName name="SGMH6">[33]ANALISA!#REF!</definedName>
    <definedName name="SGMJ1a">[33]ANALISA!#REF!</definedName>
    <definedName name="SGMJ2a">[33]ANALISA!#REF!</definedName>
    <definedName name="SGMK1">[33]ANALISA!#REF!</definedName>
    <definedName name="SGMK18">[33]ANALISA!#REF!</definedName>
    <definedName name="SGMK9">[33]ANALISA!#REF!</definedName>
    <definedName name="SGMK9A">[33]ANALISA!#REF!</definedName>
    <definedName name="sgmk9b">[200]ANALISA!#REF!</definedName>
    <definedName name="sgmk9c">[200]ANALISA!#REF!</definedName>
    <definedName name="SGMSP3">[33]ANALISA!#REF!</definedName>
    <definedName name="SGMSP3a">[33]ANALISA!#REF!</definedName>
    <definedName name="SGMSP4">[33]ANALISA!#REF!</definedName>
    <definedName name="SGMSP4A">[33]ANALISA!#REF!</definedName>
    <definedName name="SGMSP4b">[33]ANALISA!#REF!</definedName>
    <definedName name="SGMSP5">[33]ANALISA!#REF!</definedName>
    <definedName name="sgmsp5b">[33]ANALISA!#REF!</definedName>
    <definedName name="sgmsp7">[33]ANALISA!#REF!</definedName>
    <definedName name="SGMSP7B">[33]ANALISA!#REF!</definedName>
    <definedName name="SGMW1">[33]ANALISA!#REF!</definedName>
    <definedName name="SGMW1A">[33]ANALISA!#REF!</definedName>
    <definedName name="SGMW1B">[33]ANALISA!#REF!</definedName>
    <definedName name="SGMW3">[33]ANALISA!#REF!</definedName>
    <definedName name="SGMW4">[33]ANALISA!#REF!</definedName>
    <definedName name="SGMW5">[33]ANALISA!#REF!</definedName>
    <definedName name="SGMW6">[33]ANALISA!#REF!</definedName>
    <definedName name="SGMW7">[33]ANALISA!#REF!</definedName>
    <definedName name="sgmw8">[33]ANALISA!#REF!</definedName>
    <definedName name="sgvssv">[192]bahan!#REF!</definedName>
    <definedName name="SHEET2">[326]ANALHASA!$J$108</definedName>
    <definedName name="Short_Term_Loan_MBB_I">[104]SELISIHKURSSOURCE!$D$899</definedName>
    <definedName name="Short_Term_Loan_MBB_II">[104]SELISIHKURSSOURCE!$D$787</definedName>
    <definedName name="shower">'[67]hrg bhn'!#REF!</definedName>
    <definedName name="si" localSheetId="1">#REF!</definedName>
    <definedName name="si" localSheetId="2">#REF!</definedName>
    <definedName name="si">#REF!</definedName>
    <definedName name="siap" localSheetId="1">#REF!</definedName>
    <definedName name="siap" localSheetId="2">#REF!</definedName>
    <definedName name="siap">#REF!</definedName>
    <definedName name="siar" localSheetId="1">#REF!</definedName>
    <definedName name="siar" localSheetId="2">#REF!</definedName>
    <definedName name="siar">#REF!</definedName>
    <definedName name="siaran" localSheetId="1">#REF!</definedName>
    <definedName name="siaran" localSheetId="2">#REF!</definedName>
    <definedName name="siaran">#REF!</definedName>
    <definedName name="signage" localSheetId="1">[209]Signage!$C$3:$I$68</definedName>
    <definedName name="signage" localSheetId="2">[210]Signage!$C$3:$I$68</definedName>
    <definedName name="signage">[211]Signage!$C$3:$I$68</definedName>
    <definedName name="sikat">[27]Harga!#REF!</definedName>
    <definedName name="Siku.50">[162]Bahan!$I$241</definedName>
    <definedName name="Siku.b" localSheetId="1">#REF!</definedName>
    <definedName name="Siku.b" localSheetId="2">#REF!</definedName>
    <definedName name="Siku.b">#REF!</definedName>
    <definedName name="Siku.h" localSheetId="1">#REF!</definedName>
    <definedName name="Siku.h" localSheetId="2">#REF!</definedName>
    <definedName name="Siku.h">#REF!</definedName>
    <definedName name="Siku.t" localSheetId="1">#REF!</definedName>
    <definedName name="Siku.t" localSheetId="2">#REF!</definedName>
    <definedName name="Siku.t">#REF!</definedName>
    <definedName name="Siku.W" localSheetId="1">#REF!</definedName>
    <definedName name="Siku.W" localSheetId="2">#REF!</definedName>
    <definedName name="Siku.W">#REF!</definedName>
    <definedName name="siku_50_50_5">'[123]Uph+bahan'!$G$192</definedName>
    <definedName name="sikur">[148]ANALISA!#REF!</definedName>
    <definedName name="SIRAM">[27]analisa!#REF!</definedName>
    <definedName name="sirambuka">[150]Analisa!#REF!</definedName>
    <definedName name="sirambukaI" localSheetId="1">#REF!</definedName>
    <definedName name="sirambukaI" localSheetId="2">#REF!</definedName>
    <definedName name="sirambukaI">#REF!</definedName>
    <definedName name="sirambukaII">[180]Analisa!$I$601</definedName>
    <definedName name="sirambukaiii">[180]Analisa!$L$601</definedName>
    <definedName name="Sirlak" localSheetId="1">#REF!</definedName>
    <definedName name="Sirlak" localSheetId="2">#REF!</definedName>
    <definedName name="Sirlak">#REF!</definedName>
    <definedName name="sirtu">[403]bahan!$G$45</definedName>
    <definedName name="sirtuklsc">[212]bahan!$F$47</definedName>
    <definedName name="sisa">"#REF!"</definedName>
    <definedName name="sistemairlimbah" localSheetId="1">'[209]Sistem Air Limbah'!$C$3:$I$168</definedName>
    <definedName name="sistemairlimbah" localSheetId="2">'[210]Sistem Air Limbah'!$C$3:$I$168</definedName>
    <definedName name="sistemairlimbah">'[211]Sistem Air Limbah'!$C$3:$I$168</definedName>
    <definedName name="sistemairminum" localSheetId="1">'[209]Sistem Air Minum'!$C$3:$I$554</definedName>
    <definedName name="sistemairminum" localSheetId="2">'[210]Sistem Air Minum'!$C$3:$I$554</definedName>
    <definedName name="sistemairminum">'[211]Sistem Air Minum'!$C$3:$I$554</definedName>
    <definedName name="SITE" localSheetId="1">#REF!</definedName>
    <definedName name="SITE" localSheetId="2">#REF!</definedName>
    <definedName name="SITE">#REF!</definedName>
    <definedName name="SITI" localSheetId="1">#REF!</definedName>
    <definedName name="SITI" localSheetId="2">#REF!</definedName>
    <definedName name="SITI">#REF!</definedName>
    <definedName name="sK.1" localSheetId="1">#REF!</definedName>
    <definedName name="sK.1" localSheetId="2">#REF!</definedName>
    <definedName name="sK.1">#REF!</definedName>
    <definedName name="skaklar_ganda" localSheetId="1">#REF!</definedName>
    <definedName name="skaklar_ganda" localSheetId="2">#REF!</definedName>
    <definedName name="skaklar_ganda">#REF!</definedName>
    <definedName name="skaklar_tunggal" localSheetId="1">#REF!</definedName>
    <definedName name="skaklar_tunggal" localSheetId="2">#REF!</definedName>
    <definedName name="skaklar_tunggal">#REF!</definedName>
    <definedName name="skpan">[34]input!#REF!</definedName>
    <definedName name="SKPD">[356]Rab!$B$229</definedName>
    <definedName name="SKPEMBUAT">[455]INPUT!$C$31</definedName>
    <definedName name="sl">[102]Jadwal!#REF!</definedName>
    <definedName name="slr">[456]HARGASATUN!$G$35</definedName>
    <definedName name="sm" localSheetId="1">#REF!</definedName>
    <definedName name="sm" localSheetId="2">#REF!</definedName>
    <definedName name="sm">#REF!</definedName>
    <definedName name="smc" localSheetId="1">#REF!</definedName>
    <definedName name="smc" localSheetId="2">#REF!</definedName>
    <definedName name="smc">#REF!</definedName>
    <definedName name="SMRG">'[368]RAB Semurung'!$B$15:$M$71</definedName>
    <definedName name="SMY">'[368]RAB Semaya'!$B$15:$M$71</definedName>
    <definedName name="sn">[102]Jadwal!#REF!</definedName>
    <definedName name="sni.01.04">[183]analisa!$I$26</definedName>
    <definedName name="SNI.01.13">[185]Analisa!#REF!</definedName>
    <definedName name="SNI.01.14">[185]Analisa!#REF!</definedName>
    <definedName name="SNI.11.01">'[161]analis baru'!#REF!</definedName>
    <definedName name="SNI.11.04">'[161]analis baru'!#REF!</definedName>
    <definedName name="sni.11.14">[183]analisa!$I$758</definedName>
    <definedName name="sni.11.23">[183]analisa!$I$792</definedName>
    <definedName name="SNI.12.02">'[161]analis baru'!#REF!</definedName>
    <definedName name="SNI.12.05">'[228]analis baru'!#REF!</definedName>
    <definedName name="SNI.12.07">'[161]analis baru'!#REF!</definedName>
    <definedName name="SNI.13.01">'[228]analis baru'!#REF!</definedName>
    <definedName name="sni.13.01.a">[183]analisa!$I$806</definedName>
    <definedName name="SNI.13.02">'[161]analis baru'!#REF!</definedName>
    <definedName name="SNI.13.05">'[161]analis baru'!#REF!</definedName>
    <definedName name="sni.13.05.a">[183]analisa!$I$820</definedName>
    <definedName name="SNI.13.06">'[161]analis baru'!#REF!</definedName>
    <definedName name="SNI.13.07">'[161]analis baru'!#REF!</definedName>
    <definedName name="SNI.13.07A">'[161]analis baru'!#REF!</definedName>
    <definedName name="SNI.13.09">'[228]analis baru'!#REF!</definedName>
    <definedName name="SNI.13.16">'[161]analis baru'!$K$898</definedName>
    <definedName name="SNI.13.17">'[161]analis baru'!$K$914</definedName>
    <definedName name="sni.14.08">[183]analisa!$I$839</definedName>
    <definedName name="SNI.14.10">'[228]analis baru'!#REF!</definedName>
    <definedName name="SNI.14.11">'[225]analis baru'!#REF!</definedName>
    <definedName name="SNI.14.12">'[225]analis baru'!#REF!</definedName>
    <definedName name="sni.14.14">[183]analisa!$I$855</definedName>
    <definedName name="SNI.14.14.A">'[228]analis baru'!#REF!</definedName>
    <definedName name="SNI.14.16">'[161]analis baru'!$K$982</definedName>
    <definedName name="sni.6.2">#N/A</definedName>
    <definedName name="sni.6.2_beton_k_125">#N/A</definedName>
    <definedName name="sni.6.9">#N/A</definedName>
    <definedName name="SNI.A.1">[244]Analisa!#REF!</definedName>
    <definedName name="SNI.A.7">[244]Analisa!#REF!</definedName>
    <definedName name="SNI.A.8">[244]Analisa!#REF!</definedName>
    <definedName name="SNI.A8">[244]Analisa!#REF!</definedName>
    <definedName name="SNI.B2">[244]Analisa!#REF!</definedName>
    <definedName name="SNI.B3">[244]Analisa!#REF!</definedName>
    <definedName name="SNI.B4">[244]Analisa!#REF!</definedName>
    <definedName name="SNI.B5">[244]Analisa!#REF!</definedName>
    <definedName name="SNI.B6">[244]Analisa!#REF!</definedName>
    <definedName name="SNI.B7">[244]Analisa!#REF!</definedName>
    <definedName name="SNI.C1">[244]Analisa!#REF!</definedName>
    <definedName name="SNI.C2">[244]Analisa!#REF!</definedName>
    <definedName name="SNI.C4">[244]Analisa!#REF!</definedName>
    <definedName name="SNI.C5">[244]Analisa!#REF!</definedName>
    <definedName name="SNI.F1a">[244]Analisa!#REF!</definedName>
    <definedName name="SNI.F1a.2">[244]Analisa!#REF!</definedName>
    <definedName name="SNI.F1b">[244]Analisa!#REF!</definedName>
    <definedName name="SNI.F1c">[244]Analisa!#REF!</definedName>
    <definedName name="SNI_1.3.b">'[198]ANALISA BIAYA'!$G$129</definedName>
    <definedName name="SNI_1.3a">'[198]ANALISA BIAYA'!$G$119</definedName>
    <definedName name="SNI_1.4">'[198]ANALISA BIAYA'!$G$73</definedName>
    <definedName name="SNI_2.11">'[198]ANALISA BIAYA'!$G$231</definedName>
    <definedName name="SNI_2.15">'[198]ANALISA BIAYA'!$G$288</definedName>
    <definedName name="SNI_2.2">'[198]ANALISA BIAYA'!$G$142</definedName>
    <definedName name="SNI_2.9">'[198]ANALISA BIAYA'!$G$221</definedName>
    <definedName name="SNI_3.1">'[198]ANALISA BIAYA'!$G$300</definedName>
    <definedName name="SNI_3.5">'[198]ANALISA BIAYA'!$G$314</definedName>
    <definedName name="SNI_3.7">'[198]ANALISA BIAYA'!$G$331</definedName>
    <definedName name="SNI_4.10">'[198]ANALISA BIAYA'!$G$450</definedName>
    <definedName name="SNI_4.12">'[198]ANALISA BIAYA'!$G$465</definedName>
    <definedName name="SNI_5.3">'[198]ANALISA BIAYA'!$G$481</definedName>
    <definedName name="SNI_5.30">'[198]ANALISA BIAYA'!$G$509</definedName>
    <definedName name="SNI_5.32">'[198]ANALISA BIAYA'!$G$523</definedName>
    <definedName name="SNI_5.33">'[198]ANALISA BIAYA'!$G$536</definedName>
    <definedName name="SNI_5.5">'[198]ANALISA BIAYA'!$G$495</definedName>
    <definedName name="SNI_6.25">'[198]ANALISA BIAYA'!$G$564</definedName>
    <definedName name="SNI_6.26">'[198]ANALISA BIAYA'!$G$580</definedName>
    <definedName name="SNI_6.31">'[198]ANALISA BIAYA'!$G$594</definedName>
    <definedName name="SNI_7.1">'[198]ANALISA BIAYA'!$G$966</definedName>
    <definedName name="SNI_7.35">'[198]ANALISA BIAYA'!$G$1144</definedName>
    <definedName name="SNI_7.38b">'[198]ANALISA BIAYA'!$G$1166</definedName>
    <definedName name="SNI_7.39">'[198]ANALISA BIAYA'!$G$1177</definedName>
    <definedName name="SNI_7.40">'[198]ANALISA BIAYA'!$G$1187</definedName>
    <definedName name="SNI_7.45a">'[198]ANALISA BIAYA'!$G$1198</definedName>
    <definedName name="SNI_7.46a">'[198]ANALISA BIAYA'!$G$1210</definedName>
    <definedName name="SNI_7.46b">'[198]ANALISA BIAYA'!$G$1222</definedName>
    <definedName name="SNI_7.51">'[198]ANALISA BIAYA'!$G$1234</definedName>
    <definedName name="SNI_8.3">'[198]ANALISA BIAYA'!$G$1260</definedName>
    <definedName name="sni6.17a">[457]ANL.SNI!$M$560</definedName>
    <definedName name="sni6.20">[457]ANL.SNI!$M$442</definedName>
    <definedName name="sni6.21">[457]ANL.SNI!$M$459</definedName>
    <definedName name="sni6.22">[457]ANL.SNI!$M$479</definedName>
    <definedName name="sni6.23">[457]ANL.SNI!$M$498</definedName>
    <definedName name="sni6.24">[457]ANL.SNI!$M$525</definedName>
    <definedName name="sni6.26">[457]ANL.SNI!$M$545</definedName>
    <definedName name="sni6.8">[457]ANL.SNI!$M$399</definedName>
    <definedName name="sni6.8r">[457]ANL.SNI!$M$415</definedName>
    <definedName name="sock1st">[109]Bahan!$H$82</definedName>
    <definedName name="Socket_gip_ø_1_2" localSheetId="1">#REF!</definedName>
    <definedName name="Socket_gip_ø_1_2" localSheetId="2">#REF!</definedName>
    <definedName name="Socket_gip_ø_1_2">#REF!</definedName>
    <definedName name="Socket_gip_ø_3_4" localSheetId="1">#REF!</definedName>
    <definedName name="Socket_gip_ø_3_4" localSheetId="2">#REF!</definedName>
    <definedName name="Socket_gip_ø_3_4">#REF!</definedName>
    <definedName name="Socket_pvc_ø_2__maspion_D" localSheetId="1">#REF!</definedName>
    <definedName name="Socket_pvc_ø_2__maspion_D" localSheetId="2">#REF!</definedName>
    <definedName name="Socket_pvc_ø_2__maspion_D">#REF!</definedName>
    <definedName name="Socket_pvc_ø_4__maspion_D" localSheetId="1">#REF!</definedName>
    <definedName name="Socket_pvc_ø_4__maspion_D" localSheetId="2">#REF!</definedName>
    <definedName name="Socket_pvc_ø_4__maspion_D">#REF!</definedName>
    <definedName name="SOL" localSheetId="1">#REF!</definedName>
    <definedName name="SOL" localSheetId="2">#REF!</definedName>
    <definedName name="SOL">#REF!</definedName>
    <definedName name="solar">'[149]HARGA SAT'!$F$188</definedName>
    <definedName name="Solvent_Cement___SC______Pipa_Jaringan">[122]HS!$G$166</definedName>
    <definedName name="son" localSheetId="1">#REF!</definedName>
    <definedName name="son" localSheetId="2">#REF!</definedName>
    <definedName name="son">#REF!</definedName>
    <definedName name="soni" localSheetId="1">#REF!</definedName>
    <definedName name="soni" localSheetId="2">#REF!</definedName>
    <definedName name="soni">#REF!</definedName>
    <definedName name="sono">[150]Harga!#REF!</definedName>
    <definedName name="sop">'[399]Harga Satuan'!$H$16</definedName>
    <definedName name="Sopir">[154]HaSatUp!#REF!</definedName>
    <definedName name="sordangp">[458]H.Satuan!#REF!</definedName>
    <definedName name="SP">[335]ANALISA!#REF!</definedName>
    <definedName name="Sp.1" localSheetId="1">#REF!</definedName>
    <definedName name="Sp.1" localSheetId="2">#REF!</definedName>
    <definedName name="Sp.1">#REF!</definedName>
    <definedName name="Sp.10" localSheetId="1">#REF!</definedName>
    <definedName name="Sp.10" localSheetId="2">#REF!</definedName>
    <definedName name="Sp.10">#REF!</definedName>
    <definedName name="Sp.11" localSheetId="1">#REF!</definedName>
    <definedName name="Sp.11" localSheetId="2">#REF!</definedName>
    <definedName name="Sp.11">#REF!</definedName>
    <definedName name="Sp.12" localSheetId="1">#REF!</definedName>
    <definedName name="Sp.12" localSheetId="2">#REF!</definedName>
    <definedName name="Sp.12">#REF!</definedName>
    <definedName name="Sp.13" localSheetId="1">#REF!</definedName>
    <definedName name="Sp.13" localSheetId="2">#REF!</definedName>
    <definedName name="Sp.13">#REF!</definedName>
    <definedName name="Sp.14" localSheetId="1">#REF!</definedName>
    <definedName name="Sp.14" localSheetId="2">#REF!</definedName>
    <definedName name="Sp.14">#REF!</definedName>
    <definedName name="Sp.15" localSheetId="1">#REF!</definedName>
    <definedName name="Sp.15" localSheetId="2">#REF!</definedName>
    <definedName name="Sp.15">#REF!</definedName>
    <definedName name="Sp.16" localSheetId="1">#REF!</definedName>
    <definedName name="Sp.16" localSheetId="2">#REF!</definedName>
    <definedName name="Sp.16">#REF!</definedName>
    <definedName name="Sp.17" localSheetId="1">#REF!</definedName>
    <definedName name="Sp.17" localSheetId="2">#REF!</definedName>
    <definedName name="Sp.17">#REF!</definedName>
    <definedName name="Sp.18" localSheetId="1">#REF!</definedName>
    <definedName name="Sp.18" localSheetId="2">#REF!</definedName>
    <definedName name="Sp.18">#REF!</definedName>
    <definedName name="Sp.19" localSheetId="1">#REF!</definedName>
    <definedName name="Sp.19" localSheetId="2">#REF!</definedName>
    <definedName name="Sp.19">#REF!</definedName>
    <definedName name="Sp.2" localSheetId="1">#REF!</definedName>
    <definedName name="Sp.2" localSheetId="2">#REF!</definedName>
    <definedName name="Sp.2">#REF!</definedName>
    <definedName name="sp.20">[120]bahan!$G$140</definedName>
    <definedName name="Sp.21" localSheetId="1">#REF!</definedName>
    <definedName name="Sp.21" localSheetId="2">#REF!</definedName>
    <definedName name="Sp.21">#REF!</definedName>
    <definedName name="sp.25" localSheetId="1">#REF!</definedName>
    <definedName name="sp.25" localSheetId="2">#REF!</definedName>
    <definedName name="sp.25">#REF!</definedName>
    <definedName name="Sp.3" localSheetId="1">#REF!</definedName>
    <definedName name="Sp.3" localSheetId="2">#REF!</definedName>
    <definedName name="Sp.3">#REF!</definedName>
    <definedName name="sp.30" localSheetId="1">#REF!</definedName>
    <definedName name="sp.30" localSheetId="2">#REF!</definedName>
    <definedName name="sp.30">#REF!</definedName>
    <definedName name="Sp.36" localSheetId="1">#REF!</definedName>
    <definedName name="Sp.36" localSheetId="2">#REF!</definedName>
    <definedName name="Sp.36">#REF!</definedName>
    <definedName name="Sp.37" localSheetId="1">#REF!</definedName>
    <definedName name="Sp.37" localSheetId="2">#REF!</definedName>
    <definedName name="Sp.37">#REF!</definedName>
    <definedName name="Sp.38" localSheetId="1">#REF!</definedName>
    <definedName name="Sp.38" localSheetId="2">#REF!</definedName>
    <definedName name="Sp.38">#REF!</definedName>
    <definedName name="Sp.39" localSheetId="1">#REF!</definedName>
    <definedName name="Sp.39" localSheetId="2">#REF!</definedName>
    <definedName name="Sp.39">#REF!</definedName>
    <definedName name="Sp.39a" localSheetId="1">#REF!</definedName>
    <definedName name="Sp.39a" localSheetId="2">#REF!</definedName>
    <definedName name="Sp.39a">#REF!</definedName>
    <definedName name="Sp.39b" localSheetId="1">#REF!</definedName>
    <definedName name="Sp.39b" localSheetId="2">#REF!</definedName>
    <definedName name="Sp.39b">#REF!</definedName>
    <definedName name="Sp.4" localSheetId="1">#REF!</definedName>
    <definedName name="Sp.4" localSheetId="2">#REF!</definedName>
    <definedName name="Sp.4">#REF!</definedName>
    <definedName name="Sp.40" localSheetId="1">#REF!</definedName>
    <definedName name="Sp.40" localSheetId="2">#REF!</definedName>
    <definedName name="Sp.40">#REF!</definedName>
    <definedName name="Sp.41" localSheetId="1">#REF!</definedName>
    <definedName name="Sp.41" localSheetId="2">#REF!</definedName>
    <definedName name="Sp.41">#REF!</definedName>
    <definedName name="Sp.42" localSheetId="1">#REF!</definedName>
    <definedName name="Sp.42" localSheetId="2">#REF!</definedName>
    <definedName name="Sp.42">#REF!</definedName>
    <definedName name="Sp.43" localSheetId="1">#REF!</definedName>
    <definedName name="Sp.43" localSheetId="2">#REF!</definedName>
    <definedName name="Sp.43">#REF!</definedName>
    <definedName name="Sp.5" localSheetId="1">#REF!</definedName>
    <definedName name="Sp.5" localSheetId="2">#REF!</definedName>
    <definedName name="Sp.5">#REF!</definedName>
    <definedName name="SP.5.a" localSheetId="1">#REF!</definedName>
    <definedName name="SP.5.a" localSheetId="2">#REF!</definedName>
    <definedName name="SP.5.a">#REF!</definedName>
    <definedName name="sp.5.b">[109]anls!$I$529</definedName>
    <definedName name="Sp.6" localSheetId="1">#REF!</definedName>
    <definedName name="Sp.6" localSheetId="2">#REF!</definedName>
    <definedName name="Sp.6">#REF!</definedName>
    <definedName name="Sp.7" localSheetId="1">#REF!</definedName>
    <definedName name="Sp.7" localSheetId="2">#REF!</definedName>
    <definedName name="Sp.7">#REF!</definedName>
    <definedName name="Sp.8" localSheetId="1">#REF!</definedName>
    <definedName name="Sp.8" localSheetId="2">#REF!</definedName>
    <definedName name="Sp.8">#REF!</definedName>
    <definedName name="Sp.9" localSheetId="1">#REF!</definedName>
    <definedName name="Sp.9" localSheetId="2">#REF!</definedName>
    <definedName name="Sp.9">#REF!</definedName>
    <definedName name="sp.9b">[106]ANALISA!$F$2185</definedName>
    <definedName name="Sp.a" localSheetId="1">#REF!</definedName>
    <definedName name="Sp.a" localSheetId="2">#REF!</definedName>
    <definedName name="Sp.a">#REF!</definedName>
    <definedName name="Sp.a1" localSheetId="1">#REF!</definedName>
    <definedName name="Sp.a1" localSheetId="2">#REF!</definedName>
    <definedName name="Sp.a1">#REF!</definedName>
    <definedName name="Sp.b" localSheetId="1">#REF!</definedName>
    <definedName name="Sp.b" localSheetId="2">#REF!</definedName>
    <definedName name="Sp.b">#REF!</definedName>
    <definedName name="Sp.c" localSheetId="1">#REF!</definedName>
    <definedName name="Sp.c" localSheetId="2">#REF!</definedName>
    <definedName name="Sp.c">#REF!</definedName>
    <definedName name="Sp.d" localSheetId="1">#REF!</definedName>
    <definedName name="Sp.d" localSheetId="2">#REF!</definedName>
    <definedName name="Sp.d">#REF!</definedName>
    <definedName name="Sp.da" localSheetId="1">#REF!</definedName>
    <definedName name="Sp.da" localSheetId="2">#REF!</definedName>
    <definedName name="Sp.da">#REF!</definedName>
    <definedName name="sp.db" localSheetId="1">#REF!</definedName>
    <definedName name="sp.db" localSheetId="2">#REF!</definedName>
    <definedName name="sp.db">#REF!</definedName>
    <definedName name="sp.dc" localSheetId="1">#REF!</definedName>
    <definedName name="sp.dc" localSheetId="2">#REF!</definedName>
    <definedName name="sp.dc">#REF!</definedName>
    <definedName name="Sp.e" localSheetId="1">#REF!</definedName>
    <definedName name="Sp.e" localSheetId="2">#REF!</definedName>
    <definedName name="Sp.e">#REF!</definedName>
    <definedName name="Sp.f" localSheetId="1">#REF!</definedName>
    <definedName name="Sp.f" localSheetId="2">#REF!</definedName>
    <definedName name="Sp.f">#REF!</definedName>
    <definedName name="Sp.g" localSheetId="1">#REF!</definedName>
    <definedName name="Sp.g" localSheetId="2">#REF!</definedName>
    <definedName name="Sp.g">#REF!</definedName>
    <definedName name="SP.GA">[227]analis!#REF!</definedName>
    <definedName name="Sp.h" localSheetId="1">#REF!</definedName>
    <definedName name="Sp.h" localSheetId="2">#REF!</definedName>
    <definedName name="Sp.h">#REF!</definedName>
    <definedName name="Sp.I" localSheetId="1">#REF!</definedName>
    <definedName name="Sp.I" localSheetId="2">#REF!</definedName>
    <definedName name="Sp.I">#REF!</definedName>
    <definedName name="SP.I.A">[459]ANALISA!$F$489</definedName>
    <definedName name="Sp.II" localSheetId="1">#REF!</definedName>
    <definedName name="Sp.II" localSheetId="2">#REF!</definedName>
    <definedName name="Sp.II">#REF!</definedName>
    <definedName name="Sp.III" localSheetId="1">#REF!</definedName>
    <definedName name="Sp.III" localSheetId="2">#REF!</definedName>
    <definedName name="Sp.III">#REF!</definedName>
    <definedName name="SP.III.14" localSheetId="1">#REF!</definedName>
    <definedName name="SP.III.14" localSheetId="2">#REF!</definedName>
    <definedName name="SP.III.14">#REF!</definedName>
    <definedName name="Sp.III.14." localSheetId="1">#REF!</definedName>
    <definedName name="Sp.III.14." localSheetId="2">#REF!</definedName>
    <definedName name="Sp.III.14.">#REF!</definedName>
    <definedName name="SP.III.14A" localSheetId="1">#REF!</definedName>
    <definedName name="SP.III.14A" localSheetId="2">#REF!</definedName>
    <definedName name="SP.III.14A">#REF!</definedName>
    <definedName name="SP.III.14B" localSheetId="1">#REF!</definedName>
    <definedName name="SP.III.14B" localSheetId="2">#REF!</definedName>
    <definedName name="SP.III.14B">#REF!</definedName>
    <definedName name="Sp.III.14g" localSheetId="1">#REF!</definedName>
    <definedName name="Sp.III.14g" localSheetId="2">#REF!</definedName>
    <definedName name="Sp.III.14g">#REF!</definedName>
    <definedName name="Sp.III.16">[112]Analisa!$J$344</definedName>
    <definedName name="Sp.III.16." localSheetId="1">#REF!</definedName>
    <definedName name="Sp.III.16." localSheetId="2">#REF!</definedName>
    <definedName name="Sp.III.16.">#REF!</definedName>
    <definedName name="Sp.III.16.a">[107]Analisa!$J$356</definedName>
    <definedName name="Sp.III.16.b">[107]Analisa!$J$368</definedName>
    <definedName name="sp.iii.16a" localSheetId="1">#REF!</definedName>
    <definedName name="sp.iii.16a" localSheetId="2">#REF!</definedName>
    <definedName name="sp.iii.16a">#REF!</definedName>
    <definedName name="sp.iii.16b" localSheetId="1">#REF!</definedName>
    <definedName name="sp.iii.16b" localSheetId="2">#REF!</definedName>
    <definedName name="sp.iii.16b">#REF!</definedName>
    <definedName name="Sp.III.17." localSheetId="1">#REF!</definedName>
    <definedName name="Sp.III.17." localSheetId="2">#REF!</definedName>
    <definedName name="Sp.III.17.">#REF!</definedName>
    <definedName name="Sp.III.18." localSheetId="1">#REF!</definedName>
    <definedName name="Sp.III.18." localSheetId="2">#REF!</definedName>
    <definedName name="Sp.III.18.">#REF!</definedName>
    <definedName name="Sp.III.19." localSheetId="1">#REF!</definedName>
    <definedName name="Sp.III.19." localSheetId="2">#REF!</definedName>
    <definedName name="Sp.III.19.">#REF!</definedName>
    <definedName name="SP.III.A">[301]ANALISA!#REF!</definedName>
    <definedName name="SP.III.B">[301]ANALISA!#REF!</definedName>
    <definedName name="SP.III.C">[301]ANALISA!#REF!</definedName>
    <definedName name="SP.III.D">[301]ANALISA!#REF!</definedName>
    <definedName name="SP.III14">[227]analis!#REF!</definedName>
    <definedName name="SP.III14A">[227]analis!#REF!</definedName>
    <definedName name="sp.iii14b">[227]analis!#REF!</definedName>
    <definedName name="SP.III14E">[227]analis!#REF!</definedName>
    <definedName name="sp.iii16">[68]Analisa!$J$154</definedName>
    <definedName name="sp.iii16b">[227]analis!#REF!</definedName>
    <definedName name="sp.iii16c">[227]analis!#REF!</definedName>
    <definedName name="sp.iii16d">[227]analis!#REF!</definedName>
    <definedName name="sp.iii16e">[227]analis!#REF!</definedName>
    <definedName name="sp.iii17">[39]ana!$J$117</definedName>
    <definedName name="sp.iii17a">[238]analis!#REF!</definedName>
    <definedName name="sp.iii17b">[227]analis!#REF!</definedName>
    <definedName name="sp.iii17c">[227]analis!#REF!</definedName>
    <definedName name="sp.iii17d">[227]analis!#REF!</definedName>
    <definedName name="sp.iii18">[227]analis!#REF!</definedName>
    <definedName name="sp.iii18a">[227]analis!#REF!</definedName>
    <definedName name="sp.iii18b">[227]analis!#REF!</definedName>
    <definedName name="sp.iii18c">[227]analis!#REF!</definedName>
    <definedName name="sp.iii19">[39]ana!$J$130</definedName>
    <definedName name="sp.iii21">[68]Analisa!$J$180</definedName>
    <definedName name="Sp.IIIa">[107]Analisa!$J$381</definedName>
    <definedName name="Sp.IIIb">[319]Analisa!#REF!</definedName>
    <definedName name="Sp.IIIc">[319]Analisa!#REF!</definedName>
    <definedName name="Sp.IIId">[319]Analisa!#REF!</definedName>
    <definedName name="sp.IIIf">[70]Analis!$J$244</definedName>
    <definedName name="Sp.IV" localSheetId="1">#REF!</definedName>
    <definedName name="Sp.IV" localSheetId="2">#REF!</definedName>
    <definedName name="Sp.IV">#REF!</definedName>
    <definedName name="Sp.IV.14.a" localSheetId="1">#REF!</definedName>
    <definedName name="Sp.IV.14.a" localSheetId="2">#REF!</definedName>
    <definedName name="Sp.IV.14.a">#REF!</definedName>
    <definedName name="sp.iv.14a">[39]ana!$J$143</definedName>
    <definedName name="Sp.IV.16.a" localSheetId="1">#REF!</definedName>
    <definedName name="Sp.IV.16.a" localSheetId="2">#REF!</definedName>
    <definedName name="Sp.IV.16.a">#REF!</definedName>
    <definedName name="Sp.IV.16a">[319]Analisa!#REF!</definedName>
    <definedName name="Sp.IV.19.a" localSheetId="1">#REF!</definedName>
    <definedName name="Sp.IV.19.a" localSheetId="2">#REF!</definedName>
    <definedName name="Sp.IV.19.a">#REF!</definedName>
    <definedName name="sp.iv.19a">[39]ana!$J$156</definedName>
    <definedName name="sp.iv.19b">[39]ana!$J$169</definedName>
    <definedName name="sp.iv.a" localSheetId="1">#REF!</definedName>
    <definedName name="sp.iv.a" localSheetId="2">#REF!</definedName>
    <definedName name="sp.iv.a">#REF!</definedName>
    <definedName name="sp.iv.b" localSheetId="1">#REF!</definedName>
    <definedName name="sp.iv.b" localSheetId="2">#REF!</definedName>
    <definedName name="sp.iv.b">#REF!</definedName>
    <definedName name="sp.IV16a">[67]ANALIS!$F$169</definedName>
    <definedName name="SP.IV22">[68]Analisa!$J$192</definedName>
    <definedName name="SP.IVA">[111]AN.PEK!#REF!</definedName>
    <definedName name="Sp.IX">[112]Analisa!$J$543</definedName>
    <definedName name="Sp.IX.a">[112]Analisa!$J$531</definedName>
    <definedName name="sp.ix.b">[39]ana!$J$614</definedName>
    <definedName name="sp.ix.b.1" localSheetId="1">#REF!</definedName>
    <definedName name="sp.ix.b.1" localSheetId="2">#REF!</definedName>
    <definedName name="sp.ix.b.1">#REF!</definedName>
    <definedName name="Sp.IX.b.2" localSheetId="1">#REF!</definedName>
    <definedName name="Sp.IX.b.2" localSheetId="2">#REF!</definedName>
    <definedName name="Sp.IX.b.2">#REF!</definedName>
    <definedName name="Sp.IX.c">[107]Analisa!$J$555</definedName>
    <definedName name="Sp.IX.d">[105]ANALIS!#REF!</definedName>
    <definedName name="Sp.IX.d.2" localSheetId="1">#REF!</definedName>
    <definedName name="Sp.IX.d.2" localSheetId="2">#REF!</definedName>
    <definedName name="Sp.IX.d.2">#REF!</definedName>
    <definedName name="sp.ixa">[39]ana!$J$599</definedName>
    <definedName name="Sp.Ixb">[323]analisa!$F$36</definedName>
    <definedName name="sp.ixc" localSheetId="1">#REF!</definedName>
    <definedName name="sp.ixc" localSheetId="2">#REF!</definedName>
    <definedName name="sp.ixc">#REF!</definedName>
    <definedName name="sp.ixd">[227]analis!#REF!</definedName>
    <definedName name="Sp.IXd.1" localSheetId="1">#REF!</definedName>
    <definedName name="Sp.IXd.1" localSheetId="2">#REF!</definedName>
    <definedName name="Sp.IXd.1">#REF!</definedName>
    <definedName name="Sp.j" localSheetId="1">#REF!</definedName>
    <definedName name="Sp.j" localSheetId="2">#REF!</definedName>
    <definedName name="Sp.j">#REF!</definedName>
    <definedName name="Sp.j1" localSheetId="1">#REF!</definedName>
    <definedName name="Sp.j1" localSheetId="2">#REF!</definedName>
    <definedName name="Sp.j1">#REF!</definedName>
    <definedName name="Sp.k" localSheetId="1">#REF!</definedName>
    <definedName name="Sp.k" localSheetId="2">#REF!</definedName>
    <definedName name="Sp.k">#REF!</definedName>
    <definedName name="Sp.l" localSheetId="1">#REF!</definedName>
    <definedName name="Sp.l" localSheetId="2">#REF!</definedName>
    <definedName name="Sp.l">#REF!</definedName>
    <definedName name="Sp.LP" localSheetId="1">#REF!</definedName>
    <definedName name="Sp.LP" localSheetId="2">#REF!</definedName>
    <definedName name="Sp.LP">#REF!</definedName>
    <definedName name="Sp.LPP" localSheetId="1">#REF!</definedName>
    <definedName name="Sp.LPP" localSheetId="2">#REF!</definedName>
    <definedName name="Sp.LPP">#REF!</definedName>
    <definedName name="Sp.Lx" localSheetId="1">#REF!</definedName>
    <definedName name="Sp.Lx" localSheetId="2">#REF!</definedName>
    <definedName name="Sp.Lx">#REF!</definedName>
    <definedName name="Sp.m" localSheetId="1">#REF!</definedName>
    <definedName name="Sp.m" localSheetId="2">#REF!</definedName>
    <definedName name="Sp.m">#REF!</definedName>
    <definedName name="Sp.n" localSheetId="1">#REF!</definedName>
    <definedName name="Sp.n" localSheetId="2">#REF!</definedName>
    <definedName name="Sp.n">#REF!</definedName>
    <definedName name="Sp.pc">[319]Analisa!#REF!</definedName>
    <definedName name="Sp.SNI.01.14.a">[185]Analisa!#REF!</definedName>
    <definedName name="Sp.V" localSheetId="1">#REF!</definedName>
    <definedName name="Sp.V" localSheetId="2">#REF!</definedName>
    <definedName name="Sp.V">#REF!</definedName>
    <definedName name="Sp.V.1" localSheetId="1">#REF!</definedName>
    <definedName name="Sp.V.1" localSheetId="2">#REF!</definedName>
    <definedName name="Sp.V.1">#REF!</definedName>
    <definedName name="SP.V.4">[195]Analisa!$F$858</definedName>
    <definedName name="sp.v.4a" localSheetId="1">#REF!</definedName>
    <definedName name="sp.v.4a" localSheetId="2">#REF!</definedName>
    <definedName name="sp.v.4a">#REF!</definedName>
    <definedName name="sp.v.4b" localSheetId="1">#REF!</definedName>
    <definedName name="sp.v.4b" localSheetId="2">#REF!</definedName>
    <definedName name="sp.v.4b">#REF!</definedName>
    <definedName name="sp.v.4c" localSheetId="1">#REF!</definedName>
    <definedName name="sp.v.4c" localSheetId="2">#REF!</definedName>
    <definedName name="sp.v.4c">#REF!</definedName>
    <definedName name="sp.v.4d" localSheetId="1">#REF!</definedName>
    <definedName name="sp.v.4d" localSheetId="2">#REF!</definedName>
    <definedName name="sp.v.4d">#REF!</definedName>
    <definedName name="sp.v.4e" localSheetId="1">#REF!</definedName>
    <definedName name="sp.v.4e" localSheetId="2">#REF!</definedName>
    <definedName name="sp.v.4e">#REF!</definedName>
    <definedName name="sp.v.4f" localSheetId="1">#REF!</definedName>
    <definedName name="sp.v.4f" localSheetId="2">#REF!</definedName>
    <definedName name="sp.v.4f">#REF!</definedName>
    <definedName name="sp.v.4g" localSheetId="1">#REF!</definedName>
    <definedName name="sp.v.4g" localSheetId="2">#REF!</definedName>
    <definedName name="sp.v.4g">#REF!</definedName>
    <definedName name="sp.v.4h" localSheetId="1">#REF!</definedName>
    <definedName name="sp.v.4h" localSheetId="2">#REF!</definedName>
    <definedName name="sp.v.4h">#REF!</definedName>
    <definedName name="sp.v.4i" localSheetId="1">#REF!</definedName>
    <definedName name="sp.v.4i" localSheetId="2">#REF!</definedName>
    <definedName name="sp.v.4i">#REF!</definedName>
    <definedName name="sp.v.4j" localSheetId="1">#REF!</definedName>
    <definedName name="sp.v.4j" localSheetId="2">#REF!</definedName>
    <definedName name="sp.v.4j">#REF!</definedName>
    <definedName name="sp.v.a" localSheetId="1">#REF!</definedName>
    <definedName name="sp.v.a" localSheetId="2">#REF!</definedName>
    <definedName name="sp.v.a">#REF!</definedName>
    <definedName name="sp.v.b" localSheetId="1">#REF!</definedName>
    <definedName name="sp.v.b" localSheetId="2">#REF!</definedName>
    <definedName name="sp.v.b">#REF!</definedName>
    <definedName name="sp.v.c" localSheetId="1">#REF!</definedName>
    <definedName name="sp.v.c" localSheetId="2">#REF!</definedName>
    <definedName name="sp.v.c">#REF!</definedName>
    <definedName name="sp.v.d" localSheetId="1">#REF!</definedName>
    <definedName name="sp.v.d" localSheetId="2">#REF!</definedName>
    <definedName name="sp.v.d">#REF!</definedName>
    <definedName name="SP.V.E">[301]ANALISA!#REF!</definedName>
    <definedName name="sp.v.f" localSheetId="1">#REF!</definedName>
    <definedName name="sp.v.f" localSheetId="2">#REF!</definedName>
    <definedName name="sp.v.f">#REF!</definedName>
    <definedName name="sp.v.g" localSheetId="1">#REF!</definedName>
    <definedName name="sp.v.g" localSheetId="2">#REF!</definedName>
    <definedName name="sp.v.g">#REF!</definedName>
    <definedName name="SP.V.H">[301]ANALISA!#REF!</definedName>
    <definedName name="SP.V.I" localSheetId="1">#REF!</definedName>
    <definedName name="SP.V.I" localSheetId="2">#REF!</definedName>
    <definedName name="SP.V.I">#REF!</definedName>
    <definedName name="SP.V.II" localSheetId="1">#REF!</definedName>
    <definedName name="SP.V.II" localSheetId="2">#REF!</definedName>
    <definedName name="SP.V.II">#REF!</definedName>
    <definedName name="SP.V.III" localSheetId="1">#REF!</definedName>
    <definedName name="SP.V.III" localSheetId="2">#REF!</definedName>
    <definedName name="SP.V.III">#REF!</definedName>
    <definedName name="SP.V.J">[301]ANALISA!#REF!</definedName>
    <definedName name="SP.V.K">[301]ANALISA!#REF!</definedName>
    <definedName name="SP.V.L">[301]ANALISA!#REF!</definedName>
    <definedName name="SP.V.M">[301]ANALISA!#REF!</definedName>
    <definedName name="SP.V.N">[301]ANALISA!#REF!</definedName>
    <definedName name="sp.v.o">[301]ANALISA!#REF!</definedName>
    <definedName name="SP.V.P">[301]ANALISA!#REF!</definedName>
    <definedName name="SP.V.Q">[301]ANALISA!#REF!</definedName>
    <definedName name="Sp.Va" localSheetId="1">#REF!</definedName>
    <definedName name="Sp.Va" localSheetId="2">#REF!</definedName>
    <definedName name="Sp.Va">#REF!</definedName>
    <definedName name="Sp.Va.1" localSheetId="1">#REF!</definedName>
    <definedName name="Sp.Va.1" localSheetId="2">#REF!</definedName>
    <definedName name="Sp.Va.1">#REF!</definedName>
    <definedName name="Sp.Va.1.1" localSheetId="1">#REF!</definedName>
    <definedName name="Sp.Va.1.1" localSheetId="2">#REF!</definedName>
    <definedName name="Sp.Va.1.1">#REF!</definedName>
    <definedName name="Sp.Va.10" localSheetId="1">#REF!</definedName>
    <definedName name="Sp.Va.10" localSheetId="2">#REF!</definedName>
    <definedName name="Sp.Va.10">#REF!</definedName>
    <definedName name="Sp.Va.10.1" localSheetId="1">#REF!</definedName>
    <definedName name="Sp.Va.10.1" localSheetId="2">#REF!</definedName>
    <definedName name="Sp.Va.10.1">#REF!</definedName>
    <definedName name="Sp.Va.10.2" localSheetId="1">#REF!</definedName>
    <definedName name="Sp.Va.10.2" localSheetId="2">#REF!</definedName>
    <definedName name="Sp.Va.10.2">#REF!</definedName>
    <definedName name="Sp.Va.11" localSheetId="1">#REF!</definedName>
    <definedName name="Sp.Va.11" localSheetId="2">#REF!</definedName>
    <definedName name="Sp.Va.11">#REF!</definedName>
    <definedName name="Sp.Va.12" localSheetId="1">#REF!</definedName>
    <definedName name="Sp.Va.12" localSheetId="2">#REF!</definedName>
    <definedName name="Sp.Va.12">#REF!</definedName>
    <definedName name="Sp.Va.2" localSheetId="1">#REF!</definedName>
    <definedName name="Sp.Va.2" localSheetId="2">#REF!</definedName>
    <definedName name="Sp.Va.2">#REF!</definedName>
    <definedName name="Sp.Va.3" localSheetId="1">#REF!</definedName>
    <definedName name="Sp.Va.3" localSheetId="2">#REF!</definedName>
    <definedName name="Sp.Va.3">#REF!</definedName>
    <definedName name="Sp.Va.4" localSheetId="1">#REF!</definedName>
    <definedName name="Sp.Va.4" localSheetId="2">#REF!</definedName>
    <definedName name="Sp.Va.4">#REF!</definedName>
    <definedName name="Sp.Va.4.1" localSheetId="1">#REF!</definedName>
    <definedName name="Sp.Va.4.1" localSheetId="2">#REF!</definedName>
    <definedName name="Sp.Va.4.1">#REF!</definedName>
    <definedName name="Sp.Va.5" localSheetId="1">#REF!</definedName>
    <definedName name="Sp.Va.5" localSheetId="2">#REF!</definedName>
    <definedName name="Sp.Va.5">#REF!</definedName>
    <definedName name="Sp.Va.6" localSheetId="1">#REF!</definedName>
    <definedName name="Sp.Va.6" localSheetId="2">#REF!</definedName>
    <definedName name="Sp.Va.6">#REF!</definedName>
    <definedName name="Sp.Va.7" localSheetId="1">#REF!</definedName>
    <definedName name="Sp.Va.7" localSheetId="2">#REF!</definedName>
    <definedName name="Sp.Va.7">#REF!</definedName>
    <definedName name="Sp.Va.8" localSheetId="1">#REF!</definedName>
    <definedName name="Sp.Va.8" localSheetId="2">#REF!</definedName>
    <definedName name="Sp.Va.8">#REF!</definedName>
    <definedName name="Sp.Va.9" localSheetId="1">#REF!</definedName>
    <definedName name="Sp.Va.9" localSheetId="2">#REF!</definedName>
    <definedName name="Sp.Va.9">#REF!</definedName>
    <definedName name="Sp.Va.9.1" localSheetId="1">#REF!</definedName>
    <definedName name="Sp.Va.9.1" localSheetId="2">#REF!</definedName>
    <definedName name="Sp.Va.9.1">#REF!</definedName>
    <definedName name="Sp.Vb" localSheetId="1">#REF!</definedName>
    <definedName name="Sp.Vb" localSheetId="2">#REF!</definedName>
    <definedName name="Sp.Vb">#REF!</definedName>
    <definedName name="Sp.Vb.1" localSheetId="1">#REF!</definedName>
    <definedName name="Sp.Vb.1" localSheetId="2">#REF!</definedName>
    <definedName name="Sp.Vb.1">#REF!</definedName>
    <definedName name="Sp.Vb.1.1" localSheetId="1">#REF!</definedName>
    <definedName name="Sp.Vb.1.1" localSheetId="2">#REF!</definedName>
    <definedName name="Sp.Vb.1.1">#REF!</definedName>
    <definedName name="Sp.Vb.2" localSheetId="1">#REF!</definedName>
    <definedName name="Sp.Vb.2" localSheetId="2">#REF!</definedName>
    <definedName name="Sp.Vb.2">#REF!</definedName>
    <definedName name="Sp.Vb.2.1" localSheetId="1">#REF!</definedName>
    <definedName name="Sp.Vb.2.1" localSheetId="2">#REF!</definedName>
    <definedName name="Sp.Vb.2.1">#REF!</definedName>
    <definedName name="Sp.Vb.3" localSheetId="1">#REF!</definedName>
    <definedName name="Sp.Vb.3" localSheetId="2">#REF!</definedName>
    <definedName name="Sp.Vb.3">#REF!</definedName>
    <definedName name="Sp.Vb.4" localSheetId="1">#REF!</definedName>
    <definedName name="Sp.Vb.4" localSheetId="2">#REF!</definedName>
    <definedName name="Sp.Vb.4">#REF!</definedName>
    <definedName name="Sp.Vb.5" localSheetId="1">#REF!</definedName>
    <definedName name="Sp.Vb.5" localSheetId="2">#REF!</definedName>
    <definedName name="Sp.Vb.5">#REF!</definedName>
    <definedName name="Sp.Vb.6" localSheetId="1">#REF!</definedName>
    <definedName name="Sp.Vb.6" localSheetId="2">#REF!</definedName>
    <definedName name="Sp.Vb.6">#REF!</definedName>
    <definedName name="Sp.vb1" localSheetId="1">#REF!</definedName>
    <definedName name="Sp.vb1" localSheetId="2">#REF!</definedName>
    <definedName name="Sp.vb1">#REF!</definedName>
    <definedName name="Sp.vb2" localSheetId="1">#REF!</definedName>
    <definedName name="Sp.vb2" localSheetId="2">#REF!</definedName>
    <definedName name="Sp.vb2">#REF!</definedName>
    <definedName name="Sp.Vb2.a">[105]ANALIS!#REF!</definedName>
    <definedName name="Sp.Vb4">[436]analis!#REF!</definedName>
    <definedName name="Sp.Vb5">[436]analis!#REF!</definedName>
    <definedName name="Sp.vc">[107]Analisa!$J$211</definedName>
    <definedName name="Sp.Vc.1" localSheetId="1">#REF!</definedName>
    <definedName name="Sp.Vc.1" localSheetId="2">#REF!</definedName>
    <definedName name="Sp.Vc.1">#REF!</definedName>
    <definedName name="Sp.Vc.2" localSheetId="1">#REF!</definedName>
    <definedName name="Sp.Vc.2" localSheetId="2">#REF!</definedName>
    <definedName name="Sp.Vc.2">#REF!</definedName>
    <definedName name="Sp.Vc.2.1" localSheetId="1">#REF!</definedName>
    <definedName name="Sp.Vc.2.1" localSheetId="2">#REF!</definedName>
    <definedName name="Sp.Vc.2.1">#REF!</definedName>
    <definedName name="Sp.Vc.2.2" localSheetId="1">#REF!</definedName>
    <definedName name="Sp.Vc.2.2" localSheetId="2">#REF!</definedName>
    <definedName name="Sp.Vc.2.2">#REF!</definedName>
    <definedName name="Sp.Vc.3" localSheetId="1">#REF!</definedName>
    <definedName name="Sp.Vc.3" localSheetId="2">#REF!</definedName>
    <definedName name="Sp.Vc.3">#REF!</definedName>
    <definedName name="Sp.Vc.3.1" localSheetId="1">#REF!</definedName>
    <definedName name="Sp.Vc.3.1" localSheetId="2">#REF!</definedName>
    <definedName name="Sp.Vc.3.1">#REF!</definedName>
    <definedName name="Sp.Vc.3.2" localSheetId="1">#REF!</definedName>
    <definedName name="Sp.Vc.3.2" localSheetId="2">#REF!</definedName>
    <definedName name="Sp.Vc.3.2">#REF!</definedName>
    <definedName name="Sp.Vc.4" localSheetId="1">#REF!</definedName>
    <definedName name="Sp.Vc.4" localSheetId="2">#REF!</definedName>
    <definedName name="Sp.Vc.4">#REF!</definedName>
    <definedName name="Sp.Vc.6" localSheetId="1">#REF!</definedName>
    <definedName name="Sp.Vc.6" localSheetId="2">#REF!</definedName>
    <definedName name="Sp.Vc.6">#REF!</definedName>
    <definedName name="Sp.vc.i">'[460]analis azaa'!$H$421</definedName>
    <definedName name="Sp.vc1">[107]Analisa!$J$218</definedName>
    <definedName name="Sp.vc2">[107]Analisa!$J$225</definedName>
    <definedName name="Sp.vc3">[107]Analisa!$J$233</definedName>
    <definedName name="Sp.vc4">[107]Analisa!$J$241</definedName>
    <definedName name="sp.vca">[227]analis!#REF!</definedName>
    <definedName name="sp.vcb">[227]analis!#REF!</definedName>
    <definedName name="sp.vcc">[227]analis!#REF!</definedName>
    <definedName name="sp.vcd">[227]analis!#REF!</definedName>
    <definedName name="Sp.vd">[107]Analisa!$J$250</definedName>
    <definedName name="Sp.vd.1">[319]Analisa!#REF!</definedName>
    <definedName name="Sp.vd.1a">[319]Analisa!#REF!</definedName>
    <definedName name="Sp.vd.1b">[319]Analisa!#REF!</definedName>
    <definedName name="Sp.vd.1c">[319]Analisa!#REF!</definedName>
    <definedName name="Sp.vd.1d">[319]Analisa!#REF!</definedName>
    <definedName name="Sp.vd.2">[319]Analisa!#REF!</definedName>
    <definedName name="Sp.Vd.3" localSheetId="1">#REF!</definedName>
    <definedName name="Sp.Vd.3" localSheetId="2">#REF!</definedName>
    <definedName name="Sp.Vd.3">#REF!</definedName>
    <definedName name="Sp.Vd.4" localSheetId="1">#REF!</definedName>
    <definedName name="Sp.Vd.4" localSheetId="2">#REF!</definedName>
    <definedName name="Sp.Vd.4">#REF!</definedName>
    <definedName name="sp.vd.i" localSheetId="1">#REF!</definedName>
    <definedName name="sp.vd.i" localSheetId="2">#REF!</definedName>
    <definedName name="sp.vd.i">#REF!</definedName>
    <definedName name="sp.vd.ii" localSheetId="1">#REF!</definedName>
    <definedName name="sp.vd.ii" localSheetId="2">#REF!</definedName>
    <definedName name="sp.vd.ii">#REF!</definedName>
    <definedName name="sp.vd.iii" localSheetId="1">#REF!</definedName>
    <definedName name="sp.vd.iii" localSheetId="2">#REF!</definedName>
    <definedName name="sp.vd.iii">#REF!</definedName>
    <definedName name="sp.vd.iv" localSheetId="1">#REF!</definedName>
    <definedName name="sp.vd.iv" localSheetId="2">#REF!</definedName>
    <definedName name="sp.vd.iv">#REF!</definedName>
    <definedName name="sp.vd.v" localSheetId="1">#REF!</definedName>
    <definedName name="sp.vd.v" localSheetId="2">#REF!</definedName>
    <definedName name="sp.vd.v">#REF!</definedName>
    <definedName name="Sp.vd11" localSheetId="1">#REF!</definedName>
    <definedName name="Sp.vd11" localSheetId="2">#REF!</definedName>
    <definedName name="Sp.vd11">#REF!</definedName>
    <definedName name="Sp.vd12" localSheetId="1">#REF!</definedName>
    <definedName name="Sp.vd12" localSheetId="2">#REF!</definedName>
    <definedName name="Sp.vd12">#REF!</definedName>
    <definedName name="Sp.vd13" localSheetId="1">#REF!</definedName>
    <definedName name="Sp.vd13" localSheetId="2">#REF!</definedName>
    <definedName name="Sp.vd13">#REF!</definedName>
    <definedName name="Sp.vd14" localSheetId="1">#REF!</definedName>
    <definedName name="Sp.vd14" localSheetId="2">#REF!</definedName>
    <definedName name="Sp.vd14">#REF!</definedName>
    <definedName name="Sp.vd15" localSheetId="1">#REF!</definedName>
    <definedName name="Sp.vd15" localSheetId="2">#REF!</definedName>
    <definedName name="Sp.vd15">#REF!</definedName>
    <definedName name="Sp.vd2" localSheetId="1">#REF!</definedName>
    <definedName name="Sp.vd2" localSheetId="2">#REF!</definedName>
    <definedName name="Sp.vd2">#REF!</definedName>
    <definedName name="Sp.vd3" localSheetId="1">#REF!</definedName>
    <definedName name="Sp.vd3" localSheetId="2">#REF!</definedName>
    <definedName name="Sp.vd3">#REF!</definedName>
    <definedName name="Sp.vd4" localSheetId="1">#REF!</definedName>
    <definedName name="Sp.vd4" localSheetId="2">#REF!</definedName>
    <definedName name="Sp.vd4">#REF!</definedName>
    <definedName name="Sp.vd5" localSheetId="1">#REF!</definedName>
    <definedName name="Sp.vd5" localSheetId="2">#REF!</definedName>
    <definedName name="Sp.vd5">#REF!</definedName>
    <definedName name="Sp.vd6" localSheetId="1">#REF!</definedName>
    <definedName name="Sp.vd6" localSheetId="2">#REF!</definedName>
    <definedName name="Sp.vd6">#REF!</definedName>
    <definedName name="Sp.vd7" localSheetId="1">#REF!</definedName>
    <definedName name="Sp.vd7" localSheetId="2">#REF!</definedName>
    <definedName name="Sp.vd7">#REF!</definedName>
    <definedName name="Sp.ve">[319]Analisa!#REF!</definedName>
    <definedName name="Sp.Ve.1" localSheetId="1">#REF!</definedName>
    <definedName name="Sp.Ve.1" localSheetId="2">#REF!</definedName>
    <definedName name="Sp.Ve.1">#REF!</definedName>
    <definedName name="Sp.Ve.2" localSheetId="1">#REF!</definedName>
    <definedName name="Sp.Ve.2" localSheetId="2">#REF!</definedName>
    <definedName name="Sp.Ve.2">#REF!</definedName>
    <definedName name="Sp.ve1" localSheetId="1">#REF!</definedName>
    <definedName name="Sp.ve1" localSheetId="2">#REF!</definedName>
    <definedName name="Sp.ve1">#REF!</definedName>
    <definedName name="Sp.Ve2" localSheetId="1">#REF!</definedName>
    <definedName name="Sp.Ve2" localSheetId="2">#REF!</definedName>
    <definedName name="Sp.Ve2">#REF!</definedName>
    <definedName name="Sp.ve3" localSheetId="1">#REF!</definedName>
    <definedName name="Sp.ve3" localSheetId="2">#REF!</definedName>
    <definedName name="Sp.ve3">#REF!</definedName>
    <definedName name="Sp.ve5" localSheetId="1">#REF!</definedName>
    <definedName name="Sp.ve5" localSheetId="2">#REF!</definedName>
    <definedName name="Sp.ve5">#REF!</definedName>
    <definedName name="Sp.ve6" localSheetId="1">#REF!</definedName>
    <definedName name="Sp.ve6" localSheetId="2">#REF!</definedName>
    <definedName name="Sp.ve6">#REF!</definedName>
    <definedName name="Sp.ve7" localSheetId="1">#REF!</definedName>
    <definedName name="Sp.ve7" localSheetId="2">#REF!</definedName>
    <definedName name="Sp.ve7">#REF!</definedName>
    <definedName name="Sp.ve8" localSheetId="1">#REF!</definedName>
    <definedName name="Sp.ve8" localSheetId="2">#REF!</definedName>
    <definedName name="Sp.ve8">#REF!</definedName>
    <definedName name="Sp.vf">[107]Analisa!$J$258</definedName>
    <definedName name="Sp.vf.1">[107]Analisa!$J$266</definedName>
    <definedName name="Sp.vf.2">[107]Analisa!$J$274</definedName>
    <definedName name="Sp.vf.3">[107]Analisa!$J$282</definedName>
    <definedName name="Sp.vf.4">[107]Analisa!$J$290</definedName>
    <definedName name="Sp.vf.5">[107]Analisa!$J$298</definedName>
    <definedName name="Sp.vf.6">[319]Analisa!#REF!</definedName>
    <definedName name="Sp.vf.7">[319]Analisa!#REF!</definedName>
    <definedName name="Sp.vf.8">[319]Analisa!#REF!</definedName>
    <definedName name="Sp.vf2" localSheetId="1">#REF!</definedName>
    <definedName name="Sp.vf2" localSheetId="2">#REF!</definedName>
    <definedName name="Sp.vf2">#REF!</definedName>
    <definedName name="Sp.vf4" localSheetId="1">#REF!</definedName>
    <definedName name="Sp.vf4" localSheetId="2">#REF!</definedName>
    <definedName name="Sp.vf4">#REF!</definedName>
    <definedName name="sp.vfa">[70]Analis!$J$119</definedName>
    <definedName name="sp.vfb">[70]Analis!$J$126</definedName>
    <definedName name="sp.vfc">[70]Analis!$J$133</definedName>
    <definedName name="sp.vfd">[70]Analis!$J$140</definedName>
    <definedName name="sp.vfe">[70]Analis!$J$147</definedName>
    <definedName name="Sp.vg">[107]Analisa!$J$306</definedName>
    <definedName name="Sp.vg.1">[319]Analisa!#REF!</definedName>
    <definedName name="Sp.vg.10">[319]Analisa!#REF!</definedName>
    <definedName name="Sp.vg.11">[319]Analisa!#REF!</definedName>
    <definedName name="Sp.vg.12">[319]Analisa!#REF!</definedName>
    <definedName name="Sp.vg.1a">[319]Analisa!#REF!</definedName>
    <definedName name="Sp.vg.1b">[319]Analisa!#REF!</definedName>
    <definedName name="Sp.vg.1c">[319]Analisa!#REF!</definedName>
    <definedName name="Sp.vg.2">[319]Analisa!#REF!</definedName>
    <definedName name="Sp.vg.2a">[319]Analisa!#REF!</definedName>
    <definedName name="Sp.vg.2b">[319]Analisa!#REF!</definedName>
    <definedName name="Sp.vg.3">[319]Analisa!#REF!</definedName>
    <definedName name="Sp.vg.4">[319]Analisa!#REF!</definedName>
    <definedName name="Sp.vg.5">[319]Analisa!#REF!</definedName>
    <definedName name="Sp.vg.6">[319]Analisa!#REF!</definedName>
    <definedName name="Sp.vg.7">[319]Analisa!#REF!</definedName>
    <definedName name="Sp.vg.8">[319]Analisa!#REF!</definedName>
    <definedName name="Sp.vg.9">[319]Analisa!#REF!</definedName>
    <definedName name="Sp.vg1" localSheetId="1">#REF!</definedName>
    <definedName name="Sp.vg1" localSheetId="2">#REF!</definedName>
    <definedName name="Sp.vg1">#REF!</definedName>
    <definedName name="Sp.vg2" localSheetId="1">#REF!</definedName>
    <definedName name="Sp.vg2" localSheetId="2">#REF!</definedName>
    <definedName name="Sp.vg2">#REF!</definedName>
    <definedName name="Sp.vg3" localSheetId="1">#REF!</definedName>
    <definedName name="Sp.vg3" localSheetId="2">#REF!</definedName>
    <definedName name="Sp.vg3">#REF!</definedName>
    <definedName name="Sp.vg4" localSheetId="1">#REF!</definedName>
    <definedName name="Sp.vg4" localSheetId="2">#REF!</definedName>
    <definedName name="Sp.vg4">#REF!</definedName>
    <definedName name="Sp.vg5" localSheetId="1">#REF!</definedName>
    <definedName name="Sp.vg5" localSheetId="2">#REF!</definedName>
    <definedName name="Sp.vg5">#REF!</definedName>
    <definedName name="Sp.vg6" localSheetId="1">#REF!</definedName>
    <definedName name="Sp.vg6" localSheetId="2">#REF!</definedName>
    <definedName name="Sp.vg6">#REF!</definedName>
    <definedName name="Sp.vg7">[319]Analisa!#REF!</definedName>
    <definedName name="Sp.vg8" localSheetId="1">#REF!</definedName>
    <definedName name="Sp.vg8" localSheetId="2">#REF!</definedName>
    <definedName name="Sp.vg8">#REF!</definedName>
    <definedName name="Sp.vg9" localSheetId="1">#REF!</definedName>
    <definedName name="Sp.vg9" localSheetId="2">#REF!</definedName>
    <definedName name="Sp.vg9">#REF!</definedName>
    <definedName name="Sp.vh">[107]Analisa!$J$314</definedName>
    <definedName name="Sp.vh.1">[107]Analisa!$J$322</definedName>
    <definedName name="Sp.vi">[112]Analisa!$J$330</definedName>
    <definedName name="SP.VI.1" localSheetId="1">#REF!</definedName>
    <definedName name="SP.VI.1" localSheetId="2">#REF!</definedName>
    <definedName name="SP.VI.1">#REF!</definedName>
    <definedName name="sp.vi.1b" localSheetId="1">#REF!</definedName>
    <definedName name="sp.vi.1b" localSheetId="2">#REF!</definedName>
    <definedName name="sp.vi.1b">#REF!</definedName>
    <definedName name="SP.VI2">[227]analis!#REF!</definedName>
    <definedName name="SP.VIa">[115]Analisa!$G$160</definedName>
    <definedName name="SP.VIb">[115]Analisa!$G$168</definedName>
    <definedName name="sp.vii">[325]ANALISA!$F$1705</definedName>
    <definedName name="sp.vii.1">[325]ANALISA!$F$1731</definedName>
    <definedName name="sp.vii.2">[325]ANALISA!$F$1757</definedName>
    <definedName name="SP.VII.a" localSheetId="1">#REF!</definedName>
    <definedName name="SP.VII.a" localSheetId="2">#REF!</definedName>
    <definedName name="SP.VII.a">#REF!</definedName>
    <definedName name="Sp.VII.b" localSheetId="1">#REF!</definedName>
    <definedName name="Sp.VII.b" localSheetId="2">#REF!</definedName>
    <definedName name="Sp.VII.b">#REF!</definedName>
    <definedName name="sp.viia" localSheetId="1">#REF!</definedName>
    <definedName name="sp.viia" localSheetId="2">#REF!</definedName>
    <definedName name="sp.viia">#REF!</definedName>
    <definedName name="Sp.VIIb" localSheetId="1">#REF!</definedName>
    <definedName name="Sp.VIIb" localSheetId="2">#REF!</definedName>
    <definedName name="Sp.VIIb">#REF!</definedName>
    <definedName name="sp.viic">[39]ana!$J$556</definedName>
    <definedName name="sp.viid">[39]ana!$J$568</definedName>
    <definedName name="sp.VIIe">[67]ANALIS!$F$531</definedName>
    <definedName name="SP.VIIF">[227]analis!#REF!</definedName>
    <definedName name="Sp.VIII">[112]Analisa!$J$466</definedName>
    <definedName name="Sp.VIII.a">[319]Analisa!#REF!</definedName>
    <definedName name="sp.viii.ax" localSheetId="1">#REF!</definedName>
    <definedName name="sp.viii.ax" localSheetId="2">#REF!</definedName>
    <definedName name="sp.viii.ax">#REF!</definedName>
    <definedName name="Sp.VIII.b">[319]Analisa!#REF!</definedName>
    <definedName name="Sp.VIII.c">[319]Analisa!#REF!</definedName>
    <definedName name="SP.VIII.E">[301]ANALISA!#REF!</definedName>
    <definedName name="Sp.VIIIa">[107]Analisa!$J$491</definedName>
    <definedName name="Sp.VIIIq">[107]Analisa!$J$478</definedName>
    <definedName name="Sp.Viv" localSheetId="1">#REF!</definedName>
    <definedName name="Sp.Viv" localSheetId="2">#REF!</definedName>
    <definedName name="Sp.Viv">#REF!</definedName>
    <definedName name="Sp.Vj">[39]ana!#REF!</definedName>
    <definedName name="SP.VJ2">[227]analis!#REF!</definedName>
    <definedName name="SP.VJ2A">[227]analis!#REF!</definedName>
    <definedName name="Sp.Vk">[39]ana!#REF!</definedName>
    <definedName name="SP.VK1">[227]analis!#REF!</definedName>
    <definedName name="SP.VK1A">[227]analis!#REF!</definedName>
    <definedName name="sp.vl">[303]analis!#REF!</definedName>
    <definedName name="sp.vm">[303]analis!#REF!</definedName>
    <definedName name="Sp.Vm.7">[105]ANALIS!#REF!</definedName>
    <definedName name="SP.VM6">[227]analis!#REF!</definedName>
    <definedName name="SP.VM6A">[227]analis!#REF!</definedName>
    <definedName name="SP.VM7">[227]analis!#REF!</definedName>
    <definedName name="sp.vn">[227]analis!#REF!</definedName>
    <definedName name="sp.vo" localSheetId="1">#REF!</definedName>
    <definedName name="sp.vo" localSheetId="2">#REF!</definedName>
    <definedName name="sp.vo">#REF!</definedName>
    <definedName name="Sp.Vp" localSheetId="1">#REF!</definedName>
    <definedName name="Sp.Vp" localSheetId="2">#REF!</definedName>
    <definedName name="Sp.Vp">#REF!</definedName>
    <definedName name="Sp.vp.i">'[460]analis azaa'!$H$413</definedName>
    <definedName name="sp.vpa" localSheetId="1">#REF!</definedName>
    <definedName name="sp.vpa" localSheetId="2">#REF!</definedName>
    <definedName name="sp.vpa">#REF!</definedName>
    <definedName name="sp.vpb" localSheetId="1">#REF!</definedName>
    <definedName name="sp.vpb" localSheetId="2">#REF!</definedName>
    <definedName name="sp.vpb">#REF!</definedName>
    <definedName name="sp.vq">[227]analis!#REF!</definedName>
    <definedName name="sp.vr">[227]analis!#REF!</definedName>
    <definedName name="sp.vs">[227]analis!#REF!</definedName>
    <definedName name="sp.vt">[227]analis!#REF!</definedName>
    <definedName name="Sp.Vu" localSheetId="1">#REF!</definedName>
    <definedName name="Sp.Vu" localSheetId="2">#REF!</definedName>
    <definedName name="Sp.Vu">#REF!</definedName>
    <definedName name="sp.vv" localSheetId="1">#REF!</definedName>
    <definedName name="sp.vv" localSheetId="2">#REF!</definedName>
    <definedName name="sp.vv">#REF!</definedName>
    <definedName name="Sp.Vvi" localSheetId="1">#REF!</definedName>
    <definedName name="Sp.Vvi" localSheetId="2">#REF!</definedName>
    <definedName name="Sp.Vvi">#REF!</definedName>
    <definedName name="sp.vw">[227]analis!#REF!</definedName>
    <definedName name="sp.vx">[227]analis!#REF!</definedName>
    <definedName name="SP.VY1">[227]analis!#REF!</definedName>
    <definedName name="SP.VY2">[227]analis!#REF!</definedName>
    <definedName name="Sp.X" localSheetId="1">#REF!</definedName>
    <definedName name="Sp.X" localSheetId="2">#REF!</definedName>
    <definedName name="Sp.X">#REF!</definedName>
    <definedName name="Sp.X1" localSheetId="1">#REF!</definedName>
    <definedName name="Sp.X1" localSheetId="2">#REF!</definedName>
    <definedName name="Sp.X1">#REF!</definedName>
    <definedName name="Sp.X2" localSheetId="1">#REF!</definedName>
    <definedName name="Sp.X2" localSheetId="2">#REF!</definedName>
    <definedName name="Sp.X2">#REF!</definedName>
    <definedName name="Sp.Xc" localSheetId="1">#REF!</definedName>
    <definedName name="Sp.Xc" localSheetId="2">#REF!</definedName>
    <definedName name="Sp.Xc">#REF!</definedName>
    <definedName name="SP.Xf" localSheetId="1">#REF!</definedName>
    <definedName name="SP.Xf" localSheetId="2">#REF!</definedName>
    <definedName name="SP.Xf">#REF!</definedName>
    <definedName name="SP.Xg" localSheetId="1">#REF!</definedName>
    <definedName name="SP.Xg" localSheetId="2">#REF!</definedName>
    <definedName name="SP.Xg">#REF!</definedName>
    <definedName name="SP.Xh" localSheetId="1">#REF!</definedName>
    <definedName name="SP.Xh" localSheetId="2">#REF!</definedName>
    <definedName name="SP.Xh">#REF!</definedName>
    <definedName name="SP.Xi" localSheetId="1">#REF!</definedName>
    <definedName name="SP.Xi" localSheetId="2">#REF!</definedName>
    <definedName name="SP.Xi">#REF!</definedName>
    <definedName name="SP.Xj" localSheetId="1">#REF!</definedName>
    <definedName name="SP.Xj" localSheetId="2">#REF!</definedName>
    <definedName name="SP.Xj">#REF!</definedName>
    <definedName name="SP.Xk" localSheetId="1">#REF!</definedName>
    <definedName name="SP.Xk" localSheetId="2">#REF!</definedName>
    <definedName name="SP.Xk">#REF!</definedName>
    <definedName name="SP.Xl" localSheetId="1">#REF!</definedName>
    <definedName name="SP.Xl" localSheetId="2">#REF!</definedName>
    <definedName name="SP.Xl">#REF!</definedName>
    <definedName name="SP.Xm" localSheetId="1">#REF!</definedName>
    <definedName name="SP.Xm" localSheetId="2">#REF!</definedName>
    <definedName name="SP.Xm">#REF!</definedName>
    <definedName name="SP.Xn" localSheetId="1">#REF!</definedName>
    <definedName name="SP.Xn" localSheetId="2">#REF!</definedName>
    <definedName name="SP.Xn">#REF!</definedName>
    <definedName name="SP.Xo" localSheetId="1">#REF!</definedName>
    <definedName name="SP.Xo" localSheetId="2">#REF!</definedName>
    <definedName name="SP.Xo">#REF!</definedName>
    <definedName name="SP.Xp" localSheetId="1">#REF!</definedName>
    <definedName name="SP.Xp" localSheetId="2">#REF!</definedName>
    <definedName name="SP.Xp">#REF!</definedName>
    <definedName name="SP.Xq" localSheetId="1">#REF!</definedName>
    <definedName name="SP.Xq" localSheetId="2">#REF!</definedName>
    <definedName name="SP.Xq">#REF!</definedName>
    <definedName name="SP.Xr" localSheetId="1">#REF!</definedName>
    <definedName name="SP.Xr" localSheetId="2">#REF!</definedName>
    <definedName name="SP.Xr">#REF!</definedName>
    <definedName name="SP.Xs" localSheetId="1">#REF!</definedName>
    <definedName name="SP.Xs" localSheetId="2">#REF!</definedName>
    <definedName name="SP.Xs">#REF!</definedName>
    <definedName name="SP.XX" localSheetId="1">#REF!</definedName>
    <definedName name="SP.XX" localSheetId="2">#REF!</definedName>
    <definedName name="SP.XX">#REF!</definedName>
    <definedName name="SP.XXX">[195]Analisa!$F$837</definedName>
    <definedName name="Sp.y" localSheetId="1">#REF!</definedName>
    <definedName name="Sp.y" localSheetId="2">#REF!</definedName>
    <definedName name="Sp.y">#REF!</definedName>
    <definedName name="Sp.y1" localSheetId="1">#REF!</definedName>
    <definedName name="Sp.y1" localSheetId="2">#REF!</definedName>
    <definedName name="Sp.y1">#REF!</definedName>
    <definedName name="Sp.y2" localSheetId="1">#REF!</definedName>
    <definedName name="Sp.y2" localSheetId="2">#REF!</definedName>
    <definedName name="Sp.y2">#REF!</definedName>
    <definedName name="Sp.y3" localSheetId="1">#REF!</definedName>
    <definedName name="Sp.y3" localSheetId="2">#REF!</definedName>
    <definedName name="Sp.y3">#REF!</definedName>
    <definedName name="Sp.y4" localSheetId="1">#REF!</definedName>
    <definedName name="Sp.y4" localSheetId="2">#REF!</definedName>
    <definedName name="Sp.y4">#REF!</definedName>
    <definedName name="Sp.y5" localSheetId="1">#REF!</definedName>
    <definedName name="Sp.y5" localSheetId="2">#REF!</definedName>
    <definedName name="Sp.y5">#REF!</definedName>
    <definedName name="Sp.y6" localSheetId="1">#REF!</definedName>
    <definedName name="Sp.y6" localSheetId="2">#REF!</definedName>
    <definedName name="Sp.y6">#REF!</definedName>
    <definedName name="Sp.YZ" localSheetId="1">#REF!</definedName>
    <definedName name="Sp.YZ" localSheetId="2">#REF!</definedName>
    <definedName name="Sp.YZ">#REF!</definedName>
    <definedName name="Sp.YZ1" localSheetId="1">#REF!</definedName>
    <definedName name="Sp.YZ1" localSheetId="2">#REF!</definedName>
    <definedName name="Sp.YZ1">#REF!</definedName>
    <definedName name="Sp.Z" localSheetId="1">#REF!</definedName>
    <definedName name="Sp.Z" localSheetId="2">#REF!</definedName>
    <definedName name="Sp.Z">#REF!</definedName>
    <definedName name="Sp.Z1" localSheetId="1">#REF!</definedName>
    <definedName name="Sp.Z1" localSheetId="2">#REF!</definedName>
    <definedName name="Sp.Z1">#REF!</definedName>
    <definedName name="SP___01">[122]SP!$D$95</definedName>
    <definedName name="SP___02">[122]SP!$D$110</definedName>
    <definedName name="SP___9.c">'[122]K-E'!$D$34</definedName>
    <definedName name="SP___9.d">'[122]K-E'!$D$63</definedName>
    <definedName name="spandek.90">'[117]HARGA SAT'!$G$82</definedName>
    <definedName name="SPEMBA">[2]Estimate!#REF!</definedName>
    <definedName name="SPENING">[2]Estimate!#REF!</definedName>
    <definedName name="SPIII">[335]ANALISA!#REF!</definedName>
    <definedName name="SPIII.15">[214]ANALISA!$K$170</definedName>
    <definedName name="SPIII.16">[214]ANALISA!$K$1220</definedName>
    <definedName name="spIII17">[67]ANALIS!#REF!</definedName>
    <definedName name="Spillway_Works">'[98]Rekap BQ'!#REF!</definedName>
    <definedName name="Spirtus" localSheetId="1">#REF!</definedName>
    <definedName name="Spirtus" localSheetId="2">#REF!</definedName>
    <definedName name="Spirtus">#REF!</definedName>
    <definedName name="SPIV19A">[67]ANALIS!$F$24</definedName>
    <definedName name="spix">[68]Analisa!$J$350</definedName>
    <definedName name="split" localSheetId="1">#REF!</definedName>
    <definedName name="split" localSheetId="2">#REF!</definedName>
    <definedName name="split">#REF!</definedName>
    <definedName name="spp.regatta">#N/A</definedName>
    <definedName name="Sprayer">'[103]jad-bahan'!#REF!</definedName>
    <definedName name="SPRAYER_1">"#REF!"</definedName>
    <definedName name="SPRAYER_TOWED400">'[186]HARGA ALAT'!$E$26</definedName>
    <definedName name="spritus" localSheetId="1">#REF!</definedName>
    <definedName name="spritus" localSheetId="2">#REF!</definedName>
    <definedName name="spritus">#REF!</definedName>
    <definedName name="SPV">[66]ANALIS!$G$129</definedName>
    <definedName name="SPVIIB">[67]ANALIS!$F$203</definedName>
    <definedName name="SPVIIC">[67]ANALIS!$F$221</definedName>
    <definedName name="sq._m" localSheetId="1">#REF!</definedName>
    <definedName name="sq._m" localSheetId="2">#REF!</definedName>
    <definedName name="sq._m">#REF!</definedName>
    <definedName name="srdeg" localSheetId="5">{"'Sheet1'!$A$1"}</definedName>
    <definedName name="srdeg" localSheetId="7">{"'Sheet1'!$A$1"}</definedName>
    <definedName name="srdeg">{"'Sheet1'!$A$1"}</definedName>
    <definedName name="srdeg_1" localSheetId="3">{"'Sheet1'!$A$1"}</definedName>
    <definedName name="srdeg_1" localSheetId="4">{"'Sheet1'!$A$1"}</definedName>
    <definedName name="srdeg_2" localSheetId="5">{"'Sheet1'!$A$1"}</definedName>
    <definedName name="srdeg_2" localSheetId="7">{"'Sheet1'!$A$1"}</definedName>
    <definedName name="srdeg_2">{"'Sheet1'!$A$1"}</definedName>
    <definedName name="srdeg_3" localSheetId="5">{"'Sheet1'!$A$1"}</definedName>
    <definedName name="srdeg_3" localSheetId="7">{"'Sheet1'!$A$1"}</definedName>
    <definedName name="srdeg_3">{"'Sheet1'!$A$1"}</definedName>
    <definedName name="srdeg_4" localSheetId="5">{"'Sheet1'!$A$1"}</definedName>
    <definedName name="srdeg_4" localSheetId="7">{"'Sheet1'!$A$1"}</definedName>
    <definedName name="srdeg_4">{"'Sheet1'!$A$1"}</definedName>
    <definedName name="srdeg_5" localSheetId="5">{"'Sheet1'!$A$1"}</definedName>
    <definedName name="srdeg_5" localSheetId="7">{"'Sheet1'!$A$1"}</definedName>
    <definedName name="srdeg_5">{"'Sheet1'!$A$1"}</definedName>
    <definedName name="ss" localSheetId="1">#REF!</definedName>
    <definedName name="ss" localSheetId="2">#REF!</definedName>
    <definedName name="ss">#REF!</definedName>
    <definedName name="ssp21_fis">#N/A</definedName>
    <definedName name="ssp21_wp">#N/A</definedName>
    <definedName name="ssp23_fis">#N/A</definedName>
    <definedName name="ssp23_wp">#N/A</definedName>
    <definedName name="ssp25_fis">#N/A</definedName>
    <definedName name="ssp25_wp">#N/A</definedName>
    <definedName name="ssp26_fis">#N/A</definedName>
    <definedName name="ssp26_wp">#N/A</definedName>
    <definedName name="ssp29_fis">#N/A</definedName>
    <definedName name="ssp29_wp">#N/A</definedName>
    <definedName name="sspppn_fis">#N/A</definedName>
    <definedName name="sspppn_wp">#N/A</definedName>
    <definedName name="sssss" localSheetId="1">#REF!</definedName>
    <definedName name="sssss" localSheetId="2">#REF!</definedName>
    <definedName name="sssss">#REF!</definedName>
    <definedName name="sssssssss">[162]Analisa!$I$3118</definedName>
    <definedName name="Sta" localSheetId="1">#REF!</definedName>
    <definedName name="Sta" localSheetId="2">#REF!</definedName>
    <definedName name="Sta">#REF!</definedName>
    <definedName name="STAM">[129]Hrg!$F$43</definedName>
    <definedName name="stam." localSheetId="1">#REF!</definedName>
    <definedName name="stam." localSheetId="2">#REF!</definedName>
    <definedName name="stam.">#REF!</definedName>
    <definedName name="Stamp" localSheetId="1">#REF!</definedName>
    <definedName name="Stamp" localSheetId="2">#REF!</definedName>
    <definedName name="Stamp">#REF!</definedName>
    <definedName name="Stamper">'[149]HARGA SAT'!$F$198</definedName>
    <definedName name="Stampler" localSheetId="1">#REF!</definedName>
    <definedName name="Stampler" localSheetId="2">#REF!</definedName>
    <definedName name="Stampler">#REF!</definedName>
    <definedName name="standar" localSheetId="1">#REF!</definedName>
    <definedName name="standar" localSheetId="2">#REF!</definedName>
    <definedName name="standar">#REF!</definedName>
    <definedName name="STARTER" localSheetId="1">#REF!</definedName>
    <definedName name="STARTER" localSheetId="2">#REF!</definedName>
    <definedName name="STARTER">#REF!</definedName>
    <definedName name="stater" localSheetId="1">#REF!</definedName>
    <definedName name="stater" localSheetId="2">#REF!</definedName>
    <definedName name="stater">#REF!</definedName>
    <definedName name="StaVibr" localSheetId="1">#REF!</definedName>
    <definedName name="StaVibr" localSheetId="2">#REF!</definedName>
    <definedName name="StaVibr">#REF!</definedName>
    <definedName name="stelbesi" localSheetId="1">#REF!</definedName>
    <definedName name="stelbesi" localSheetId="2">#REF!</definedName>
    <definedName name="stelbesi">#REF!</definedName>
    <definedName name="stemper" localSheetId="1">#REF!</definedName>
    <definedName name="stemper" localSheetId="2">#REF!</definedName>
    <definedName name="stemper">#REF!</definedName>
    <definedName name="STERU" localSheetId="5">{"'Sheet1'!$A$1"}</definedName>
    <definedName name="STERU" localSheetId="7">{"'Sheet1'!$A$1"}</definedName>
    <definedName name="STERU">{"'Sheet1'!$A$1"}</definedName>
    <definedName name="STERU_1" localSheetId="3">{"'Sheet1'!$A$1"}</definedName>
    <definedName name="STERU_1" localSheetId="4">{"'Sheet1'!$A$1"}</definedName>
    <definedName name="STERU_2" localSheetId="5">{"'Sheet1'!$A$1"}</definedName>
    <definedName name="STERU_2" localSheetId="7">{"'Sheet1'!$A$1"}</definedName>
    <definedName name="STERU_2">{"'Sheet1'!$A$1"}</definedName>
    <definedName name="STERU_3" localSheetId="5">{"'Sheet1'!$A$1"}</definedName>
    <definedName name="STERU_3" localSheetId="7">{"'Sheet1'!$A$1"}</definedName>
    <definedName name="STERU_3">{"'Sheet1'!$A$1"}</definedName>
    <definedName name="STERU_4" localSheetId="5">{"'Sheet1'!$A$1"}</definedName>
    <definedName name="STERU_4" localSheetId="7">{"'Sheet1'!$A$1"}</definedName>
    <definedName name="STERU_4">{"'Sheet1'!$A$1"}</definedName>
    <definedName name="STERU_5" localSheetId="5">{"'Sheet1'!$A$1"}</definedName>
    <definedName name="STERU_5" localSheetId="7">{"'Sheet1'!$A$1"}</definedName>
    <definedName name="STERU_5">{"'Sheet1'!$A$1"}</definedName>
    <definedName name="STL">'[104]412'!$J$410</definedName>
    <definedName name="Stm" localSheetId="1">#REF!</definedName>
    <definedName name="Stm" localSheetId="2">#REF!</definedName>
    <definedName name="Stm">#REF!</definedName>
    <definedName name="STOM_WALES25">'[186]HARGA ALAT'!$E$41</definedName>
    <definedName name="STONE">'[248]Ana-ALAT'!#REF!</definedName>
    <definedName name="STONECRUSHER">'[35]Break Down Alat'!#REF!</definedName>
    <definedName name="STONECRUSHER_1">"#REF!"</definedName>
    <definedName name="StonePitchingB1">'[295]Q''ty per m'!$I$3</definedName>
    <definedName name="StonePitchingB2">'[295]Q''ty per m'!$I$4</definedName>
    <definedName name="StonePitchingB3">'[295]Q''ty per m'!$I$5</definedName>
    <definedName name="Stonewales">[154]HaSatUp!#REF!</definedName>
    <definedName name="stop">[27]Harga!#REF!</definedName>
    <definedName name="stop.ac" localSheetId="1">#REF!</definedName>
    <definedName name="stop.ac" localSheetId="2">#REF!</definedName>
    <definedName name="stop.ac">#REF!</definedName>
    <definedName name="stop.k" localSheetId="1">#REF!</definedName>
    <definedName name="stop.k" localSheetId="2">#REF!</definedName>
    <definedName name="stop.k">#REF!</definedName>
    <definedName name="stop_kontak_double" localSheetId="1">#REF!</definedName>
    <definedName name="stop_kontak_double" localSheetId="2">#REF!</definedName>
    <definedName name="stop_kontak_double">#REF!</definedName>
    <definedName name="Stop_kontak_sekualitas_broco" localSheetId="1">#REF!</definedName>
    <definedName name="Stop_kontak_sekualitas_broco" localSheetId="2">#REF!</definedName>
    <definedName name="Stop_kontak_sekualitas_broco">#REF!</definedName>
    <definedName name="stop_kontak_tanam_tunggal" localSheetId="1">#REF!</definedName>
    <definedName name="stop_kontak_tanam_tunggal" localSheetId="2">#REF!</definedName>
    <definedName name="stop_kontak_tanam_tunggal">#REF!</definedName>
    <definedName name="stop_kontaktanam" localSheetId="1">#REF!</definedName>
    <definedName name="stop_kontaktanam" localSheetId="2">#REF!</definedName>
    <definedName name="stop_kontaktanam">#REF!</definedName>
    <definedName name="Stop_kran_wasfhtafel" localSheetId="1">#REF!</definedName>
    <definedName name="Stop_kran_wasfhtafel" localSheetId="2">#REF!</definedName>
    <definedName name="Stop_kran_wasfhtafel">#REF!</definedName>
    <definedName name="stopac">[27]Harga!#REF!</definedName>
    <definedName name="stopkontak">'[39]upah bahan'!$F$104</definedName>
    <definedName name="stopkontakbroco10A">[150]Harga!#REF!</definedName>
    <definedName name="stopkontakt" localSheetId="1">#REF!</definedName>
    <definedName name="stopkontakt" localSheetId="2">#REF!</definedName>
    <definedName name="stopkontakt">#REF!</definedName>
    <definedName name="STOPKONTAKTANAM">'[66]HRG BH'!$D$118</definedName>
    <definedName name="stopkran">[69]Upah!$F$96</definedName>
    <definedName name="stopkransetengahin">[109]Bahan!$H$69</definedName>
    <definedName name="stopkt" localSheetId="1">#REF!</definedName>
    <definedName name="stopkt" localSheetId="2">#REF!</definedName>
    <definedName name="stopkt">#REF!</definedName>
    <definedName name="stp_ppn">#N/A</definedName>
    <definedName name="STQ">[461]Rekap!$F$5</definedName>
    <definedName name="Strainer">'[122]HARGA SAT Pompa'!$G$19</definedName>
    <definedName name="STRUKTUR" localSheetId="1">#REF!</definedName>
    <definedName name="STRUKTUR" localSheetId="2">#REF!</definedName>
    <definedName name="STRUKTUR">#REF!</definedName>
    <definedName name="Sub" localSheetId="1">#REF!</definedName>
    <definedName name="Sub" localSheetId="2">#REF!</definedName>
    <definedName name="Sub">#REF!</definedName>
    <definedName name="sub_1_1">NA()</definedName>
    <definedName name="sub_10">NA()</definedName>
    <definedName name="sub_11">NA()</definedName>
    <definedName name="sub_12">NA()</definedName>
    <definedName name="sub_13">NA()</definedName>
    <definedName name="sub_14">NA()</definedName>
    <definedName name="sub_15">NA()</definedName>
    <definedName name="sub_16">NA()</definedName>
    <definedName name="sub_19">NA()</definedName>
    <definedName name="sub_20">NA()</definedName>
    <definedName name="sub_4">NA()</definedName>
    <definedName name="sub_5">NA()</definedName>
    <definedName name="sub_6">NA()</definedName>
    <definedName name="sub_7">NA()</definedName>
    <definedName name="sub_8">NA()</definedName>
    <definedName name="sub_9">NA()</definedName>
    <definedName name="Subkeg">'[133]4'!$C$62</definedName>
    <definedName name="SubTotal">IF(AND([261]RAP!$A1048575&lt;&gt;"",[261]RAP!$A1048576=""),1,0)</definedName>
    <definedName name="SubTotalAnalisaRAB">IF(AND(ISTEXT('[462]Analisa RAB'!$C1048576),ISBLANK('[462]Analisa RAB'!$C1)),1,0)</definedName>
    <definedName name="Suction_Pipe">'[122]HARGA SAT Pompa'!$G$29</definedName>
    <definedName name="SUGENG">#N/A</definedName>
    <definedName name="sukardi">[441]BAHN!$C$135</definedName>
    <definedName name="sumber">[179]INPUT!$C$18</definedName>
    <definedName name="sumberdana">[32]input!$B$23</definedName>
    <definedName name="SumItem">SUMIF([463]Analisa!N2:N42,"Total"&amp;[463]Analisa!M1,[463]Analisa!A2:A42)</definedName>
    <definedName name="SumLabel">SUMIF([463]Analisa!N2:N42,LEFT([463]Analisa!XEY1,1)&amp;[463]Analisa!M1,[463]Analisa!A2:A42)</definedName>
    <definedName name="SumRincian">SUMIF([463]Analisa!$W2:$W42,[463]Analisa!$W1,[463]Analisa!A2:A42)</definedName>
    <definedName name="Sumur__peresapan_air_kotor_dan_kotoran" localSheetId="1">#REF!</definedName>
    <definedName name="Sumur__peresapan_air_kotor_dan_kotoran" localSheetId="2">#REF!</definedName>
    <definedName name="Sumur__peresapan_air_kotor_dan_kotoran">#REF!</definedName>
    <definedName name="sup.IX">[67]ANALIS!$F$547</definedName>
    <definedName name="sup.IXa">[67]ANALIS!$F$563</definedName>
    <definedName name="super" localSheetId="1">#REF!</definedName>
    <definedName name="super" localSheetId="2">#REF!</definedName>
    <definedName name="super">#REF!</definedName>
    <definedName name="superterampil">'[39]upah bahan'!$F$25</definedName>
    <definedName name="supervisor">#N/A</definedName>
    <definedName name="SUPIX">[67]ANALIS!$F$307</definedName>
    <definedName name="SUPIXA">[67]ANALIS!$F$325</definedName>
    <definedName name="surveyor" localSheetId="1">#REF!</definedName>
    <definedName name="surveyor" localSheetId="2">#REF!</definedName>
    <definedName name="surveyor">#REF!</definedName>
    <definedName name="SUSUT" localSheetId="1">#REF!</definedName>
    <definedName name="SUSUT" localSheetId="2">#REF!</definedName>
    <definedName name="SUSUT">#REF!</definedName>
    <definedName name="sv.va.18">[39]ana!$J$333</definedName>
    <definedName name="sv.va.19">[39]ana!$J$341</definedName>
    <definedName name="sv.va1">[39]ana!$J$234</definedName>
    <definedName name="sv.va10">[39]ana!$J$297</definedName>
    <definedName name="sv.va11">[39]ana!$J$304</definedName>
    <definedName name="SV.VA12">[68]Analisa!$J$523</definedName>
    <definedName name="SV.VA13">[68]Analisa!$J$529</definedName>
    <definedName name="sv.va14">[39]ana!$J$311</definedName>
    <definedName name="sv.va15">[39]ana!$J$318</definedName>
    <definedName name="sv.va17">[39]ana!$J$325</definedName>
    <definedName name="sv.va2">[39]ana!$J$241</definedName>
    <definedName name="SV.VA26">[68]Analisa!$J$539</definedName>
    <definedName name="SV.VA27">[68]Analisa!$J$545</definedName>
    <definedName name="SV.VA28">[68]Analisa!$J$552</definedName>
    <definedName name="SV.VA29">[68]Analisa!$J$559</definedName>
    <definedName name="sv.va3">[39]ana!$J$248</definedName>
    <definedName name="SV.VA30">[68]Analisa!$J$566</definedName>
    <definedName name="SV.VA31">[68]Analisa!$J$572</definedName>
    <definedName name="SV.VA32">[68]Analisa!$J$578</definedName>
    <definedName name="sv.va4">[39]ana!$J$255</definedName>
    <definedName name="sv.va5">[39]ana!$J$262</definedName>
    <definedName name="sv.va6">[39]ana!$J$269</definedName>
    <definedName name="sv.va7">[39]ana!$J$276</definedName>
    <definedName name="SV.VA71">[68]Analisa!$J$484</definedName>
    <definedName name="sv.va8">[39]ana!$J$283</definedName>
    <definedName name="SV.VA81">[68]Analisa!$J$497</definedName>
    <definedName name="sv.va9">[39]ana!$J$290</definedName>
    <definedName name="sw" localSheetId="1">#REF!</definedName>
    <definedName name="sw" localSheetId="2">#REF!</definedName>
    <definedName name="sw">#REF!</definedName>
    <definedName name="SWARNA" localSheetId="1">#REF!</definedName>
    <definedName name="SWARNA" localSheetId="2">#REF!</definedName>
    <definedName name="SWARNA">#REF!</definedName>
    <definedName name="syphon" localSheetId="1">#REF!</definedName>
    <definedName name="syphon" localSheetId="2">#REF!</definedName>
    <definedName name="syphon">#REF!</definedName>
    <definedName name="sZS">[17]Analisa!#REF!</definedName>
    <definedName name="szzs">[131]Analisa!#REF!</definedName>
    <definedName name="T" localSheetId="1">#REF!</definedName>
    <definedName name="T" localSheetId="2">#REF!</definedName>
    <definedName name="T">#REF!</definedName>
    <definedName name="T.2">[66]ANALIS!$G$379</definedName>
    <definedName name="T.3">[66]ANALIS!$G$389</definedName>
    <definedName name="T.A.">'[203]1'!$B$37</definedName>
    <definedName name="t.aluminium">[161]bahan!#REF!</definedName>
    <definedName name="t.B">'[384]Daftar Harga'!$G$23</definedName>
    <definedName name="T.batu">[214]HSD!$G$13</definedName>
    <definedName name="t.Be">'[384]Daftar Harga'!$G$25</definedName>
    <definedName name="T.besi">[214]HSD!$G$19</definedName>
    <definedName name="t.c">'[384]Daftar Harga'!$G$26</definedName>
    <definedName name="T.cat">[214]HSD!$G$17</definedName>
    <definedName name="t.dos" localSheetId="1">#REF!</definedName>
    <definedName name="t.dos" localSheetId="2">#REF!</definedName>
    <definedName name="t.dos">#REF!</definedName>
    <definedName name="t.K">'[384]Daftar Harga'!$G$24</definedName>
    <definedName name="T.kayu">[214]HSD!$G$15</definedName>
    <definedName name="T.las">[214]HSD!$G$22</definedName>
    <definedName name="t.listrik" localSheetId="1">#REF!</definedName>
    <definedName name="t.listrik" localSheetId="2">#REF!</definedName>
    <definedName name="t.listrik">#REF!</definedName>
    <definedName name="t.lkj" localSheetId="1">#REF!</definedName>
    <definedName name="t.lkj" localSheetId="2">#REF!</definedName>
    <definedName name="t.lkj">#REF!</definedName>
    <definedName name="T.Pelitur">[223]Harsat!#REF!</definedName>
    <definedName name="T.pipa">'[213]Daftar Harga'!$J$22</definedName>
    <definedName name="T.Pipa.Besi">[223]Harsat!#REF!</definedName>
    <definedName name="T.Pipa.PVC">[223]Harsat!#REF!</definedName>
    <definedName name="t.psr">'[366]Input O&amp;M'!$L$30</definedName>
    <definedName name="t.screw">'[117]HARGA SAT'!$G$128</definedName>
    <definedName name="t.u">[198]HSD!$E$49</definedName>
    <definedName name="t.u.pilihan" localSheetId="1">#REF!</definedName>
    <definedName name="t.u.pilihan" localSheetId="2">#REF!</definedName>
    <definedName name="t.u.pilihan">#REF!</definedName>
    <definedName name="T.ukur">'[213]Daftar Harga'!$J$24</definedName>
    <definedName name="t.urug" localSheetId="1">#REF!</definedName>
    <definedName name="t.urug" localSheetId="2">#REF!</definedName>
    <definedName name="t.urug">#REF!</definedName>
    <definedName name="t.urug1">'[152]Daftar Harga'!$H$43</definedName>
    <definedName name="t.urug2">'[152]Daftar Harga'!$H$42</definedName>
    <definedName name="T_Aspal">'[127]Uph&amp;bhn'!$G$41</definedName>
    <definedName name="T_Batu">'[224]Uph&amp;bhn'!$E$16</definedName>
    <definedName name="T_Besi" localSheetId="1">#REF!</definedName>
    <definedName name="T_Besi" localSheetId="2">#REF!</definedName>
    <definedName name="T_Besi">#REF!</definedName>
    <definedName name="T_Bronjong">'[224]Uph&amp;bhn'!$E$22</definedName>
    <definedName name="T_Cat" localSheetId="1">#REF!</definedName>
    <definedName name="T_Cat" localSheetId="2">#REF!</definedName>
    <definedName name="T_Cat">#REF!</definedName>
    <definedName name="T_Kayu">'[224]Uph&amp;bhn'!$E$18</definedName>
    <definedName name="T_Las" localSheetId="1">#REF!</definedName>
    <definedName name="T_Las" localSheetId="2">#REF!</definedName>
    <definedName name="T_Las">#REF!</definedName>
    <definedName name="T_listrik" localSheetId="1">#REF!</definedName>
    <definedName name="T_listrik" localSheetId="2">#REF!</definedName>
    <definedName name="T_listrik">#REF!</definedName>
    <definedName name="T_Lokal">[190]Standar!$E$15</definedName>
    <definedName name="t_pipa">[122]HS!$G$43</definedName>
    <definedName name="T_urug" localSheetId="1">#REF!</definedName>
    <definedName name="T_urug" localSheetId="2">#REF!</definedName>
    <definedName name="T_urug">#REF!</definedName>
    <definedName name="T0.3">[222]Nakayasu!$H$11</definedName>
    <definedName name="t6r" localSheetId="5">{"'Sheet1'!$A$1"}</definedName>
    <definedName name="t6r" localSheetId="7">{"'Sheet1'!$A$1"}</definedName>
    <definedName name="t6r">{"'Sheet1'!$A$1"}</definedName>
    <definedName name="t6r_1" localSheetId="3">{"'Sheet1'!$A$1"}</definedName>
    <definedName name="t6r_1" localSheetId="4">{"'Sheet1'!$A$1"}</definedName>
    <definedName name="t6r_2" localSheetId="5">{"'Sheet1'!$A$1"}</definedName>
    <definedName name="t6r_2" localSheetId="7">{"'Sheet1'!$A$1"}</definedName>
    <definedName name="t6r_2">{"'Sheet1'!$A$1"}</definedName>
    <definedName name="t6r_3" localSheetId="5">{"'Sheet1'!$A$1"}</definedName>
    <definedName name="t6r_3" localSheetId="7">{"'Sheet1'!$A$1"}</definedName>
    <definedName name="t6r_3">{"'Sheet1'!$A$1"}</definedName>
    <definedName name="t6r_4" localSheetId="5">{"'Sheet1'!$A$1"}</definedName>
    <definedName name="t6r_4" localSheetId="7">{"'Sheet1'!$A$1"}</definedName>
    <definedName name="t6r_4">{"'Sheet1'!$A$1"}</definedName>
    <definedName name="t6r_5" localSheetId="5">{"'Sheet1'!$A$1"}</definedName>
    <definedName name="t6r_5" localSheetId="7">{"'Sheet1'!$A$1"}</definedName>
    <definedName name="t6r_5">{"'Sheet1'!$A$1"}</definedName>
    <definedName name="TA" localSheetId="1">#REF!</definedName>
    <definedName name="TA" localSheetId="2">#REF!</definedName>
    <definedName name="TA">#REF!</definedName>
    <definedName name="TA." localSheetId="1">#REF!</definedName>
    <definedName name="TA." localSheetId="2">#REF!</definedName>
    <definedName name="TA.">#REF!</definedName>
    <definedName name="TAB_R" localSheetId="1">#REF!</definedName>
    <definedName name="TAB_R" localSheetId="2">#REF!</definedName>
    <definedName name="TAB_R">#REF!</definedName>
    <definedName name="TAB_U" localSheetId="1">#REF!</definedName>
    <definedName name="TAB_U" localSheetId="2">#REF!</definedName>
    <definedName name="TAB_U">#REF!</definedName>
    <definedName name="TAB_WATR" localSheetId="1">#REF!</definedName>
    <definedName name="TAB_WATR" localSheetId="2">#REF!</definedName>
    <definedName name="TAB_WATR">#REF!</definedName>
    <definedName name="TABEL" localSheetId="1">#REF!</definedName>
    <definedName name="TABEL" localSheetId="2">#REF!</definedName>
    <definedName name="TABEL">#REF!</definedName>
    <definedName name="Tabel_CS">'[464]Koefisien Cs dan G'!$B$10:$J$46</definedName>
    <definedName name="TABEL_L" localSheetId="1">#REF!</definedName>
    <definedName name="TABEL_L" localSheetId="2">#REF!</definedName>
    <definedName name="TABEL_L">#REF!</definedName>
    <definedName name="tack">[133]aNaLiSa!$I$797</definedName>
    <definedName name="TACK_1_6">"#REF!"</definedName>
    <definedName name="TACK_2_6">"#REF!"</definedName>
    <definedName name="TACK_6">"#REF!"</definedName>
    <definedName name="tackcoat">'[465]2'!$I$651</definedName>
    <definedName name="Tackcoat_10">NA()</definedName>
    <definedName name="Tackcoat_11">NA()</definedName>
    <definedName name="Tackcoat_12">NA()</definedName>
    <definedName name="Tackcoat_13">NA()</definedName>
    <definedName name="Tackcoat_14">NA()</definedName>
    <definedName name="Tackcoat_15">NA()</definedName>
    <definedName name="Tackcoat_19">NA()</definedName>
    <definedName name="Tackcoat_20">NA()</definedName>
    <definedName name="Tackcoat_4">NA()</definedName>
    <definedName name="Tackcoat_5">NA()</definedName>
    <definedName name="Tackcoat_6">NA()</definedName>
    <definedName name="Tackcoat_7">NA()</definedName>
    <definedName name="Tackcoat_8">NA()</definedName>
    <definedName name="Tackcoat_9">NA()</definedName>
    <definedName name="tahap2" localSheetId="5">{#N/A,#N/A,FALSE,"REK";#N/A,#N/A,FALSE,"rab"}</definedName>
    <definedName name="tahap2" localSheetId="7">{#N/A,#N/A,FALSE,"REK";#N/A,#N/A,FALSE,"rab"}</definedName>
    <definedName name="tahap2">{#N/A,#N/A,FALSE,"REK";#N/A,#N/A,FALSE,"rab"}</definedName>
    <definedName name="tahap2_1" localSheetId="3">{#N/A,#N/A,FALSE,"REK";#N/A,#N/A,FALSE,"rab"}</definedName>
    <definedName name="tahap2_1" localSheetId="4">{#N/A,#N/A,FALSE,"REK";#N/A,#N/A,FALSE,"rab"}</definedName>
    <definedName name="tahap2_2" localSheetId="5">{#N/A,#N/A,FALSE,"REK";#N/A,#N/A,FALSE,"rab"}</definedName>
    <definedName name="tahap2_2" localSheetId="7">{#N/A,#N/A,FALSE,"REK";#N/A,#N/A,FALSE,"rab"}</definedName>
    <definedName name="tahap2_2">{#N/A,#N/A,FALSE,"REK";#N/A,#N/A,FALSE,"rab"}</definedName>
    <definedName name="tahap2_3" localSheetId="5">{#N/A,#N/A,FALSE,"REK";#N/A,#N/A,FALSE,"rab"}</definedName>
    <definedName name="tahap2_3" localSheetId="7">{#N/A,#N/A,FALSE,"REK";#N/A,#N/A,FALSE,"rab"}</definedName>
    <definedName name="tahap2_3">{#N/A,#N/A,FALSE,"REK";#N/A,#N/A,FALSE,"rab"}</definedName>
    <definedName name="tahap2_4" localSheetId="5">{#N/A,#N/A,FALSE,"REK";#N/A,#N/A,FALSE,"rab"}</definedName>
    <definedName name="tahap2_4" localSheetId="7">{#N/A,#N/A,FALSE,"REK";#N/A,#N/A,FALSE,"rab"}</definedName>
    <definedName name="tahap2_4">{#N/A,#N/A,FALSE,"REK";#N/A,#N/A,FALSE,"rab"}</definedName>
    <definedName name="tahap2_5" localSheetId="5">{#N/A,#N/A,FALSE,"REK";#N/A,#N/A,FALSE,"rab"}</definedName>
    <definedName name="tahap2_5" localSheetId="7">{#N/A,#N/A,FALSE,"REK";#N/A,#N/A,FALSE,"rab"}</definedName>
    <definedName name="tahap2_5">{#N/A,#N/A,FALSE,"REK";#N/A,#N/A,FALSE,"rab"}</definedName>
    <definedName name="TAHAP21" localSheetId="5">{#N/A,#N/A,FALSE,"REK";#N/A,#N/A,FALSE,"rab"}</definedName>
    <definedName name="TAHAP21" localSheetId="7">{#N/A,#N/A,FALSE,"REK";#N/A,#N/A,FALSE,"rab"}</definedName>
    <definedName name="TAHAP21">{#N/A,#N/A,FALSE,"REK";#N/A,#N/A,FALSE,"rab"}</definedName>
    <definedName name="TAHAP21_1" localSheetId="3">{#N/A,#N/A,FALSE,"REK";#N/A,#N/A,FALSE,"rab"}</definedName>
    <definedName name="TAHAP21_1" localSheetId="4">{#N/A,#N/A,FALSE,"REK";#N/A,#N/A,FALSE,"rab"}</definedName>
    <definedName name="TAHAP21_2" localSheetId="5">{#N/A,#N/A,FALSE,"REK";#N/A,#N/A,FALSE,"rab"}</definedName>
    <definedName name="TAHAP21_2" localSheetId="7">{#N/A,#N/A,FALSE,"REK";#N/A,#N/A,FALSE,"rab"}</definedName>
    <definedName name="TAHAP21_2">{#N/A,#N/A,FALSE,"REK";#N/A,#N/A,FALSE,"rab"}</definedName>
    <definedName name="TAHAP21_3" localSheetId="5">{#N/A,#N/A,FALSE,"REK";#N/A,#N/A,FALSE,"rab"}</definedName>
    <definedName name="TAHAP21_3" localSheetId="7">{#N/A,#N/A,FALSE,"REK";#N/A,#N/A,FALSE,"rab"}</definedName>
    <definedName name="TAHAP21_3">{#N/A,#N/A,FALSE,"REK";#N/A,#N/A,FALSE,"rab"}</definedName>
    <definedName name="TAHAP21_4" localSheetId="5">{#N/A,#N/A,FALSE,"REK";#N/A,#N/A,FALSE,"rab"}</definedName>
    <definedName name="TAHAP21_4" localSheetId="7">{#N/A,#N/A,FALSE,"REK";#N/A,#N/A,FALSE,"rab"}</definedName>
    <definedName name="TAHAP21_4">{#N/A,#N/A,FALSE,"REK";#N/A,#N/A,FALSE,"rab"}</definedName>
    <definedName name="TAHAP21_5" localSheetId="5">{#N/A,#N/A,FALSE,"REK";#N/A,#N/A,FALSE,"rab"}</definedName>
    <definedName name="TAHAP21_5" localSheetId="7">{#N/A,#N/A,FALSE,"REK";#N/A,#N/A,FALSE,"rab"}</definedName>
    <definedName name="TAHAP21_5">{#N/A,#N/A,FALSE,"REK";#N/A,#N/A,FALSE,"rab"}</definedName>
    <definedName name="tahap22" localSheetId="5">{#N/A,#N/A,FALSE,"REK";#N/A,#N/A,FALSE,"rab"}</definedName>
    <definedName name="tahap22" localSheetId="7">{#N/A,#N/A,FALSE,"REK";#N/A,#N/A,FALSE,"rab"}</definedName>
    <definedName name="tahap22">{#N/A,#N/A,FALSE,"REK";#N/A,#N/A,FALSE,"rab"}</definedName>
    <definedName name="tahap22_1" localSheetId="3">{#N/A,#N/A,FALSE,"REK";#N/A,#N/A,FALSE,"rab"}</definedName>
    <definedName name="tahap22_1" localSheetId="4">{#N/A,#N/A,FALSE,"REK";#N/A,#N/A,FALSE,"rab"}</definedName>
    <definedName name="tahap22_2" localSheetId="5">{#N/A,#N/A,FALSE,"REK";#N/A,#N/A,FALSE,"rab"}</definedName>
    <definedName name="tahap22_2" localSheetId="7">{#N/A,#N/A,FALSE,"REK";#N/A,#N/A,FALSE,"rab"}</definedName>
    <definedName name="tahap22_2">{#N/A,#N/A,FALSE,"REK";#N/A,#N/A,FALSE,"rab"}</definedName>
    <definedName name="tahap22_3" localSheetId="5">{#N/A,#N/A,FALSE,"REK";#N/A,#N/A,FALSE,"rab"}</definedName>
    <definedName name="tahap22_3" localSheetId="7">{#N/A,#N/A,FALSE,"REK";#N/A,#N/A,FALSE,"rab"}</definedName>
    <definedName name="tahap22_3">{#N/A,#N/A,FALSE,"REK";#N/A,#N/A,FALSE,"rab"}</definedName>
    <definedName name="tahap22_4" localSheetId="5">{#N/A,#N/A,FALSE,"REK";#N/A,#N/A,FALSE,"rab"}</definedName>
    <definedName name="tahap22_4" localSheetId="7">{#N/A,#N/A,FALSE,"REK";#N/A,#N/A,FALSE,"rab"}</definedName>
    <definedName name="tahap22_4">{#N/A,#N/A,FALSE,"REK";#N/A,#N/A,FALSE,"rab"}</definedName>
    <definedName name="tahap22_5" localSheetId="5">{#N/A,#N/A,FALSE,"REK";#N/A,#N/A,FALSE,"rab"}</definedName>
    <definedName name="tahap22_5" localSheetId="7">{#N/A,#N/A,FALSE,"REK";#N/A,#N/A,FALSE,"rab"}</definedName>
    <definedName name="tahap22_5">{#N/A,#N/A,FALSE,"REK";#N/A,#N/A,FALSE,"rab"}</definedName>
    <definedName name="TAHAP221" localSheetId="5">{#N/A,#N/A,FALSE,"REK";#N/A,#N/A,FALSE,"rab"}</definedName>
    <definedName name="TAHAP221" localSheetId="7">{#N/A,#N/A,FALSE,"REK";#N/A,#N/A,FALSE,"rab"}</definedName>
    <definedName name="TAHAP221">{#N/A,#N/A,FALSE,"REK";#N/A,#N/A,FALSE,"rab"}</definedName>
    <definedName name="TAHAP221_1" localSheetId="3">{#N/A,#N/A,FALSE,"REK";#N/A,#N/A,FALSE,"rab"}</definedName>
    <definedName name="TAHAP221_1" localSheetId="4">{#N/A,#N/A,FALSE,"REK";#N/A,#N/A,FALSE,"rab"}</definedName>
    <definedName name="TAHAP221_2" localSheetId="5">{#N/A,#N/A,FALSE,"REK";#N/A,#N/A,FALSE,"rab"}</definedName>
    <definedName name="TAHAP221_2" localSheetId="7">{#N/A,#N/A,FALSE,"REK";#N/A,#N/A,FALSE,"rab"}</definedName>
    <definedName name="TAHAP221_2">{#N/A,#N/A,FALSE,"REK";#N/A,#N/A,FALSE,"rab"}</definedName>
    <definedName name="TAHAP221_3" localSheetId="5">{#N/A,#N/A,FALSE,"REK";#N/A,#N/A,FALSE,"rab"}</definedName>
    <definedName name="TAHAP221_3" localSheetId="7">{#N/A,#N/A,FALSE,"REK";#N/A,#N/A,FALSE,"rab"}</definedName>
    <definedName name="TAHAP221_3">{#N/A,#N/A,FALSE,"REK";#N/A,#N/A,FALSE,"rab"}</definedName>
    <definedName name="TAHAP221_4" localSheetId="5">{#N/A,#N/A,FALSE,"REK";#N/A,#N/A,FALSE,"rab"}</definedName>
    <definedName name="TAHAP221_4" localSheetId="7">{#N/A,#N/A,FALSE,"REK";#N/A,#N/A,FALSE,"rab"}</definedName>
    <definedName name="TAHAP221_4">{#N/A,#N/A,FALSE,"REK";#N/A,#N/A,FALSE,"rab"}</definedName>
    <definedName name="TAHAP221_5" localSheetId="5">{#N/A,#N/A,FALSE,"REK";#N/A,#N/A,FALSE,"rab"}</definedName>
    <definedName name="TAHAP221_5" localSheetId="7">{#N/A,#N/A,FALSE,"REK";#N/A,#N/A,FALSE,"rab"}</definedName>
    <definedName name="TAHAP221_5">{#N/A,#N/A,FALSE,"REK";#N/A,#N/A,FALSE,"rab"}</definedName>
    <definedName name="tahap222" localSheetId="5">{#N/A,#N/A,FALSE,"REK";#N/A,#N/A,FALSE,"rab"}</definedName>
    <definedName name="tahap222" localSheetId="7">{#N/A,#N/A,FALSE,"REK";#N/A,#N/A,FALSE,"rab"}</definedName>
    <definedName name="tahap222">{#N/A,#N/A,FALSE,"REK";#N/A,#N/A,FALSE,"rab"}</definedName>
    <definedName name="tahap222_1" localSheetId="3">{#N/A,#N/A,FALSE,"REK";#N/A,#N/A,FALSE,"rab"}</definedName>
    <definedName name="tahap222_1" localSheetId="4">{#N/A,#N/A,FALSE,"REK";#N/A,#N/A,FALSE,"rab"}</definedName>
    <definedName name="tahap222_2" localSheetId="5">{#N/A,#N/A,FALSE,"REK";#N/A,#N/A,FALSE,"rab"}</definedName>
    <definedName name="tahap222_2" localSheetId="7">{#N/A,#N/A,FALSE,"REK";#N/A,#N/A,FALSE,"rab"}</definedName>
    <definedName name="tahap222_2">{#N/A,#N/A,FALSE,"REK";#N/A,#N/A,FALSE,"rab"}</definedName>
    <definedName name="tahap222_3" localSheetId="5">{#N/A,#N/A,FALSE,"REK";#N/A,#N/A,FALSE,"rab"}</definedName>
    <definedName name="tahap222_3" localSheetId="7">{#N/A,#N/A,FALSE,"REK";#N/A,#N/A,FALSE,"rab"}</definedName>
    <definedName name="tahap222_3">{#N/A,#N/A,FALSE,"REK";#N/A,#N/A,FALSE,"rab"}</definedName>
    <definedName name="tahap222_4" localSheetId="5">{#N/A,#N/A,FALSE,"REK";#N/A,#N/A,FALSE,"rab"}</definedName>
    <definedName name="tahap222_4" localSheetId="7">{#N/A,#N/A,FALSE,"REK";#N/A,#N/A,FALSE,"rab"}</definedName>
    <definedName name="tahap222_4">{#N/A,#N/A,FALSE,"REK";#N/A,#N/A,FALSE,"rab"}</definedName>
    <definedName name="tahap222_5" localSheetId="5">{#N/A,#N/A,FALSE,"REK";#N/A,#N/A,FALSE,"rab"}</definedName>
    <definedName name="tahap222_5" localSheetId="7">{#N/A,#N/A,FALSE,"REK";#N/A,#N/A,FALSE,"rab"}</definedName>
    <definedName name="tahap222_5">{#N/A,#N/A,FALSE,"REK";#N/A,#N/A,FALSE,"rab"}</definedName>
    <definedName name="tahap3" localSheetId="5">{#N/A,#N/A,FALSE,"REK";#N/A,#N/A,FALSE,"rab"}</definedName>
    <definedName name="tahap3" localSheetId="7">{#N/A,#N/A,FALSE,"REK";#N/A,#N/A,FALSE,"rab"}</definedName>
    <definedName name="tahap3">{#N/A,#N/A,FALSE,"REK";#N/A,#N/A,FALSE,"rab"}</definedName>
    <definedName name="tahap3_1" localSheetId="3">{#N/A,#N/A,FALSE,"REK";#N/A,#N/A,FALSE,"rab"}</definedName>
    <definedName name="tahap3_1" localSheetId="4">{#N/A,#N/A,FALSE,"REK";#N/A,#N/A,FALSE,"rab"}</definedName>
    <definedName name="tahap3_2" localSheetId="5">{#N/A,#N/A,FALSE,"REK";#N/A,#N/A,FALSE,"rab"}</definedName>
    <definedName name="tahap3_2" localSheetId="7">{#N/A,#N/A,FALSE,"REK";#N/A,#N/A,FALSE,"rab"}</definedName>
    <definedName name="tahap3_2">{#N/A,#N/A,FALSE,"REK";#N/A,#N/A,FALSE,"rab"}</definedName>
    <definedName name="tahap3_3" localSheetId="5">{#N/A,#N/A,FALSE,"REK";#N/A,#N/A,FALSE,"rab"}</definedName>
    <definedName name="tahap3_3" localSheetId="7">{#N/A,#N/A,FALSE,"REK";#N/A,#N/A,FALSE,"rab"}</definedName>
    <definedName name="tahap3_3">{#N/A,#N/A,FALSE,"REK";#N/A,#N/A,FALSE,"rab"}</definedName>
    <definedName name="tahap3_4" localSheetId="5">{#N/A,#N/A,FALSE,"REK";#N/A,#N/A,FALSE,"rab"}</definedName>
    <definedName name="tahap3_4" localSheetId="7">{#N/A,#N/A,FALSE,"REK";#N/A,#N/A,FALSE,"rab"}</definedName>
    <definedName name="tahap3_4">{#N/A,#N/A,FALSE,"REK";#N/A,#N/A,FALSE,"rab"}</definedName>
    <definedName name="tahap3_5" localSheetId="5">{#N/A,#N/A,FALSE,"REK";#N/A,#N/A,FALSE,"rab"}</definedName>
    <definedName name="tahap3_5" localSheetId="7">{#N/A,#N/A,FALSE,"REK";#N/A,#N/A,FALSE,"rab"}</definedName>
    <definedName name="tahap3_5">{#N/A,#N/A,FALSE,"REK";#N/A,#N/A,FALSE,"rab"}</definedName>
    <definedName name="tahun" localSheetId="1">#REF!</definedName>
    <definedName name="tahun" localSheetId="2">#REF!</definedName>
    <definedName name="tahun">#REF!</definedName>
    <definedName name="Tahun89">'[434]Debit Hasil Tank model'!$D$13:$AA$38</definedName>
    <definedName name="Tahun90">'[434]Debit Hasil Tank model'!#REF!</definedName>
    <definedName name="Tahun91">'[434]Debit Hasil Tank model'!#REF!</definedName>
    <definedName name="Tahun92">'[434]Debit Hasil Tank model'!#REF!</definedName>
    <definedName name="Tahun93">'[434]Debit Hasil Tank model'!#REF!</definedName>
    <definedName name="Tahun94">'[434]Debit Hasil Tank model'!#REF!</definedName>
    <definedName name="Tahun95">'[434]Debit Hasil Tank model'!#REF!</definedName>
    <definedName name="Tahun96">'[434]Debit Hasil Tank model'!#REF!</definedName>
    <definedName name="Tahun97">'[434]Debit Hasil Tank model'!#REF!</definedName>
    <definedName name="Tahun98">'[434]Debit Hasil Tank model'!#REF!</definedName>
    <definedName name="TahunAnggaran">'[408]1'!$A$10</definedName>
    <definedName name="tai" localSheetId="5">{"'Sheet1'!$A$1"}</definedName>
    <definedName name="tai" localSheetId="7">{"'Sheet1'!$A$1"}</definedName>
    <definedName name="tai">{"'Sheet1'!$A$1"}</definedName>
    <definedName name="tai_1" localSheetId="3">{"'Sheet1'!$A$1"}</definedName>
    <definedName name="tai_1" localSheetId="4">{"'Sheet1'!$A$1"}</definedName>
    <definedName name="tai_2" localSheetId="5">{"'Sheet1'!$A$1"}</definedName>
    <definedName name="tai_2" localSheetId="7">{"'Sheet1'!$A$1"}</definedName>
    <definedName name="tai_2">{"'Sheet1'!$A$1"}</definedName>
    <definedName name="tai_3" localSheetId="5">{"'Sheet1'!$A$1"}</definedName>
    <definedName name="tai_3" localSheetId="7">{"'Sheet1'!$A$1"}</definedName>
    <definedName name="tai_3">{"'Sheet1'!$A$1"}</definedName>
    <definedName name="tai_4" localSheetId="5">{"'Sheet1'!$A$1"}</definedName>
    <definedName name="tai_4" localSheetId="7">{"'Sheet1'!$A$1"}</definedName>
    <definedName name="tai_4">{"'Sheet1'!$A$1"}</definedName>
    <definedName name="tai_5" localSheetId="5">{"'Sheet1'!$A$1"}</definedName>
    <definedName name="tai_5" localSheetId="7">{"'Sheet1'!$A$1"}</definedName>
    <definedName name="tai_5">{"'Sheet1'!$A$1"}</definedName>
    <definedName name="tajuk">'[367]HARGA SAT'!$E$93</definedName>
    <definedName name="talangparalon">[161]bahan!$H$95</definedName>
    <definedName name="talangpvc">[69]Upah!$F$78</definedName>
    <definedName name="tali_rafia">'[215]HARGA SATUAN'!$F$37</definedName>
    <definedName name="TALUD" localSheetId="1">#REF!</definedName>
    <definedName name="TALUD" localSheetId="2">#REF!</definedName>
    <definedName name="TALUD">#REF!</definedName>
    <definedName name="taluminium">[161]bahan!#REF!</definedName>
    <definedName name="tambah" localSheetId="1">#REF!</definedName>
    <definedName name="tambah" localSheetId="2">#REF!</definedName>
    <definedName name="tambah">#REF!</definedName>
    <definedName name="tambahan" localSheetId="1">#REF!</definedName>
    <definedName name="tambahan" localSheetId="2">#REF!</definedName>
    <definedName name="tambahan">#REF!</definedName>
    <definedName name="TAMPER">'[35]Break Down Alat'!#REF!</definedName>
    <definedName name="TAMPER_1">"#REF!"</definedName>
    <definedName name="Tamper_hand">'[144]Upah&amp;Bahan'!$G$170</definedName>
    <definedName name="TAMPER_VIBRATING_PLATE">'[186]HARGA ALAT'!$E$22</definedName>
    <definedName name="TAMPING" localSheetId="1">#REF!</definedName>
    <definedName name="TAMPING" localSheetId="2">#REF!</definedName>
    <definedName name="TAMPING">#REF!</definedName>
    <definedName name="TAN" localSheetId="1">#REF!</definedName>
    <definedName name="TAN" localSheetId="2">#REF!</definedName>
    <definedName name="TAN">#REF!</definedName>
    <definedName name="tan.urg">[158]bahan!$G$43</definedName>
    <definedName name="Tanah">[154]HaSatUp!#REF!</definedName>
    <definedName name="tanah.pilihan" localSheetId="1">#REF!</definedName>
    <definedName name="tanah.pilihan" localSheetId="2">#REF!</definedName>
    <definedName name="tanah.pilihan">#REF!</definedName>
    <definedName name="tanah.urug" localSheetId="1">#REF!</definedName>
    <definedName name="tanah.urug" localSheetId="2">#REF!</definedName>
    <definedName name="tanah.urug">#REF!</definedName>
    <definedName name="Tanah.Urug.Biasa">[162]Bahan!$I$24</definedName>
    <definedName name="tanah_t">[217]bahan!$G$41</definedName>
    <definedName name="Tanah_U" localSheetId="1">#REF!</definedName>
    <definedName name="Tanah_U" localSheetId="2">#REF!</definedName>
    <definedName name="Tanah_U">#REF!</definedName>
    <definedName name="tanah_up">[217]bahan!$G$44</definedName>
    <definedName name="Tanah_Urug">'[466]Harga Satuan'!$E$8</definedName>
    <definedName name="TANAH2" localSheetId="1">#REF!</definedName>
    <definedName name="TANAH2" localSheetId="2">#REF!</definedName>
    <definedName name="TANAH2">#REF!</definedName>
    <definedName name="tanah61">'[132]ANLIS '!$K$66</definedName>
    <definedName name="tanah610">'[132]ANLIS '!$K$84</definedName>
    <definedName name="tanah611">'[132]ANLIS '!$K$97</definedName>
    <definedName name="tanah615">'[132]ANLIS '!$K$110</definedName>
    <definedName name="tanah69">'[132]ANLIS '!$K$75</definedName>
    <definedName name="TANAHPASIR" localSheetId="1">#REF!</definedName>
    <definedName name="TANAHPASIR" localSheetId="2">#REF!</definedName>
    <definedName name="TANAHPASIR">#REF!</definedName>
    <definedName name="Tanahpilihan">[154]HaSatUp!#REF!</definedName>
    <definedName name="tanahurug">'[118]Daftar Harga'!$H$45</definedName>
    <definedName name="TANAHURUGBIASA">'[66]HRG BH'!$D$56</definedName>
    <definedName name="Tanam_Mangrove" localSheetId="1">#REF!</definedName>
    <definedName name="Tanam_Mangrove" localSheetId="2">#REF!</definedName>
    <definedName name="Tanam_Mangrove">#REF!</definedName>
    <definedName name="Tanda.Tangan" localSheetId="1">#REF!</definedName>
    <definedName name="Tanda.Tangan" localSheetId="2">#REF!</definedName>
    <definedName name="Tanda.Tangan">#REF!</definedName>
    <definedName name="Tandem">'[144]Upah&amp;Bahan'!$G$185</definedName>
    <definedName name="Tandem_Roller" localSheetId="1">#REF!</definedName>
    <definedName name="Tandem_Roller" localSheetId="2">#REF!</definedName>
    <definedName name="Tandem_Roller">#REF!</definedName>
    <definedName name="TANDEMROLLER">'[35]Break Down Alat'!#REF!</definedName>
    <definedName name="TANDEMROLLER_1">"#REF!"</definedName>
    <definedName name="tanggal">[217]bahan!$G$65</definedName>
    <definedName name="Tanggal_Penawaran">[435]CODE!$B$9</definedName>
    <definedName name="TanggalKontrak" localSheetId="1">#REF!</definedName>
    <definedName name="TanggalKontrak" localSheetId="2">#REF!</definedName>
    <definedName name="TanggalKontrak">#REF!</definedName>
    <definedName name="TanggalSPMK">'[467]Data Teknik'!$F$12</definedName>
    <definedName name="tangki" localSheetId="1">#REF!</definedName>
    <definedName name="tangki" localSheetId="2">#REF!</definedName>
    <definedName name="tangki">#REF!</definedName>
    <definedName name="Tangki_Air">[122]HS!$G$227</definedName>
    <definedName name="TANKAR">[326]ANALHASA!$J$94</definedName>
    <definedName name="tanpatulang">[138]Analisa!$I$754</definedName>
    <definedName name="tanurug">[298]Harga!$F$31</definedName>
    <definedName name="tapping" localSheetId="1">#REF!</definedName>
    <definedName name="tapping" localSheetId="2">#REF!</definedName>
    <definedName name="tapping">#REF!</definedName>
    <definedName name="tasik2" localSheetId="1">#REF!</definedName>
    <definedName name="tasik2" localSheetId="2">#REF!</definedName>
    <definedName name="tasik2">#REF!</definedName>
    <definedName name="tawar">[11]Input!#REF!</definedName>
    <definedName name="TaxTV">10%</definedName>
    <definedName name="TaxXL">5%</definedName>
    <definedName name="TB" localSheetId="1">#REF!</definedName>
    <definedName name="TB" localSheetId="2">#REF!</definedName>
    <definedName name="TB">#REF!</definedName>
    <definedName name="TB_6">NA()</definedName>
    <definedName name="Tba">[22]TBA!$F$24:$S$121</definedName>
    <definedName name="TBA.">[333]Bahan!#REF!</definedName>
    <definedName name="TBAJA">[69]Upah!$F$19</definedName>
    <definedName name="tbasi">[103]bahan!#REF!</definedName>
    <definedName name="tbatu">[217]bahan!$G$24</definedName>
    <definedName name="TBBEND1125100">[9]ANALIS!#REF!</definedName>
    <definedName name="TBBEND1125150">[9]ANALIS!#REF!</definedName>
    <definedName name="TBBEND1125200">[9]ANALIS!#REF!</definedName>
    <definedName name="TBBEND1125250">[9]ANALIS!#REF!</definedName>
    <definedName name="TBBEND1125300">[9]ANALIS!#REF!</definedName>
    <definedName name="TBBEND1125350">[9]ANALIS!#REF!</definedName>
    <definedName name="TBBEND112580">[9]ANALIS!#REF!</definedName>
    <definedName name="TBBEND225100">[9]ANALIS!#REF!</definedName>
    <definedName name="TBBEND225150">[9]ANALIS!#REF!</definedName>
    <definedName name="TBBEND225200">[9]ANALIS!#REF!</definedName>
    <definedName name="TBBEND225250">[9]ANALIS!#REF!</definedName>
    <definedName name="TBBEND225300">[9]ANALIS!#REF!</definedName>
    <definedName name="TBBEND225350">[9]ANALIS!#REF!</definedName>
    <definedName name="TBBEND22580">[9]ANALIS!#REF!</definedName>
    <definedName name="TBBEND45100">[9]ANALIS!#REF!</definedName>
    <definedName name="TBBEND45150">[9]ANALIS!#REF!</definedName>
    <definedName name="TBBEND45200">[9]ANALIS!#REF!</definedName>
    <definedName name="TBBEND45300">[9]ANALIS!#REF!</definedName>
    <definedName name="TBBEND45350">[9]ANALIS!#REF!</definedName>
    <definedName name="TBBEND4580">[9]ANALIS!#REF!</definedName>
    <definedName name="TBBEND90100">[9]ANALIS!#REF!</definedName>
    <definedName name="TBBEND90150">[9]ANALIS!#REF!</definedName>
    <definedName name="TBBEND90200">[9]ANALIS!#REF!</definedName>
    <definedName name="TBBEND90250">[9]ANALIS!#REF!</definedName>
    <definedName name="TBBEND90300">[9]ANALIS!#REF!</definedName>
    <definedName name="TBBEND90350">[9]ANALIS!#REF!</definedName>
    <definedName name="TBBEND9080">[9]ANALIS!#REF!</definedName>
    <definedName name="TBDOP100">[9]ANALIS!#REF!</definedName>
    <definedName name="TBDOP150">[9]ANALIS!#REF!</definedName>
    <definedName name="TBDOP200">[9]ANALIS!#REF!</definedName>
    <definedName name="TBDOP250">[9]ANALIS!#REF!</definedName>
    <definedName name="TBDOP300">[9]ANALIS!#REF!</definedName>
    <definedName name="TBDOP350">[9]ANALIS!#REF!</definedName>
    <definedName name="TBDOP80">[9]ANALIS!#REF!</definedName>
    <definedName name="tbersi">[468]HRGBHN!$G$15</definedName>
    <definedName name="TBesi">'[224]Uph&amp;bhn'!$E$20</definedName>
    <definedName name="tbesibeton">[183]bahan!$H$23</definedName>
    <definedName name="tbhhj" localSheetId="5">{"'Sheet1'!$A$1"}</definedName>
    <definedName name="tbhhj" localSheetId="7">{"'Sheet1'!$A$1"}</definedName>
    <definedName name="tbhhj">{"'Sheet1'!$A$1"}</definedName>
    <definedName name="tbhhj_1" localSheetId="3">{"'Sheet1'!$A$1"}</definedName>
    <definedName name="tbhhj_1" localSheetId="4">{"'Sheet1'!$A$1"}</definedName>
    <definedName name="tbhhj_2" localSheetId="5">{"'Sheet1'!$A$1"}</definedName>
    <definedName name="tbhhj_2" localSheetId="7">{"'Sheet1'!$A$1"}</definedName>
    <definedName name="tbhhj_2">{"'Sheet1'!$A$1"}</definedName>
    <definedName name="tbhhj_3" localSheetId="5">{"'Sheet1'!$A$1"}</definedName>
    <definedName name="tbhhj_3" localSheetId="7">{"'Sheet1'!$A$1"}</definedName>
    <definedName name="tbhhj_3">{"'Sheet1'!$A$1"}</definedName>
    <definedName name="tbhhj_4" localSheetId="5">{"'Sheet1'!$A$1"}</definedName>
    <definedName name="tbhhj_4" localSheetId="7">{"'Sheet1'!$A$1"}</definedName>
    <definedName name="tbhhj_4">{"'Sheet1'!$A$1"}</definedName>
    <definedName name="tbhhj_5" localSheetId="5">{"'Sheet1'!$A$1"}</definedName>
    <definedName name="tbhhj_5" localSheetId="7">{"'Sheet1'!$A$1"}</definedName>
    <definedName name="tbhhj_5">{"'Sheet1'!$A$1"}</definedName>
    <definedName name="tbor">'[67]hrg bhn'!$D$28</definedName>
    <definedName name="TBREDUCER10080">[9]ANALIS!#REF!</definedName>
    <definedName name="TBREDUCER150100">[9]ANALIS!#REF!</definedName>
    <definedName name="TBREDUCER200150">[9]ANALIS!#REF!</definedName>
    <definedName name="TBREDUCER250150">[9]ANALIS!#REF!</definedName>
    <definedName name="TBREDUCER250200">[9]ANALIS!#REF!</definedName>
    <definedName name="TBREDUCER300200">[9]ANALIS!#REF!</definedName>
    <definedName name="TBREDUCER300250">[9]ANALIS!#REF!</definedName>
    <definedName name="TBREDUCER350200">[9]ANALIS!#REF!</definedName>
    <definedName name="TBREDUCER350250">[9]ANALIS!#REF!</definedName>
    <definedName name="TBREDUCER350300">[9]ANALIS!#REF!</definedName>
    <definedName name="TBS" localSheetId="1">#REF!</definedName>
    <definedName name="TBS" localSheetId="2">#REF!</definedName>
    <definedName name="TBS">#REF!</definedName>
    <definedName name="tbt">'[121]UPAH+BAHAN'!$H$21</definedName>
    <definedName name="TBTEE100">[9]ANALIS!#REF!</definedName>
    <definedName name="TBTEE150">[9]ANALIS!#REF!</definedName>
    <definedName name="TBTEE200">[9]ANALIS!#REF!</definedName>
    <definedName name="TBTEE250">[9]ANALIS!#REF!</definedName>
    <definedName name="TBTEE300">[9]ANALIS!#REF!</definedName>
    <definedName name="TBTEE350">[9]ANALIS!#REF!</definedName>
    <definedName name="TBTEE80">[9]ANALIS!#REF!</definedName>
    <definedName name="TBVALVE100">[9]ANALIS!#REF!</definedName>
    <definedName name="TBVALVE150">[9]ANALIS!#REF!</definedName>
    <definedName name="TBVALVE200">[9]ANALIS!#REF!</definedName>
    <definedName name="TBVALVE250">[9]ANALIS!#REF!</definedName>
    <definedName name="TBVALVE300">[9]ANALIS!#REF!</definedName>
    <definedName name="TBVALVE350">[9]ANALIS!#REF!</definedName>
    <definedName name="TBVALVE80">[9]ANALIS!#REF!</definedName>
    <definedName name="TBVBEND100">[9]ANALIS!#REF!</definedName>
    <definedName name="TBVBEND150">[9]ANALIS!#REF!</definedName>
    <definedName name="TBVBEND200">[9]ANALIS!#REF!</definedName>
    <definedName name="TBVBEND250">[9]ANALIS!#REF!</definedName>
    <definedName name="TBVBEND300">[9]ANALIS!#REF!</definedName>
    <definedName name="TBVBEND350">[9]ANALIS!#REF!</definedName>
    <definedName name="TBVBEND80">[9]ANALIS!#REF!</definedName>
    <definedName name="TC" localSheetId="1">#REF!</definedName>
    <definedName name="TC" localSheetId="2">#REF!</definedName>
    <definedName name="TC">#REF!</definedName>
    <definedName name="TCat">'[224]Uph&amp;bhn'!$E$24</definedName>
    <definedName name="TCor">'[127]Uph&amp;bhn'!$G$40</definedName>
    <definedName name="TDGSR" localSheetId="5">{"'Sheet1'!$A$1"}</definedName>
    <definedName name="TDGSR" localSheetId="7">{"'Sheet1'!$A$1"}</definedName>
    <definedName name="TDGSR">{"'Sheet1'!$A$1"}</definedName>
    <definedName name="TDGSR_1" localSheetId="3">{"'Sheet1'!$A$1"}</definedName>
    <definedName name="TDGSR_1" localSheetId="4">{"'Sheet1'!$A$1"}</definedName>
    <definedName name="TDGSR_2" localSheetId="5">{"'Sheet1'!$A$1"}</definedName>
    <definedName name="TDGSR_2" localSheetId="7">{"'Sheet1'!$A$1"}</definedName>
    <definedName name="TDGSR_2">{"'Sheet1'!$A$1"}</definedName>
    <definedName name="TDGSR_3" localSheetId="5">{"'Sheet1'!$A$1"}</definedName>
    <definedName name="TDGSR_3" localSheetId="7">{"'Sheet1'!$A$1"}</definedName>
    <definedName name="TDGSR_3">{"'Sheet1'!$A$1"}</definedName>
    <definedName name="TDGSR_4" localSheetId="5">{"'Sheet1'!$A$1"}</definedName>
    <definedName name="TDGSR_4" localSheetId="7">{"'Sheet1'!$A$1"}</definedName>
    <definedName name="TDGSR_4">{"'Sheet1'!$A$1"}</definedName>
    <definedName name="TDGSR_5" localSheetId="5">{"'Sheet1'!$A$1"}</definedName>
    <definedName name="TDGSR_5" localSheetId="7">{"'Sheet1'!$A$1"}</definedName>
    <definedName name="TDGSR_5">{"'Sheet1'!$A$1"}</definedName>
    <definedName name="TEACWOOD">[20]HS!#REF!</definedName>
    <definedName name="teak">[120]bahan!$G$162</definedName>
    <definedName name="teak.o" localSheetId="1">#REF!</definedName>
    <definedName name="teak.o" localSheetId="2">#REF!</definedName>
    <definedName name="teak.o">#REF!</definedName>
    <definedName name="teak3">[27]Harga!#REF!</definedName>
    <definedName name="teakblok" localSheetId="1">#REF!</definedName>
    <definedName name="teakblok" localSheetId="2">#REF!</definedName>
    <definedName name="teakblok">#REF!</definedName>
    <definedName name="teakoil">[69]Upah!$F$164</definedName>
    <definedName name="TEAKWOOD">'[86]UPAH BAHAN'!$G$116</definedName>
    <definedName name="teakwood3mm">'[39]upah bahan'!$F$62</definedName>
    <definedName name="teakwood90">'[67]hrg bhn'!$D$168</definedName>
    <definedName name="Tebang_Rumpun_Bambu">[215]ANALISA!$E$425</definedName>
    <definedName name="Tebas" localSheetId="1">#REF!</definedName>
    <definedName name="Tebas" localSheetId="2">#REF!</definedName>
    <definedName name="Tebas">#REF!</definedName>
    <definedName name="TEE.315.315">'[106]HARGA SAT'!$F$149</definedName>
    <definedName name="TEE.50">'[191]HARGA SAT'!#REF!</definedName>
    <definedName name="TEE.75">'[191]HARGA SAT'!#REF!</definedName>
    <definedName name="TEE.75.50">'[191]HARGA SAT'!#REF!</definedName>
    <definedName name="tee.af.8.3" localSheetId="1">#REF!</definedName>
    <definedName name="tee.af.8.3" localSheetId="2">#REF!</definedName>
    <definedName name="tee.af.8.3">#REF!</definedName>
    <definedName name="tee.af.8.4" localSheetId="1">#REF!</definedName>
    <definedName name="tee.af.8.4" localSheetId="2">#REF!</definedName>
    <definedName name="tee.af.8.4">#REF!</definedName>
    <definedName name="TEE.PE.200.100" localSheetId="1">#REF!</definedName>
    <definedName name="TEE.PE.200.100" localSheetId="2">#REF!</definedName>
    <definedName name="TEE.PE.200.100">#REF!</definedName>
    <definedName name="TEE.PE.200.150" localSheetId="1">#REF!</definedName>
    <definedName name="TEE.PE.200.150" localSheetId="2">#REF!</definedName>
    <definedName name="TEE.PE.200.150">#REF!</definedName>
    <definedName name="TEE.PE.200.200" localSheetId="1">#REF!</definedName>
    <definedName name="TEE.PE.200.200" localSheetId="2">#REF!</definedName>
    <definedName name="TEE.PE.200.200">#REF!</definedName>
    <definedName name="TEE.PE.250.100" localSheetId="1">#REF!</definedName>
    <definedName name="TEE.PE.250.100" localSheetId="2">#REF!</definedName>
    <definedName name="TEE.PE.250.100">#REF!</definedName>
    <definedName name="TEE.PE.250.150" localSheetId="1">#REF!</definedName>
    <definedName name="TEE.PE.250.150" localSheetId="2">#REF!</definedName>
    <definedName name="TEE.PE.250.150">#REF!</definedName>
    <definedName name="TEE.PE.250.250" localSheetId="1">#REF!</definedName>
    <definedName name="TEE.PE.250.250" localSheetId="2">#REF!</definedName>
    <definedName name="TEE.PE.250.250">#REF!</definedName>
    <definedName name="tee.pvc.1.5.1.5" localSheetId="1">#REF!</definedName>
    <definedName name="tee.pvc.1.5.1.5" localSheetId="2">#REF!</definedName>
    <definedName name="tee.pvc.1.5.1.5">#REF!</definedName>
    <definedName name="tee.pvc.2.1.5" localSheetId="1">#REF!</definedName>
    <definedName name="tee.pvc.2.1.5" localSheetId="2">#REF!</definedName>
    <definedName name="tee.pvc.2.1.5">#REF!</definedName>
    <definedName name="tee.pvc.2.2" localSheetId="1">#REF!</definedName>
    <definedName name="tee.pvc.2.2" localSheetId="2">#REF!</definedName>
    <definedName name="tee.pvc.2.2">#REF!</definedName>
    <definedName name="TEE.PVC.200.100" localSheetId="1">#REF!</definedName>
    <definedName name="TEE.PVC.200.100" localSheetId="2">#REF!</definedName>
    <definedName name="TEE.PVC.200.100">#REF!</definedName>
    <definedName name="TEE.PVC.200.150" localSheetId="1">#REF!</definedName>
    <definedName name="TEE.PVC.200.150" localSheetId="2">#REF!</definedName>
    <definedName name="TEE.PVC.200.150">#REF!</definedName>
    <definedName name="TEE.PVC.250.100" localSheetId="1">#REF!</definedName>
    <definedName name="TEE.PVC.250.100" localSheetId="2">#REF!</definedName>
    <definedName name="TEE.PVC.250.100">#REF!</definedName>
    <definedName name="TEE.PVC.250.150" localSheetId="1">#REF!</definedName>
    <definedName name="TEE.PVC.250.150" localSheetId="2">#REF!</definedName>
    <definedName name="TEE.PVC.250.150">#REF!</definedName>
    <definedName name="tee.pvc.3.1.5" localSheetId="1">#REF!</definedName>
    <definedName name="tee.pvc.3.1.5" localSheetId="2">#REF!</definedName>
    <definedName name="tee.pvc.3.1.5">#REF!</definedName>
    <definedName name="tee.pvc.3.2" localSheetId="1">#REF!</definedName>
    <definedName name="tee.pvc.3.2" localSheetId="2">#REF!</definedName>
    <definedName name="tee.pvc.3.2">#REF!</definedName>
    <definedName name="tee.pvc.3.3" localSheetId="1">#REF!</definedName>
    <definedName name="tee.pvc.3.3" localSheetId="2">#REF!</definedName>
    <definedName name="tee.pvc.3.3">#REF!</definedName>
    <definedName name="TEE.PVC.300.100" localSheetId="1">#REF!</definedName>
    <definedName name="TEE.PVC.300.100" localSheetId="2">#REF!</definedName>
    <definedName name="TEE.PVC.300.100">#REF!</definedName>
    <definedName name="TEE.PVC.300.150" localSheetId="1">#REF!</definedName>
    <definedName name="TEE.PVC.300.150" localSheetId="2">#REF!</definedName>
    <definedName name="TEE.PVC.300.150">#REF!</definedName>
    <definedName name="TEE.PVC.350.150" localSheetId="1">#REF!</definedName>
    <definedName name="TEE.PVC.350.150" localSheetId="2">#REF!</definedName>
    <definedName name="TEE.PVC.350.150">#REF!</definedName>
    <definedName name="tee.pvc.4.1.5" localSheetId="1">#REF!</definedName>
    <definedName name="tee.pvc.4.1.5" localSheetId="2">#REF!</definedName>
    <definedName name="tee.pvc.4.1.5">#REF!</definedName>
    <definedName name="tee.pvc.4.2" localSheetId="1">#REF!</definedName>
    <definedName name="tee.pvc.4.2" localSheetId="2">#REF!</definedName>
    <definedName name="tee.pvc.4.2">#REF!</definedName>
    <definedName name="tee.pvc.4.3" localSheetId="1">#REF!</definedName>
    <definedName name="tee.pvc.4.3" localSheetId="2">#REF!</definedName>
    <definedName name="tee.pvc.4.3">#REF!</definedName>
    <definedName name="tee.pvc.6.1.5" localSheetId="1">#REF!</definedName>
    <definedName name="tee.pvc.6.1.5" localSheetId="2">#REF!</definedName>
    <definedName name="tee.pvc.6.1.5">#REF!</definedName>
    <definedName name="tee.pvc.6.2" localSheetId="1">#REF!</definedName>
    <definedName name="tee.pvc.6.2" localSheetId="2">#REF!</definedName>
    <definedName name="tee.pvc.6.2">#REF!</definedName>
    <definedName name="tee.pvc.6.3" localSheetId="1">#REF!</definedName>
    <definedName name="tee.pvc.6.3" localSheetId="2">#REF!</definedName>
    <definedName name="tee.pvc.6.3">#REF!</definedName>
    <definedName name="tee.pvc.6.4" localSheetId="1">#REF!</definedName>
    <definedName name="tee.pvc.6.4" localSheetId="2">#REF!</definedName>
    <definedName name="tee.pvc.6.4">#REF!</definedName>
    <definedName name="tee.pvc.8.2" localSheetId="1">#REF!</definedName>
    <definedName name="tee.pvc.8.2" localSheetId="2">#REF!</definedName>
    <definedName name="tee.pvc.8.2">#REF!</definedName>
    <definedName name="tee.pvc.8.3" localSheetId="1">#REF!</definedName>
    <definedName name="tee.pvc.8.3" localSheetId="2">#REF!</definedName>
    <definedName name="tee.pvc.8.3">#REF!</definedName>
    <definedName name="Tee__gip__ø_3_4" localSheetId="1">#REF!</definedName>
    <definedName name="Tee__gip__ø_3_4" localSheetId="2">#REF!</definedName>
    <definedName name="Tee__gip__ø_3_4">#REF!</definedName>
    <definedName name="Tee__pvc__ø_2___maspion_D" localSheetId="1">#REF!</definedName>
    <definedName name="Tee__pvc__ø_2___maspion_D" localSheetId="2">#REF!</definedName>
    <definedName name="Tee__pvc__ø_2___maspion_D">#REF!</definedName>
    <definedName name="Tee_All_Flange_Besi_Ø_4">[122]HS!$G$191</definedName>
    <definedName name="Tee_gip__ø_1_2" localSheetId="1">#REF!</definedName>
    <definedName name="Tee_gip__ø_1_2" localSheetId="2">#REF!</definedName>
    <definedName name="Tee_gip__ø_1_2">#REF!</definedName>
    <definedName name="Tee_pvc__ø_4___maspion_D" localSheetId="1">#REF!</definedName>
    <definedName name="Tee_pvc__ø_4___maspion_D" localSheetId="2">#REF!</definedName>
    <definedName name="Tee_pvc__ø_4___maspion_D">#REF!</definedName>
    <definedName name="tee_pvc_4">[122]HS!$G$192</definedName>
    <definedName name="teealltreadedia50x50">[109]Bahan!#REF!</definedName>
    <definedName name="teealltreadedia63x63">[109]Bahan!#REF!</definedName>
    <definedName name="teegisetengahin">[109]Bahan!#REF!</definedName>
    <definedName name="teegitigaperempatin">[109]Bahan!#REF!</definedName>
    <definedName name="teepvcrrjdia63x63">[109]Bahan!#REF!</definedName>
    <definedName name="teepvcsatuin">[109]Bahan!#REF!</definedName>
    <definedName name="teepvcscdia50x40">[109]Bahan!#REF!</definedName>
    <definedName name="teepvcscdia50x50">[109]Bahan!#REF!</definedName>
    <definedName name="teepvcscdia63x50">[109]Bahan!#REF!</definedName>
    <definedName name="teepvcscdia63x63">[109]Bahan!#REF!</definedName>
    <definedName name="teepvcscdia90x63">[109]Bahan!#REF!</definedName>
    <definedName name="teer">[120]bahan!$G$181</definedName>
    <definedName name="teerarang">'[469] hrg bhn'!$F$157</definedName>
    <definedName name="Tegel" localSheetId="1">#REF!</definedName>
    <definedName name="Tegel" localSheetId="2">#REF!</definedName>
    <definedName name="Tegel">#REF!</definedName>
    <definedName name="tegel.abu">'[191]HARGA SAT'!#REF!</definedName>
    <definedName name="tegel.warna">'[191]HARGA SAT'!#REF!</definedName>
    <definedName name="Tegel_abu___abu_20_x_20_cm" localSheetId="1">#REF!</definedName>
    <definedName name="Tegel_abu___abu_20_x_20_cm" localSheetId="2">#REF!</definedName>
    <definedName name="Tegel_abu___abu_20_x_20_cm">#REF!</definedName>
    <definedName name="TEGELABUABU">'[66]HRG BH'!$D$72</definedName>
    <definedName name="tegelpc">'[212]upah-fu'!$E$37</definedName>
    <definedName name="tegeng">'[470]HARGA SAT'!$C$189:$E$197</definedName>
    <definedName name="tei" localSheetId="5">{"'Sheet1'!$A$1"}</definedName>
    <definedName name="tei" localSheetId="7">{"'Sheet1'!$A$1"}</definedName>
    <definedName name="tei">{"'Sheet1'!$A$1"}</definedName>
    <definedName name="tei_1" localSheetId="3">{"'Sheet1'!$A$1"}</definedName>
    <definedName name="tei_1" localSheetId="4">{"'Sheet1'!$A$1"}</definedName>
    <definedName name="tei_2" localSheetId="5">{"'Sheet1'!$A$1"}</definedName>
    <definedName name="tei_2" localSheetId="7">{"'Sheet1'!$A$1"}</definedName>
    <definedName name="tei_2">{"'Sheet1'!$A$1"}</definedName>
    <definedName name="tei_3" localSheetId="5">{"'Sheet1'!$A$1"}</definedName>
    <definedName name="tei_3" localSheetId="7">{"'Sheet1'!$A$1"}</definedName>
    <definedName name="tei_3">{"'Sheet1'!$A$1"}</definedName>
    <definedName name="tei_4" localSheetId="5">{"'Sheet1'!$A$1"}</definedName>
    <definedName name="tei_4" localSheetId="7">{"'Sheet1'!$A$1"}</definedName>
    <definedName name="tei_4">{"'Sheet1'!$A$1"}</definedName>
    <definedName name="tei_5" localSheetId="5">{"'Sheet1'!$A$1"}</definedName>
    <definedName name="tei_5" localSheetId="7">{"'Sheet1'!$A$1"}</definedName>
    <definedName name="tei_5">{"'Sheet1'!$A$1"}</definedName>
    <definedName name="tek_pumping">'[430]Daftr U&amp;B'!$F$25</definedName>
    <definedName name="teknisi.pump">'[113]Daft.U+B'!$F$24</definedName>
    <definedName name="teknisi_pump">'[187]Daft.U+B'!#REF!</definedName>
    <definedName name="tekwod.lapis" localSheetId="1">#REF!</definedName>
    <definedName name="tekwod.lapis" localSheetId="2">#REF!</definedName>
    <definedName name="tekwod.lapis">#REF!</definedName>
    <definedName name="tekwod3" localSheetId="1">#REF!</definedName>
    <definedName name="tekwod3" localSheetId="2">#REF!</definedName>
    <definedName name="tekwod3">#REF!</definedName>
    <definedName name="tel">[38]input!$B$16</definedName>
    <definedName name="telepon">[471]CODE!$B$23</definedName>
    <definedName name="Telp" localSheetId="1">#REF!</definedName>
    <definedName name="Telp" localSheetId="2">#REF!</definedName>
    <definedName name="Telp">#REF!</definedName>
    <definedName name="Telp3">[72]INPUT!#REF!</definedName>
    <definedName name="telpon">[179]INPUT!$C$32</definedName>
    <definedName name="Tempat" localSheetId="1">#REF!</definedName>
    <definedName name="Tempat" localSheetId="2">#REF!</definedName>
    <definedName name="Tempat">#REF!</definedName>
    <definedName name="Tempat_tgl">'[472]1'!$V$1</definedName>
    <definedName name="tempat1">[473]INPUT!$C$25</definedName>
    <definedName name="tempatlampu">'[39]upah bahan'!$F$144</definedName>
    <definedName name="tempatsabun">[69]Upah!$F$87</definedName>
    <definedName name="tempel">[20]HS!#REF!</definedName>
    <definedName name="TENAGA">'[474]UPAH BAHAN'!$C$6:$C$19</definedName>
    <definedName name="tengki">[183]bahan!$K$179</definedName>
    <definedName name="Teocwood">[216]harga!$J$56</definedName>
    <definedName name="ter" localSheetId="1">#REF!</definedName>
    <definedName name="ter" localSheetId="2">#REF!</definedName>
    <definedName name="ter">#REF!</definedName>
    <definedName name="terbilang">'[475]auto-lock'!$A$1</definedName>
    <definedName name="terdys" localSheetId="5">{"'Sheet1'!$A$1"}</definedName>
    <definedName name="terdys" localSheetId="7">{"'Sheet1'!$A$1"}</definedName>
    <definedName name="terdys">{"'Sheet1'!$A$1"}</definedName>
    <definedName name="terdys_1" localSheetId="3">{"'Sheet1'!$A$1"}</definedName>
    <definedName name="terdys_1" localSheetId="4">{"'Sheet1'!$A$1"}</definedName>
    <definedName name="terdys_2" localSheetId="5">{"'Sheet1'!$A$1"}</definedName>
    <definedName name="terdys_2" localSheetId="7">{"'Sheet1'!$A$1"}</definedName>
    <definedName name="terdys_2">{"'Sheet1'!$A$1"}</definedName>
    <definedName name="terdys_3" localSheetId="5">{"'Sheet1'!$A$1"}</definedName>
    <definedName name="terdys_3" localSheetId="7">{"'Sheet1'!$A$1"}</definedName>
    <definedName name="terdys_3">{"'Sheet1'!$A$1"}</definedName>
    <definedName name="terdys_4" localSheetId="5">{"'Sheet1'!$A$1"}</definedName>
    <definedName name="terdys_4" localSheetId="7">{"'Sheet1'!$A$1"}</definedName>
    <definedName name="terdys_4">{"'Sheet1'!$A$1"}</definedName>
    <definedName name="terdys_5" localSheetId="5">{"'Sheet1'!$A$1"}</definedName>
    <definedName name="terdys_5" localSheetId="7">{"'Sheet1'!$A$1"}</definedName>
    <definedName name="terdys_5">{"'Sheet1'!$A$1"}</definedName>
    <definedName name="TERLATIH">'[86]UPAH BAHAN'!$G$24</definedName>
    <definedName name="Terr" localSheetId="1">#REF!</definedName>
    <definedName name="Terr" localSheetId="2">#REF!</definedName>
    <definedName name="Terr">#REF!</definedName>
    <definedName name="tert" localSheetId="1">#REF!</definedName>
    <definedName name="tert" localSheetId="2">#REF!</definedName>
    <definedName name="tert">#REF!</definedName>
    <definedName name="terte" localSheetId="1">#REF!</definedName>
    <definedName name="terte" localSheetId="2">#REF!</definedName>
    <definedName name="terte">#REF!</definedName>
    <definedName name="tes" localSheetId="1">#REF!</definedName>
    <definedName name="tes" localSheetId="2">#REF!</definedName>
    <definedName name="tes">#REF!</definedName>
    <definedName name="tes.reservoir">'[141]Break Down Bahan LS'!$L$192</definedName>
    <definedName name="Test5">#N/A</definedName>
    <definedName name="tg">[143]RAB!$O$5</definedName>
    <definedName name="tg.1da" localSheetId="1">#REF!</definedName>
    <definedName name="tg.1da" localSheetId="2">#REF!</definedName>
    <definedName name="tg.1da">#REF!</definedName>
    <definedName name="tg.1e" localSheetId="1">#REF!</definedName>
    <definedName name="tg.1e" localSheetId="2">#REF!</definedName>
    <definedName name="tg.1e">#REF!</definedName>
    <definedName name="tg.1f" localSheetId="1">#REF!</definedName>
    <definedName name="tg.1f" localSheetId="2">#REF!</definedName>
    <definedName name="tg.1f">#REF!</definedName>
    <definedName name="tg.1g" localSheetId="1">#REF!</definedName>
    <definedName name="tg.1g" localSheetId="2">#REF!</definedName>
    <definedName name="tg.1g">#REF!</definedName>
    <definedName name="tg.2" localSheetId="1">#REF!</definedName>
    <definedName name="tg.2" localSheetId="2">#REF!</definedName>
    <definedName name="tg.2">#REF!</definedName>
    <definedName name="tg.32e" localSheetId="1">#REF!</definedName>
    <definedName name="tg.32e" localSheetId="2">#REF!</definedName>
    <definedName name="tg.32e">#REF!</definedName>
    <definedName name="tg.33g" localSheetId="1">#REF!</definedName>
    <definedName name="tg.33g" localSheetId="2">#REF!</definedName>
    <definedName name="tg.33g">#REF!</definedName>
    <definedName name="tg.33i" localSheetId="1">#REF!</definedName>
    <definedName name="tg.33i" localSheetId="2">#REF!</definedName>
    <definedName name="tg.33i">#REF!</definedName>
    <definedName name="tg.41" localSheetId="1">#REF!</definedName>
    <definedName name="tg.41" localSheetId="2">#REF!</definedName>
    <definedName name="tg.41">#REF!</definedName>
    <definedName name="tg.44" localSheetId="1">#REF!</definedName>
    <definedName name="tg.44" localSheetId="2">#REF!</definedName>
    <definedName name="tg.44">#REF!</definedName>
    <definedName name="tg.50b" localSheetId="1">#REF!</definedName>
    <definedName name="tg.50b" localSheetId="2">#REF!</definedName>
    <definedName name="tg.50b">#REF!</definedName>
    <definedName name="tg.50k" localSheetId="1">#REF!</definedName>
    <definedName name="tg.50k" localSheetId="2">#REF!</definedName>
    <definedName name="tg.50k">#REF!</definedName>
    <definedName name="tg.51c" localSheetId="1">#REF!</definedName>
    <definedName name="tg.51c" localSheetId="2">#REF!</definedName>
    <definedName name="tg.51c">#REF!</definedName>
    <definedName name="tg.56" localSheetId="1">#REF!</definedName>
    <definedName name="tg.56" localSheetId="2">#REF!</definedName>
    <definedName name="tg.56">#REF!</definedName>
    <definedName name="tg.61" localSheetId="1">#REF!</definedName>
    <definedName name="tg.61" localSheetId="2">#REF!</definedName>
    <definedName name="tg.61">#REF!</definedName>
    <definedName name="TGL">[267]harga!$F$220</definedName>
    <definedName name="tgl_lahir">[159]CODE!#REF!</definedName>
    <definedName name="TGL_LPP">#N/A</definedName>
    <definedName name="tgl_surat">[471]CODE!$B$2</definedName>
    <definedName name="tgldip" localSheetId="1">#REF!</definedName>
    <definedName name="tgldip" localSheetId="2">#REF!</definedName>
    <definedName name="tgldip">#REF!</definedName>
    <definedName name="tglkon" localSheetId="1">#REF!</definedName>
    <definedName name="tglkon" localSheetId="2">#REF!</definedName>
    <definedName name="tglkon">#REF!</definedName>
    <definedName name="tglpeng">[411]INPUT!$B$24</definedName>
    <definedName name="tglpkp">#N/A</definedName>
    <definedName name="tglprint">#N/A</definedName>
    <definedName name="tglspt21">#N/A</definedName>
    <definedName name="tglspt25">#N/A</definedName>
    <definedName name="th.10" localSheetId="1">#REF!</definedName>
    <definedName name="th.10" localSheetId="2">#REF!</definedName>
    <definedName name="th.10">#REF!</definedName>
    <definedName name="th.15" localSheetId="1">#REF!</definedName>
    <definedName name="th.15" localSheetId="2">#REF!</definedName>
    <definedName name="th.15">#REF!</definedName>
    <definedName name="th.2" localSheetId="1">#REF!</definedName>
    <definedName name="th.2" localSheetId="2">#REF!</definedName>
    <definedName name="th.2">#REF!</definedName>
    <definedName name="th.2a" localSheetId="1">#REF!</definedName>
    <definedName name="th.2a" localSheetId="2">#REF!</definedName>
    <definedName name="th.2a">#REF!</definedName>
    <definedName name="th.6" localSheetId="1">#REF!</definedName>
    <definedName name="th.6" localSheetId="2">#REF!</definedName>
    <definedName name="th.6">#REF!</definedName>
    <definedName name="th.6a" localSheetId="1">#REF!</definedName>
    <definedName name="th.6a" localSheetId="2">#REF!</definedName>
    <definedName name="th.6a">#REF!</definedName>
    <definedName name="th.8" localSheetId="1">#REF!</definedName>
    <definedName name="th.8" localSheetId="2">#REF!</definedName>
    <definedName name="th.8">#REF!</definedName>
    <definedName name="th.8a" localSheetId="1">#REF!</definedName>
    <definedName name="th.8a" localSheetId="2">#REF!</definedName>
    <definedName name="th.8a">#REF!</definedName>
    <definedName name="th.9" localSheetId="1">#REF!</definedName>
    <definedName name="th.9" localSheetId="2">#REF!</definedName>
    <definedName name="th.9">#REF!</definedName>
    <definedName name="theere_loader">'[476]ANA-TOOLS-KKA'!$K$790</definedName>
    <definedName name="thhj" localSheetId="5">{"'Sheet1'!$A$1"}</definedName>
    <definedName name="thhj" localSheetId="7">{"'Sheet1'!$A$1"}</definedName>
    <definedName name="thhj">{"'Sheet1'!$A$1"}</definedName>
    <definedName name="thhj_1" localSheetId="3">{"'Sheet1'!$A$1"}</definedName>
    <definedName name="thhj_1" localSheetId="4">{"'Sheet1'!$A$1"}</definedName>
    <definedName name="thhj_2" localSheetId="5">{"'Sheet1'!$A$1"}</definedName>
    <definedName name="thhj_2" localSheetId="7">{"'Sheet1'!$A$1"}</definedName>
    <definedName name="thhj_2">{"'Sheet1'!$A$1"}</definedName>
    <definedName name="thhj_3" localSheetId="5">{"'Sheet1'!$A$1"}</definedName>
    <definedName name="thhj_3" localSheetId="7">{"'Sheet1'!$A$1"}</definedName>
    <definedName name="thhj_3">{"'Sheet1'!$A$1"}</definedName>
    <definedName name="thhj_4" localSheetId="5">{"'Sheet1'!$A$1"}</definedName>
    <definedName name="thhj_4" localSheetId="7">{"'Sheet1'!$A$1"}</definedName>
    <definedName name="thhj_4">{"'Sheet1'!$A$1"}</definedName>
    <definedName name="thhj_5" localSheetId="5">{"'Sheet1'!$A$1"}</definedName>
    <definedName name="thhj_5" localSheetId="7">{"'Sheet1'!$A$1"}</definedName>
    <definedName name="thhj_5">{"'Sheet1'!$A$1"}</definedName>
    <definedName name="thlalu" localSheetId="1">#REF!</definedName>
    <definedName name="thlalu" localSheetId="2">#REF!</definedName>
    <definedName name="thlalu">#REF!</definedName>
    <definedName name="thnlulus">[159]CODE!#REF!</definedName>
    <definedName name="THP">[462]THR!$C$5:$I$28</definedName>
    <definedName name="Three_wheel">'[248]Ana-ALAT'!#REF!</definedName>
    <definedName name="THREEWHEELROLLER">'[35]Break Down Alat'!#REF!</definedName>
    <definedName name="THREEWHEELROLLER_1">"#REF!"</definedName>
    <definedName name="thtrj" localSheetId="5">{"'Sheet1'!$A$1"}</definedName>
    <definedName name="thtrj" localSheetId="7">{"'Sheet1'!$A$1"}</definedName>
    <definedName name="thtrj">{"'Sheet1'!$A$1"}</definedName>
    <definedName name="thtrj_1" localSheetId="3">{"'Sheet1'!$A$1"}</definedName>
    <definedName name="thtrj_1" localSheetId="4">{"'Sheet1'!$A$1"}</definedName>
    <definedName name="thtrj_2" localSheetId="5">{"'Sheet1'!$A$1"}</definedName>
    <definedName name="thtrj_2" localSheetId="7">{"'Sheet1'!$A$1"}</definedName>
    <definedName name="thtrj_2">{"'Sheet1'!$A$1"}</definedName>
    <definedName name="thtrj_3" localSheetId="5">{"'Sheet1'!$A$1"}</definedName>
    <definedName name="thtrj_3" localSheetId="7">{"'Sheet1'!$A$1"}</definedName>
    <definedName name="thtrj_3">{"'Sheet1'!$A$1"}</definedName>
    <definedName name="thtrj_4" localSheetId="5">{"'Sheet1'!$A$1"}</definedName>
    <definedName name="thtrj_4" localSheetId="7">{"'Sheet1'!$A$1"}</definedName>
    <definedName name="thtrj_4">{"'Sheet1'!$A$1"}</definedName>
    <definedName name="thtrj_5" localSheetId="5">{"'Sheet1'!$A$1"}</definedName>
    <definedName name="thtrj_5" localSheetId="7">{"'Sheet1'!$A$1"}</definedName>
    <definedName name="thtrj_5">{"'Sheet1'!$A$1"}</definedName>
    <definedName name="TI">'[182]Analis Upah'!$I$1666</definedName>
    <definedName name="ti.2a" localSheetId="1">#REF!</definedName>
    <definedName name="ti.2a" localSheetId="2">#REF!</definedName>
    <definedName name="ti.2a">#REF!</definedName>
    <definedName name="tiang" localSheetId="1">#REF!</definedName>
    <definedName name="tiang" localSheetId="2">#REF!</definedName>
    <definedName name="tiang">#REF!</definedName>
    <definedName name="tim" localSheetId="1">#REF!</definedName>
    <definedName name="tim" localSheetId="2">#REF!</definedName>
    <definedName name="tim">#REF!</definedName>
    <definedName name="tim.pilihan">[133]aNaLiSa!$I$445</definedName>
    <definedName name="Timb">[54]BOQ!$U$11</definedName>
    <definedName name="timb_pilihan">[476]aNaLiSa!$I$491</definedName>
    <definedName name="timbunan">[133]aNaLiSa!$I$394</definedName>
    <definedName name="timbunan_tanah">[215]ANALISA!#REF!</definedName>
    <definedName name="Timbunan_Tanah_Borrow">[215]ANALISA!$E$114</definedName>
    <definedName name="timbunankembali" localSheetId="1">#REF!</definedName>
    <definedName name="timbunankembali" localSheetId="2">#REF!</definedName>
    <definedName name="timbunankembali">#REF!</definedName>
    <definedName name="timbunanpemadatan" localSheetId="1">'[209]Timbunan Pemadatan'!$C$3:$I$105</definedName>
    <definedName name="timbunanpemadatan" localSheetId="2">'[210]Timbunan Pemadatan'!$C$3:$I$105</definedName>
    <definedName name="timbunanpemadatan">'[211]Timbunan Pemadatan'!$C$3:$I$105</definedName>
    <definedName name="timbunanpilihan">'[67]hrg bhn'!$D$66</definedName>
    <definedName name="timsung" localSheetId="1">#REF!</definedName>
    <definedName name="timsung" localSheetId="2">#REF!</definedName>
    <definedName name="timsung">#REF!</definedName>
    <definedName name="tiner.sg">[120]bahan!$G$200</definedName>
    <definedName name="Tire">'[144]Upah&amp;Bahan'!$G$186</definedName>
    <definedName name="Tire_Roller" localSheetId="1">#REF!</definedName>
    <definedName name="Tire_Roller" localSheetId="2">#REF!</definedName>
    <definedName name="Tire_Roller">#REF!</definedName>
    <definedName name="TIRE_ROLLER_812">'[186]HARGA ALAT'!$E$20</definedName>
    <definedName name="TIREROLLER">'[35]Break Down Alat'!#REF!</definedName>
    <definedName name="TIREROLLER_1">"#REF!"</definedName>
    <definedName name="titik" localSheetId="1">#REF!</definedName>
    <definedName name="titik" localSheetId="2">#REF!</definedName>
    <definedName name="titik">#REF!</definedName>
    <definedName name="Titik_lampu" localSheetId="1">#REF!</definedName>
    <definedName name="Titik_lampu" localSheetId="2">#REF!</definedName>
    <definedName name="Titik_lampu">#REF!</definedName>
    <definedName name="titiklampu">'[39]upah bahan'!$F$96</definedName>
    <definedName name="titiklamput" localSheetId="1">#REF!</definedName>
    <definedName name="titiklamput" localSheetId="2">#REF!</definedName>
    <definedName name="titiklamput">#REF!</definedName>
    <definedName name="titk_lampu" localSheetId="1">#REF!</definedName>
    <definedName name="titk_lampu" localSheetId="2">#REF!</definedName>
    <definedName name="titk_lampu">#REF!</definedName>
    <definedName name="TITKLAMPU">'[67]hrg bhn'!#REF!</definedName>
    <definedName name="tj" localSheetId="5">{#N/A,#N/A,FALSE,"REK";#N/A,#N/A,FALSE,"Bq-ARS"}</definedName>
    <definedName name="tj" localSheetId="7">{#N/A,#N/A,FALSE,"REK";#N/A,#N/A,FALSE,"Bq-ARS"}</definedName>
    <definedName name="tj">{#N/A,#N/A,FALSE,"REK";#N/A,#N/A,FALSE,"Bq-ARS"}</definedName>
    <definedName name="tj_1" localSheetId="3">{#N/A,#N/A,FALSE,"REK";#N/A,#N/A,FALSE,"Bq-ARS"}</definedName>
    <definedName name="tj_1" localSheetId="4">{#N/A,#N/A,FALSE,"REK";#N/A,#N/A,FALSE,"Bq-ARS"}</definedName>
    <definedName name="tj_2" localSheetId="5">{#N/A,#N/A,FALSE,"REK";#N/A,#N/A,FALSE,"Bq-ARS"}</definedName>
    <definedName name="tj_2" localSheetId="7">{#N/A,#N/A,FALSE,"REK";#N/A,#N/A,FALSE,"Bq-ARS"}</definedName>
    <definedName name="tj_2">{#N/A,#N/A,FALSE,"REK";#N/A,#N/A,FALSE,"Bq-ARS"}</definedName>
    <definedName name="tj_3" localSheetId="5">{#N/A,#N/A,FALSE,"REK";#N/A,#N/A,FALSE,"Bq-ARS"}</definedName>
    <definedName name="tj_3" localSheetId="7">{#N/A,#N/A,FALSE,"REK";#N/A,#N/A,FALSE,"Bq-ARS"}</definedName>
    <definedName name="tj_3">{#N/A,#N/A,FALSE,"REK";#N/A,#N/A,FALSE,"Bq-ARS"}</definedName>
    <definedName name="tj_4" localSheetId="5">{#N/A,#N/A,FALSE,"REK";#N/A,#N/A,FALSE,"Bq-ARS"}</definedName>
    <definedName name="tj_4" localSheetId="7">{#N/A,#N/A,FALSE,"REK";#N/A,#N/A,FALSE,"Bq-ARS"}</definedName>
    <definedName name="tj_4">{#N/A,#N/A,FALSE,"REK";#N/A,#N/A,FALSE,"Bq-ARS"}</definedName>
    <definedName name="tj_5" localSheetId="5">{#N/A,#N/A,FALSE,"REK";#N/A,#N/A,FALSE,"Bq-ARS"}</definedName>
    <definedName name="tj_5" localSheetId="7">{#N/A,#N/A,FALSE,"REK";#N/A,#N/A,FALSE,"Bq-ARS"}</definedName>
    <definedName name="tj_5">{#N/A,#N/A,FALSE,"REK";#N/A,#N/A,FALSE,"Bq-ARS"}</definedName>
    <definedName name="tjj" localSheetId="5">{"'Sheet1'!$A$1"}</definedName>
    <definedName name="tjj" localSheetId="7">{"'Sheet1'!$A$1"}</definedName>
    <definedName name="tjj">{"'Sheet1'!$A$1"}</definedName>
    <definedName name="tjj_1" localSheetId="3">{"'Sheet1'!$A$1"}</definedName>
    <definedName name="tjj_1" localSheetId="4">{"'Sheet1'!$A$1"}</definedName>
    <definedName name="tjj_2" localSheetId="5">{"'Sheet1'!$A$1"}</definedName>
    <definedName name="tjj_2" localSheetId="7">{"'Sheet1'!$A$1"}</definedName>
    <definedName name="tjj_2">{"'Sheet1'!$A$1"}</definedName>
    <definedName name="tjj_3" localSheetId="5">{"'Sheet1'!$A$1"}</definedName>
    <definedName name="tjj_3" localSheetId="7">{"'Sheet1'!$A$1"}</definedName>
    <definedName name="tjj_3">{"'Sheet1'!$A$1"}</definedName>
    <definedName name="tjj_4" localSheetId="5">{"'Sheet1'!$A$1"}</definedName>
    <definedName name="tjj_4" localSheetId="7">{"'Sheet1'!$A$1"}</definedName>
    <definedName name="tjj_4">{"'Sheet1'!$A$1"}</definedName>
    <definedName name="tjj_5" localSheetId="5">{"'Sheet1'!$A$1"}</definedName>
    <definedName name="tjj_5" localSheetId="7">{"'Sheet1'!$A$1"}</definedName>
    <definedName name="tjj_5">{"'Sheet1'!$A$1"}</definedName>
    <definedName name="tjuu" localSheetId="5">{"'Sheet1'!$A$1"}</definedName>
    <definedName name="tjuu" localSheetId="7">{"'Sheet1'!$A$1"}</definedName>
    <definedName name="tjuu">{"'Sheet1'!$A$1"}</definedName>
    <definedName name="tjuu_1" localSheetId="3">{"'Sheet1'!$A$1"}</definedName>
    <definedName name="tjuu_1" localSheetId="4">{"'Sheet1'!$A$1"}</definedName>
    <definedName name="tjuu_2" localSheetId="5">{"'Sheet1'!$A$1"}</definedName>
    <definedName name="tjuu_2" localSheetId="7">{"'Sheet1'!$A$1"}</definedName>
    <definedName name="tjuu_2">{"'Sheet1'!$A$1"}</definedName>
    <definedName name="tjuu_3" localSheetId="5">{"'Sheet1'!$A$1"}</definedName>
    <definedName name="tjuu_3" localSheetId="7">{"'Sheet1'!$A$1"}</definedName>
    <definedName name="tjuu_3">{"'Sheet1'!$A$1"}</definedName>
    <definedName name="tjuu_4" localSheetId="5">{"'Sheet1'!$A$1"}</definedName>
    <definedName name="tjuu_4" localSheetId="7">{"'Sheet1'!$A$1"}</definedName>
    <definedName name="tjuu_4">{"'Sheet1'!$A$1"}</definedName>
    <definedName name="tjuu_5" localSheetId="5">{"'Sheet1'!$A$1"}</definedName>
    <definedName name="tjuu_5" localSheetId="7">{"'Sheet1'!$A$1"}</definedName>
    <definedName name="tjuu_5">{"'Sheet1'!$A$1"}</definedName>
    <definedName name="TK" localSheetId="1">#REF!</definedName>
    <definedName name="TK" localSheetId="2">#REF!</definedName>
    <definedName name="TK">#REF!</definedName>
    <definedName name="Tk.Batu">'[149]HARGA SAT'!$F$13</definedName>
    <definedName name="tk.batut" localSheetId="1">#REF!</definedName>
    <definedName name="tk.batut" localSheetId="2">#REF!</definedName>
    <definedName name="tk.batut">#REF!</definedName>
    <definedName name="tk.besi">'[39]upah bahan'!$F$17</definedName>
    <definedName name="tk.besit" localSheetId="1">#REF!</definedName>
    <definedName name="tk.besit" localSheetId="2">#REF!</definedName>
    <definedName name="tk.besit">#REF!</definedName>
    <definedName name="tk.bs">[158]bahan!$G$9</definedName>
    <definedName name="tk.bt">[158]bahan!$G$7</definedName>
    <definedName name="tk.c">[158]bahan!$G$10</definedName>
    <definedName name="tk.cat">'[149]HARGA SAT'!$F$22</definedName>
    <definedName name="tk.catt" localSheetId="1">#REF!</definedName>
    <definedName name="tk.catt" localSheetId="2">#REF!</definedName>
    <definedName name="tk.catt">#REF!</definedName>
    <definedName name="Tk.kayu">'[149]HARGA SAT'!$F$15</definedName>
    <definedName name="tk.kayut" localSheetId="1">#REF!</definedName>
    <definedName name="tk.kayut" localSheetId="2">#REF!</definedName>
    <definedName name="tk.kayut">#REF!</definedName>
    <definedName name="tk.ky">[158]bahan!$G$8</definedName>
    <definedName name="tk.l">[158]bahan!$G$11</definedName>
    <definedName name="Tk.Las">'[149]HARGA SAT'!$F$19</definedName>
    <definedName name="tk.Ls" localSheetId="1">#REF!</definedName>
    <definedName name="tk.Ls" localSheetId="2">#REF!</definedName>
    <definedName name="tk.Ls">#REF!</definedName>
    <definedName name="tk.pelitur" localSheetId="1">#REF!</definedName>
    <definedName name="tk.pelitur" localSheetId="2">#REF!</definedName>
    <definedName name="tk.pelitur">#REF!</definedName>
    <definedName name="Tk.pipa">'[149]HARGA SAT'!$F$24</definedName>
    <definedName name="TK_6">NA()</definedName>
    <definedName name="Tk_Batu">'[231]Upah&amp;Bahan'!$G$12</definedName>
    <definedName name="Tk_Besi">'[144]Upah&amp;Bahan'!$G$15</definedName>
    <definedName name="tk_bs_beton">'[123]Uph+bahan'!$G$15</definedName>
    <definedName name="Tk_Cat">'[144]Upah&amp;Bahan'!$G$19</definedName>
    <definedName name="Tk_Kayu">'[231]Upah&amp;Bahan'!$G$14</definedName>
    <definedName name="Tk_Las">'[477]Upah&amp;Bahan'!$G$18</definedName>
    <definedName name="Tk_Pipa">'[144]Upah&amp;Bahan'!$G$21</definedName>
    <definedName name="tkayu">[217]bahan!$G$26</definedName>
    <definedName name="tkbatu">[260]Harga!$H$15</definedName>
    <definedName name="tkbatu1">[212]bahan!$F$17</definedName>
    <definedName name="tkbesi_3">NA()</definedName>
    <definedName name="TKDN" localSheetId="5">{"Book1","4.09 FLORA DAN FAUNA.xls","4.22 PERLENGKAPAN SEKOLAH.xls"}</definedName>
    <definedName name="TKDN" localSheetId="7">{"Book1","4.09 FLORA DAN FAUNA.xls","4.22 PERLENGKAPAN SEKOLAH.xls"}</definedName>
    <definedName name="TKDN">{"Book1","4.09 FLORA DAN FAUNA.xls","4.22 PERLENGKAPAN SEKOLAH.xls"}</definedName>
    <definedName name="tkg">'[123]Uph+bahan'!$G$26</definedName>
    <definedName name="tkg.batu">'[371]Upah+bahan'!$E$15</definedName>
    <definedName name="tkg.kayu">'[371]Upah+bahan'!$E$17</definedName>
    <definedName name="tkg_cat">'[123]Uph+bahan'!$G$19</definedName>
    <definedName name="tkg_pipa">'[123]Uph+bahan'!$G$21</definedName>
    <definedName name="tkgip">[27]Harga!#REF!</definedName>
    <definedName name="TKI.18" localSheetId="1">#REF!</definedName>
    <definedName name="TKI.18" localSheetId="2">#REF!</definedName>
    <definedName name="TKI.18">#REF!</definedName>
    <definedName name="tklas">[27]Harga!#REF!</definedName>
    <definedName name="Tkng">'[144]Upah&amp;Bahan'!$G$26</definedName>
    <definedName name="TKSM">'[368]RAB T.Ksaming'!$B$15:$M$71</definedName>
    <definedName name="tl" localSheetId="1">#REF!</definedName>
    <definedName name="tl" localSheetId="2">#REF!</definedName>
    <definedName name="tl">#REF!</definedName>
    <definedName name="tl.2x" localSheetId="1">#REF!</definedName>
    <definedName name="tl.2x" localSheetId="2">#REF!</definedName>
    <definedName name="tl.2x">#REF!</definedName>
    <definedName name="TL1x20watt">'[135]HG SATUAN'!$E$188</definedName>
    <definedName name="tlapis">'[66]HRG BH'!$D$80</definedName>
    <definedName name="TLas">'[224]Uph&amp;bhn'!$E$26</definedName>
    <definedName name="tlbambu">'[39]upah bahan'!$F$101</definedName>
    <definedName name="tlbambu20">[27]Harga!#REF!</definedName>
    <definedName name="tlp">[361]input!$B$10</definedName>
    <definedName name="tmp">[96]INPUT!$C$2</definedName>
    <definedName name="Tnh.Urug">[214]HSD!$G$33</definedName>
    <definedName name="tnh.urug.p">'[241]Daftar Harga'!$I$70</definedName>
    <definedName name="Tnh_Urg">'[144]Upah&amp;Bahan'!$G$49</definedName>
    <definedName name="tnh_urug">'[123]Uph+bahan'!$G$145</definedName>
    <definedName name="tnhkeras0515">[327]Analisa!$I$936</definedName>
    <definedName name="tnpjarak">[138]Analisa!$I$552</definedName>
    <definedName name="TnUgBs">[414]Upah!$E$40</definedName>
    <definedName name="TombolM" localSheetId="1">#REF!</definedName>
    <definedName name="TombolM" localSheetId="2">#REF!</definedName>
    <definedName name="TombolM">#REF!</definedName>
    <definedName name="Tonase" localSheetId="1">#REF!</definedName>
    <definedName name="Tonase" localSheetId="2">#REF!</definedName>
    <definedName name="Tonase">#REF!</definedName>
    <definedName name="TONG">'[200]HARGA SAT'!$F$1</definedName>
    <definedName name="tool.pusher">'[113]Daft.U+B'!$F$25</definedName>
    <definedName name="tool_pusher">'[187]Daft.U+B'!#REF!</definedName>
    <definedName name="TOOTAL" localSheetId="1">#REF!</definedName>
    <definedName name="TOOTAL" localSheetId="2">#REF!</definedName>
    <definedName name="TOOTAL">#REF!</definedName>
    <definedName name="tot" localSheetId="1">#REF!</definedName>
    <definedName name="tot" localSheetId="2">#REF!</definedName>
    <definedName name="tot">#REF!</definedName>
    <definedName name="total" localSheetId="1">#REF!</definedName>
    <definedName name="total" localSheetId="2">#REF!</definedName>
    <definedName name="total">#REF!</definedName>
    <definedName name="total_I" localSheetId="1">#REF!</definedName>
    <definedName name="total_I" localSheetId="2">#REF!</definedName>
    <definedName name="total_I">#REF!</definedName>
    <definedName name="total_II" localSheetId="1">#REF!</definedName>
    <definedName name="total_II" localSheetId="2">#REF!</definedName>
    <definedName name="total_II">#REF!</definedName>
    <definedName name="total1">[217]RAB!$I$19</definedName>
    <definedName name="TOTAL10">'[68]RAB 3'!$N$138</definedName>
    <definedName name="TOTAL11">'[68]RAB 3'!$N$168</definedName>
    <definedName name="TOTAL12">'[68]RAB 3'!$N$195</definedName>
    <definedName name="total2">[217]RAB!$I$42</definedName>
    <definedName name="total3">[217]RAB!$I$62</definedName>
    <definedName name="total4">[217]RAB!$I$95</definedName>
    <definedName name="total5">[217]RAB!$I$103</definedName>
    <definedName name="TOTAL6">'[68]RAB 3'!$N$87</definedName>
    <definedName name="TOTAL7">'[68]RAB 3'!$N$100</definedName>
    <definedName name="TOTAL8">'[68]RAB 3'!$N$110</definedName>
    <definedName name="TOTAL9">'[68]RAB 3'!$N$115</definedName>
    <definedName name="TotalAlat" localSheetId="1">#REF!</definedName>
    <definedName name="TotalAlat" localSheetId="2">#REF!</definedName>
    <definedName name="TotalAlat">#REF!</definedName>
    <definedName name="TotalBahan" localSheetId="1">#REF!</definedName>
    <definedName name="TotalBahan" localSheetId="2">#REF!</definedName>
    <definedName name="TotalBahan">#REF!</definedName>
    <definedName name="TotalBUL" localSheetId="1">#REF!</definedName>
    <definedName name="TotalBUL" localSheetId="2">#REF!</definedName>
    <definedName name="TotalBUL">#REF!</definedName>
    <definedName name="TotalSub" localSheetId="1">#REF!</definedName>
    <definedName name="TotalSub" localSheetId="2">#REF!</definedName>
    <definedName name="TotalSub">#REF!</definedName>
    <definedName name="TotalUpah" localSheetId="1">#REF!</definedName>
    <definedName name="TotalUpah" localSheetId="2">#REF!</definedName>
    <definedName name="TotalUpah">#REF!</definedName>
    <definedName name="totok" localSheetId="5">{"'Sheet1'!$A$1"}</definedName>
    <definedName name="totok" localSheetId="7">{"'Sheet1'!$A$1"}</definedName>
    <definedName name="totok">{"'Sheet1'!$A$1"}</definedName>
    <definedName name="totok_1" localSheetId="3">{"'Sheet1'!$A$1"}</definedName>
    <definedName name="totok_1" localSheetId="4">{"'Sheet1'!$A$1"}</definedName>
    <definedName name="totok_2" localSheetId="5">{"'Sheet1'!$A$1"}</definedName>
    <definedName name="totok_2" localSheetId="7">{"'Sheet1'!$A$1"}</definedName>
    <definedName name="totok_2">{"'Sheet1'!$A$1"}</definedName>
    <definedName name="totok_3" localSheetId="5">{"'Sheet1'!$A$1"}</definedName>
    <definedName name="totok_3" localSheetId="7">{"'Sheet1'!$A$1"}</definedName>
    <definedName name="totok_3">{"'Sheet1'!$A$1"}</definedName>
    <definedName name="totok_4" localSheetId="5">{"'Sheet1'!$A$1"}</definedName>
    <definedName name="totok_4" localSheetId="7">{"'Sheet1'!$A$1"}</definedName>
    <definedName name="totok_4">{"'Sheet1'!$A$1"}</definedName>
    <definedName name="totok_5" localSheetId="5">{"'Sheet1'!$A$1"}</definedName>
    <definedName name="totok_5" localSheetId="7">{"'Sheet1'!$A$1"}</definedName>
    <definedName name="totok_5">{"'Sheet1'!$A$1"}</definedName>
    <definedName name="TOWER" localSheetId="1">#REF!</definedName>
    <definedName name="TOWER" localSheetId="2">#REF!</definedName>
    <definedName name="TOWER">#REF!</definedName>
    <definedName name="Tp">[222]Nakayasu!$H$9</definedName>
    <definedName name="tp.01">[265]ANALISA!$F$3221</definedName>
    <definedName name="TP.1" localSheetId="1">#REF!</definedName>
    <definedName name="TP.1" localSheetId="2">#REF!</definedName>
    <definedName name="TP.1">#REF!</definedName>
    <definedName name="TP.10" localSheetId="1">#REF!</definedName>
    <definedName name="TP.10" localSheetId="2">#REF!</definedName>
    <definedName name="TP.10">#REF!</definedName>
    <definedName name="TP.100" localSheetId="1">#REF!</definedName>
    <definedName name="TP.100" localSheetId="2">#REF!</definedName>
    <definedName name="TP.100">#REF!</definedName>
    <definedName name="Tp.11" localSheetId="1">#REF!</definedName>
    <definedName name="Tp.11" localSheetId="2">#REF!</definedName>
    <definedName name="Tp.11">#REF!</definedName>
    <definedName name="TP.14" localSheetId="1">#REF!</definedName>
    <definedName name="TP.14" localSheetId="2">#REF!</definedName>
    <definedName name="TP.14">#REF!</definedName>
    <definedName name="Tp.14a" localSheetId="1">#REF!</definedName>
    <definedName name="Tp.14a" localSheetId="2">#REF!</definedName>
    <definedName name="Tp.14a">#REF!</definedName>
    <definedName name="Tp.15" localSheetId="1">#REF!</definedName>
    <definedName name="Tp.15" localSheetId="2">#REF!</definedName>
    <definedName name="Tp.15">#REF!</definedName>
    <definedName name="TP.150" localSheetId="1">#REF!</definedName>
    <definedName name="TP.150" localSheetId="2">#REF!</definedName>
    <definedName name="TP.150">#REF!</definedName>
    <definedName name="TP.1A" localSheetId="1">#REF!</definedName>
    <definedName name="TP.1A" localSheetId="2">#REF!</definedName>
    <definedName name="TP.1A">#REF!</definedName>
    <definedName name="tp.2" localSheetId="1">#REF!</definedName>
    <definedName name="tp.2" localSheetId="2">#REF!</definedName>
    <definedName name="tp.2">#REF!</definedName>
    <definedName name="TP.200">[315]ANALISA!$F$448</definedName>
    <definedName name="TP.250" localSheetId="1">#REF!</definedName>
    <definedName name="TP.250" localSheetId="2">#REF!</definedName>
    <definedName name="TP.250">#REF!</definedName>
    <definedName name="tp.3" localSheetId="1">#REF!</definedName>
    <definedName name="tp.3" localSheetId="2">#REF!</definedName>
    <definedName name="tp.3">#REF!</definedName>
    <definedName name="TP.300" localSheetId="1">#REF!</definedName>
    <definedName name="TP.300" localSheetId="2">#REF!</definedName>
    <definedName name="TP.300">#REF!</definedName>
    <definedName name="TP.315">[106]ANALISA!$F$2026</definedName>
    <definedName name="TP.350" localSheetId="1">#REF!</definedName>
    <definedName name="TP.350" localSheetId="2">#REF!</definedName>
    <definedName name="TP.350">#REF!</definedName>
    <definedName name="tp.4" localSheetId="1">#REF!</definedName>
    <definedName name="tp.4" localSheetId="2">#REF!</definedName>
    <definedName name="tp.4">#REF!</definedName>
    <definedName name="TP.400" localSheetId="1">#REF!</definedName>
    <definedName name="TP.400" localSheetId="2">#REF!</definedName>
    <definedName name="TP.400">#REF!</definedName>
    <definedName name="tp.5" localSheetId="1">#REF!</definedName>
    <definedName name="tp.5" localSheetId="2">#REF!</definedName>
    <definedName name="tp.5">#REF!</definedName>
    <definedName name="TP.50" localSheetId="1">#REF!</definedName>
    <definedName name="TP.50" localSheetId="2">#REF!</definedName>
    <definedName name="TP.50">#REF!</definedName>
    <definedName name="tp.6" localSheetId="1">#REF!</definedName>
    <definedName name="tp.6" localSheetId="2">#REF!</definedName>
    <definedName name="tp.6">#REF!</definedName>
    <definedName name="TP.75" localSheetId="1">#REF!</definedName>
    <definedName name="TP.75" localSheetId="2">#REF!</definedName>
    <definedName name="TP.75">#REF!</definedName>
    <definedName name="tp.a" localSheetId="1">#REF!</definedName>
    <definedName name="tp.a" localSheetId="2">#REF!</definedName>
    <definedName name="tp.a">#REF!</definedName>
    <definedName name="tp.b" localSheetId="1">#REF!</definedName>
    <definedName name="tp.b" localSheetId="2">#REF!</definedName>
    <definedName name="tp.b">#REF!</definedName>
    <definedName name="tp.c" localSheetId="1">#REF!</definedName>
    <definedName name="tp.c" localSheetId="2">#REF!</definedName>
    <definedName name="tp.c">#REF!</definedName>
    <definedName name="TP_01">[231]Analisa!$D$820</definedName>
    <definedName name="TP_02">[234]H.Satuan!#REF!</definedName>
    <definedName name="TP_03">[231]Analisa!$D$884</definedName>
    <definedName name="TP_04">[231]Analisa!$D$916</definedName>
    <definedName name="TP_05">[231]Analisa!$D$948</definedName>
    <definedName name="TP_06">[234]H.Satuan!#REF!</definedName>
    <definedName name="Tp03_05" localSheetId="1">#REF!</definedName>
    <definedName name="Tp03_05" localSheetId="2">#REF!</definedName>
    <definedName name="Tp03_05">#REF!</definedName>
    <definedName name="Tp03_15" localSheetId="1">#REF!</definedName>
    <definedName name="Tp03_15" localSheetId="2">#REF!</definedName>
    <definedName name="Tp03_15">#REF!</definedName>
    <definedName name="Tp03_20" localSheetId="1">#REF!</definedName>
    <definedName name="Tp03_20" localSheetId="2">#REF!</definedName>
    <definedName name="Tp03_20">#REF!</definedName>
    <definedName name="tpipa">'[67]hrg bhn'!$D$26</definedName>
    <definedName name="tpolitur">'[67]hrg bhn'!$D$23</definedName>
    <definedName name="TPOTONGPLAT">[69]Upah!$F$21</definedName>
    <definedName name="tpp">'[121]UPAH+BAHAN'!$H$27</definedName>
    <definedName name="tr" localSheetId="1">#REF!</definedName>
    <definedName name="tr" localSheetId="2">#REF!</definedName>
    <definedName name="tr">#REF!</definedName>
    <definedName name="Track_Loader" localSheetId="1">#REF!</definedName>
    <definedName name="Track_Loader" localSheetId="2">#REF!</definedName>
    <definedName name="Track_Loader">#REF!</definedName>
    <definedName name="tracker">'[149]HARGA SAT'!$F$208</definedName>
    <definedName name="TRACKLOADER">'[35]Break Down Alat'!#REF!</definedName>
    <definedName name="TRACKLOADER_1">"#REF!"</definedName>
    <definedName name="TRACTOR_EGUIPMENT">'[186]HARGA ALAT'!$E$38</definedName>
    <definedName name="TRACTOR_WHEELED">'[186]HARGA ALAT'!$E$17</definedName>
    <definedName name="trafo" localSheetId="1">#REF!</definedName>
    <definedName name="trafo" localSheetId="2">#REF!</definedName>
    <definedName name="trafo">#REF!</definedName>
    <definedName name="trer">'[269]Analis Upah'!#REF!</definedName>
    <definedName name="TRERET" localSheetId="1">#REF!</definedName>
    <definedName name="TRERET" localSheetId="2">#REF!</definedName>
    <definedName name="TRERET">#REF!</definedName>
    <definedName name="trhh" localSheetId="5">{"'Sheet1'!$A$1"}</definedName>
    <definedName name="trhh" localSheetId="7">{"'Sheet1'!$A$1"}</definedName>
    <definedName name="trhh">{"'Sheet1'!$A$1"}</definedName>
    <definedName name="trhh_1" localSheetId="3">{"'Sheet1'!$A$1"}</definedName>
    <definedName name="trhh_1" localSheetId="4">{"'Sheet1'!$A$1"}</definedName>
    <definedName name="trhh_2" localSheetId="5">{"'Sheet1'!$A$1"}</definedName>
    <definedName name="trhh_2" localSheetId="7">{"'Sheet1'!$A$1"}</definedName>
    <definedName name="trhh_2">{"'Sheet1'!$A$1"}</definedName>
    <definedName name="trhh_3" localSheetId="5">{"'Sheet1'!$A$1"}</definedName>
    <definedName name="trhh_3" localSheetId="7">{"'Sheet1'!$A$1"}</definedName>
    <definedName name="trhh_3">{"'Sheet1'!$A$1"}</definedName>
    <definedName name="trhh_4" localSheetId="5">{"'Sheet1'!$A$1"}</definedName>
    <definedName name="trhh_4" localSheetId="7">{"'Sheet1'!$A$1"}</definedName>
    <definedName name="trhh_4">{"'Sheet1'!$A$1"}</definedName>
    <definedName name="trhh_5" localSheetId="5">{"'Sheet1'!$A$1"}</definedName>
    <definedName name="trhh_5" localSheetId="7">{"'Sheet1'!$A$1"}</definedName>
    <definedName name="trhh_5">{"'Sheet1'!$A$1"}</definedName>
    <definedName name="tri" localSheetId="5">{"'Sheet1'!$A$1"}</definedName>
    <definedName name="tri" localSheetId="7">{"'Sheet1'!$A$1"}</definedName>
    <definedName name="tri">{"'Sheet1'!$A$1"}</definedName>
    <definedName name="tri.1.8" localSheetId="1">#REF!</definedName>
    <definedName name="tri.1.8" localSheetId="2">#REF!</definedName>
    <definedName name="tri.1.8">#REF!</definedName>
    <definedName name="tri.6">[120]bahan!$G$158</definedName>
    <definedName name="tri.9">[158]bahan!$G$104</definedName>
    <definedName name="tri_1" localSheetId="3">{"'Sheet1'!$A$1"}</definedName>
    <definedName name="tri_1" localSheetId="4">{"'Sheet1'!$A$1"}</definedName>
    <definedName name="tri_2" localSheetId="5">{"'Sheet1'!$A$1"}</definedName>
    <definedName name="tri_2" localSheetId="7">{"'Sheet1'!$A$1"}</definedName>
    <definedName name="tri_2">{"'Sheet1'!$A$1"}</definedName>
    <definedName name="tri_3" localSheetId="5">{"'Sheet1'!$A$1"}</definedName>
    <definedName name="tri_3" localSheetId="7">{"'Sheet1'!$A$1"}</definedName>
    <definedName name="tri_3">{"'Sheet1'!$A$1"}</definedName>
    <definedName name="tri_4" localSheetId="5">{"'Sheet1'!$A$1"}</definedName>
    <definedName name="tri_4" localSheetId="7">{"'Sheet1'!$A$1"}</definedName>
    <definedName name="tri_4">{"'Sheet1'!$A$1"}</definedName>
    <definedName name="tri_5" localSheetId="5">{"'Sheet1'!$A$1"}</definedName>
    <definedName name="tri_5" localSheetId="7">{"'Sheet1'!$A$1"}</definedName>
    <definedName name="tri_5">{"'Sheet1'!$A$1"}</definedName>
    <definedName name="trip2">[27]Harga!#REF!</definedName>
    <definedName name="trip3">[27]Harga!#REF!</definedName>
    <definedName name="trip9">[27]Harga!#REF!</definedName>
    <definedName name="tripalum">[27]Harga!#REF!</definedName>
    <definedName name="triplek">'[39]upah bahan'!#REF!</definedName>
    <definedName name="Triplek.2">'[191]HARGA SAT'!#REF!</definedName>
    <definedName name="triplek.3">'[149]HARGA SAT'!$F$95</definedName>
    <definedName name="Triplek_120_x_240_x_6_mm">[218]Sheet1!$E$51</definedName>
    <definedName name="Triplek_3_mm" localSheetId="1">#REF!</definedName>
    <definedName name="Triplek_3_mm" localSheetId="2">#REF!</definedName>
    <definedName name="Triplek_3_mm">#REF!</definedName>
    <definedName name="triplek3">'[132]HRG BHN'!$E$88</definedName>
    <definedName name="triplek5">'[132]HRG BHN'!$E$89</definedName>
    <definedName name="triplek6mm">'[39]upah bahan'!#REF!</definedName>
    <definedName name="triplek9">'[132]HRG BHN'!$E$90</definedName>
    <definedName name="triplek9mm" localSheetId="1">#REF!</definedName>
    <definedName name="triplek9mm" localSheetId="2">#REF!</definedName>
    <definedName name="triplek9mm">#REF!</definedName>
    <definedName name="TRIPLEKIII" localSheetId="1">#REF!</definedName>
    <definedName name="TRIPLEKIII" localSheetId="2">#REF!</definedName>
    <definedName name="TRIPLEKIII">#REF!</definedName>
    <definedName name="TRIPLEKIV" localSheetId="1">#REF!</definedName>
    <definedName name="TRIPLEKIV" localSheetId="2">#REF!</definedName>
    <definedName name="TRIPLEKIV">#REF!</definedName>
    <definedName name="TRIPLEKIX" localSheetId="1">#REF!</definedName>
    <definedName name="TRIPLEKIX" localSheetId="2">#REF!</definedName>
    <definedName name="TRIPLEKIX">#REF!</definedName>
    <definedName name="tripleks">'[66]HRG BH'!$D$79</definedName>
    <definedName name="triplekt" localSheetId="1">#REF!</definedName>
    <definedName name="triplekt" localSheetId="2">#REF!</definedName>
    <definedName name="triplekt">#REF!</definedName>
    <definedName name="TRIPLEKX" localSheetId="1">#REF!</definedName>
    <definedName name="TRIPLEKX" localSheetId="2">#REF!</definedName>
    <definedName name="TRIPLEKX">#REF!</definedName>
    <definedName name="TRIPLEX">[20]HS!#REF!</definedName>
    <definedName name="trplektalumunium" localSheetId="1">#REF!</definedName>
    <definedName name="trplektalumunium" localSheetId="2">#REF!</definedName>
    <definedName name="trplektalumunium">#REF!</definedName>
    <definedName name="TRRTR" localSheetId="1">#REF!</definedName>
    <definedName name="TRRTR" localSheetId="2">#REF!</definedName>
    <definedName name="TRRTR">#REF!</definedName>
    <definedName name="TRTR" localSheetId="1">#REF!</definedName>
    <definedName name="TRTR" localSheetId="2">#REF!</definedName>
    <definedName name="TRTR">#REF!</definedName>
    <definedName name="TRTRT" localSheetId="1">#REF!</definedName>
    <definedName name="TRTRT" localSheetId="2">#REF!</definedName>
    <definedName name="TRTRT">#REF!</definedName>
    <definedName name="TRTRTRTR" localSheetId="1">#REF!</definedName>
    <definedName name="TRTRTRTR" localSheetId="2">#REF!</definedName>
    <definedName name="TRTRTRTR">#REF!</definedName>
    <definedName name="TRTRTRTRTR" localSheetId="1">#REF!</definedName>
    <definedName name="TRTRTRTRTR" localSheetId="2">#REF!</definedName>
    <definedName name="TRTRTRTRTR">#REF!</definedName>
    <definedName name="TRTRYRF" localSheetId="1">#REF!</definedName>
    <definedName name="TRTRYRF" localSheetId="2">#REF!</definedName>
    <definedName name="TRTRYRF">#REF!</definedName>
    <definedName name="Truck" localSheetId="1">#REF!</definedName>
    <definedName name="Truck" localSheetId="2">#REF!</definedName>
    <definedName name="Truck">#REF!</definedName>
    <definedName name="truck.flat">'[149]HARGA SAT'!$F$202</definedName>
    <definedName name="TRUK">[129]Hrg!$F$42</definedName>
    <definedName name="trukbakkayu" localSheetId="1">#REF!</definedName>
    <definedName name="trukbakkayu" localSheetId="2">#REF!</definedName>
    <definedName name="trukbakkayu">#REF!</definedName>
    <definedName name="trukbakterbuka">'[39]upah bahan'!$F$32</definedName>
    <definedName name="trukflatbed">'[206]DAFTAR HARGA SAT'!$F$656</definedName>
    <definedName name="truktangki">[150]Analisa!#REF!</definedName>
    <definedName name="trustblock" localSheetId="1">#REF!</definedName>
    <definedName name="trustblock" localSheetId="2">#REF!</definedName>
    <definedName name="trustblock">#REF!</definedName>
    <definedName name="tryr" localSheetId="5">{"'Sheet1'!$A$1"}</definedName>
    <definedName name="tryr" localSheetId="7">{"'Sheet1'!$A$1"}</definedName>
    <definedName name="tryr">{"'Sheet1'!$A$1"}</definedName>
    <definedName name="tryr_1" localSheetId="3">{"'Sheet1'!$A$1"}</definedName>
    <definedName name="tryr_1" localSheetId="4">{"'Sheet1'!$A$1"}</definedName>
    <definedName name="tryr_2" localSheetId="5">{"'Sheet1'!$A$1"}</definedName>
    <definedName name="tryr_2" localSheetId="7">{"'Sheet1'!$A$1"}</definedName>
    <definedName name="tryr_2">{"'Sheet1'!$A$1"}</definedName>
    <definedName name="tryr_3" localSheetId="5">{"'Sheet1'!$A$1"}</definedName>
    <definedName name="tryr_3" localSheetId="7">{"'Sheet1'!$A$1"}</definedName>
    <definedName name="tryr_3">{"'Sheet1'!$A$1"}</definedName>
    <definedName name="tryr_4" localSheetId="5">{"'Sheet1'!$A$1"}</definedName>
    <definedName name="tryr_4" localSheetId="7">{"'Sheet1'!$A$1"}</definedName>
    <definedName name="tryr_4">{"'Sheet1'!$A$1"}</definedName>
    <definedName name="tryr_5" localSheetId="5">{"'Sheet1'!$A$1"}</definedName>
    <definedName name="tryr_5" localSheetId="7">{"'Sheet1'!$A$1"}</definedName>
    <definedName name="tryr_5">{"'Sheet1'!$A$1"}</definedName>
    <definedName name="TS" localSheetId="1">#REF!</definedName>
    <definedName name="TS" localSheetId="2">#REF!</definedName>
    <definedName name="TS">#REF!</definedName>
    <definedName name="Ts_Valve_Socket_PVC_Ø_4">[122]HS!$G$192</definedName>
    <definedName name="tsp.53" localSheetId="1">#REF!</definedName>
    <definedName name="tsp.53" localSheetId="2">#REF!</definedName>
    <definedName name="tsp.53">#REF!</definedName>
    <definedName name="tsp.5e" localSheetId="1">#REF!</definedName>
    <definedName name="tsp.5e" localSheetId="2">#REF!</definedName>
    <definedName name="tsp.5e">#REF!</definedName>
    <definedName name="tsp.iv" localSheetId="1">#REF!</definedName>
    <definedName name="tsp.iv" localSheetId="2">#REF!</definedName>
    <definedName name="tsp.iv">#REF!</definedName>
    <definedName name="tsp.ix" localSheetId="1">#REF!</definedName>
    <definedName name="tsp.ix" localSheetId="2">#REF!</definedName>
    <definedName name="tsp.ix">#REF!</definedName>
    <definedName name="tsp.ixa" localSheetId="1">#REF!</definedName>
    <definedName name="tsp.ixa" localSheetId="2">#REF!</definedName>
    <definedName name="tsp.ixa">#REF!</definedName>
    <definedName name="tsp.ixb" localSheetId="1">#REF!</definedName>
    <definedName name="tsp.ixb" localSheetId="2">#REF!</definedName>
    <definedName name="tsp.ixb">#REF!</definedName>
    <definedName name="tsp.v" localSheetId="1">#REF!</definedName>
    <definedName name="tsp.v" localSheetId="2">#REF!</definedName>
    <definedName name="tsp.v">#REF!</definedName>
    <definedName name="tsp.va" localSheetId="1">#REF!</definedName>
    <definedName name="tsp.va" localSheetId="2">#REF!</definedName>
    <definedName name="tsp.va">#REF!</definedName>
    <definedName name="tsp.vb" localSheetId="1">#REF!</definedName>
    <definedName name="tsp.vb" localSheetId="2">#REF!</definedName>
    <definedName name="tsp.vb">#REF!</definedName>
    <definedName name="tsp.vc" localSheetId="1">#REF!</definedName>
    <definedName name="tsp.vc" localSheetId="2">#REF!</definedName>
    <definedName name="tsp.vc">#REF!</definedName>
    <definedName name="tsp.vd" localSheetId="1">#REF!</definedName>
    <definedName name="tsp.vd" localSheetId="2">#REF!</definedName>
    <definedName name="tsp.vd">#REF!</definedName>
    <definedName name="tsp.vf" localSheetId="1">#REF!</definedName>
    <definedName name="tsp.vf" localSheetId="2">#REF!</definedName>
    <definedName name="tsp.vf">#REF!</definedName>
    <definedName name="tsp.viib" localSheetId="1">#REF!</definedName>
    <definedName name="tsp.viib" localSheetId="2">#REF!</definedName>
    <definedName name="tsp.viib">#REF!</definedName>
    <definedName name="tsp.viic" localSheetId="1">#REF!</definedName>
    <definedName name="tsp.viic" localSheetId="2">#REF!</definedName>
    <definedName name="tsp.viic">#REF!</definedName>
    <definedName name="tsp.y4" localSheetId="1">#REF!</definedName>
    <definedName name="tsp.y4" localSheetId="2">#REF!</definedName>
    <definedName name="tsp.y4">#REF!</definedName>
    <definedName name="tsrey" localSheetId="5">{"'Sheet1'!$A$1"}</definedName>
    <definedName name="tsrey" localSheetId="7">{"'Sheet1'!$A$1"}</definedName>
    <definedName name="tsrey">{"'Sheet1'!$A$1"}</definedName>
    <definedName name="tsrey_1" localSheetId="3">{"'Sheet1'!$A$1"}</definedName>
    <definedName name="tsrey_1" localSheetId="4">{"'Sheet1'!$A$1"}</definedName>
    <definedName name="tsrey_2" localSheetId="5">{"'Sheet1'!$A$1"}</definedName>
    <definedName name="tsrey_2" localSheetId="7">{"'Sheet1'!$A$1"}</definedName>
    <definedName name="tsrey_2">{"'Sheet1'!$A$1"}</definedName>
    <definedName name="tsrey_3" localSheetId="5">{"'Sheet1'!$A$1"}</definedName>
    <definedName name="tsrey_3" localSheetId="7">{"'Sheet1'!$A$1"}</definedName>
    <definedName name="tsrey_3">{"'Sheet1'!$A$1"}</definedName>
    <definedName name="tsrey_4" localSheetId="5">{"'Sheet1'!$A$1"}</definedName>
    <definedName name="tsrey_4" localSheetId="7">{"'Sheet1'!$A$1"}</definedName>
    <definedName name="tsrey_4">{"'Sheet1'!$A$1"}</definedName>
    <definedName name="tsrey_5" localSheetId="5">{"'Sheet1'!$A$1"}</definedName>
    <definedName name="tsrey_5" localSheetId="7">{"'Sheet1'!$A$1"}</definedName>
    <definedName name="tsrey_5">{"'Sheet1'!$A$1"}</definedName>
    <definedName name="ttgpen">'[478]Input (2)'!$B$7</definedName>
    <definedName name="ttk.lam">[120]bahan!$G$277</definedName>
    <definedName name="ttklampu">'[135]HG SATUAN'!$E$182</definedName>
    <definedName name="ttlampu" localSheetId="1">#REF!</definedName>
    <definedName name="ttlampu" localSheetId="2">#REF!</definedName>
    <definedName name="ttlampu">#REF!</definedName>
    <definedName name="ttttey" localSheetId="5">{"'Sheet1'!$A$1"}</definedName>
    <definedName name="ttttey" localSheetId="7">{"'Sheet1'!$A$1"}</definedName>
    <definedName name="ttttey">{"'Sheet1'!$A$1"}</definedName>
    <definedName name="ttttey_1" localSheetId="3">{"'Sheet1'!$A$1"}</definedName>
    <definedName name="ttttey_1" localSheetId="4">{"'Sheet1'!$A$1"}</definedName>
    <definedName name="ttttey_2" localSheetId="5">{"'Sheet1'!$A$1"}</definedName>
    <definedName name="ttttey_2" localSheetId="7">{"'Sheet1'!$A$1"}</definedName>
    <definedName name="ttttey_2">{"'Sheet1'!$A$1"}</definedName>
    <definedName name="ttttey_3" localSheetId="5">{"'Sheet1'!$A$1"}</definedName>
    <definedName name="ttttey_3" localSheetId="7">{"'Sheet1'!$A$1"}</definedName>
    <definedName name="ttttey_3">{"'Sheet1'!$A$1"}</definedName>
    <definedName name="ttttey_4" localSheetId="5">{"'Sheet1'!$A$1"}</definedName>
    <definedName name="ttttey_4" localSheetId="7">{"'Sheet1'!$A$1"}</definedName>
    <definedName name="ttttey_4">{"'Sheet1'!$A$1"}</definedName>
    <definedName name="ttttey_5" localSheetId="5">{"'Sheet1'!$A$1"}</definedName>
    <definedName name="ttttey_5" localSheetId="7">{"'Sheet1'!$A$1"}</definedName>
    <definedName name="ttttey_5">{"'Sheet1'!$A$1"}</definedName>
    <definedName name="ttty" localSheetId="1">#REF!</definedName>
    <definedName name="ttty" localSheetId="2">#REF!</definedName>
    <definedName name="ttty">#REF!</definedName>
    <definedName name="TTYT" localSheetId="1">#REF!</definedName>
    <definedName name="TTYT" localSheetId="2">#REF!</definedName>
    <definedName name="TTYT">#REF!</definedName>
    <definedName name="tu" localSheetId="1">#REF!</definedName>
    <definedName name="tu" localSheetId="2">#REF!</definedName>
    <definedName name="tu">#REF!</definedName>
    <definedName name="TUK">[129]Hrg!$F$9</definedName>
    <definedName name="tuk_galtan" localSheetId="1">#REF!</definedName>
    <definedName name="tuk_galtan" localSheetId="2">#REF!</definedName>
    <definedName name="tuk_galtan">#REF!</definedName>
    <definedName name="tuk_kayu" localSheetId="1">#REF!</definedName>
    <definedName name="tuk_kayu" localSheetId="2">#REF!</definedName>
    <definedName name="tuk_kayu">#REF!</definedName>
    <definedName name="tuk_lis" localSheetId="1">#REF!</definedName>
    <definedName name="tuk_lis" localSheetId="2">#REF!</definedName>
    <definedName name="tuk_lis">#REF!</definedName>
    <definedName name="tuk_lump" localSheetId="1">#REF!</definedName>
    <definedName name="tuk_lump" localSheetId="2">#REF!</definedName>
    <definedName name="tuk_lump">#REF!</definedName>
    <definedName name="tuk_ma_aspl" localSheetId="1">#REF!</definedName>
    <definedName name="tuk_ma_aspl" localSheetId="2">#REF!</definedName>
    <definedName name="tuk_ma_aspl">#REF!</definedName>
    <definedName name="Tukan">'[202]HARGA SAT'!$E$14</definedName>
    <definedName name="Tukang">'[224]Uph&amp;bhn'!$E$14</definedName>
    <definedName name="tukang_batu">[479]Upah!$F$21</definedName>
    <definedName name="tukang_besi">'[215]HARGA SATUAN'!$F$14</definedName>
    <definedName name="Tukang_kayu">[218]Sheet1!$E$16</definedName>
    <definedName name="Tukang_las">'[374]Daf.Harga-Upah'!$E$18</definedName>
    <definedName name="tukang_pancang">'[215]HARGA SATUAN'!$F$18</definedName>
    <definedName name="Tukangbatu">[154]HaSatUp!#REF!</definedName>
    <definedName name="tukangbatut" localSheetId="1">#REF!</definedName>
    <definedName name="tukangbatut" localSheetId="2">#REF!</definedName>
    <definedName name="tukangbatut">#REF!</definedName>
    <definedName name="TUKANGBESIBETON">'[66]HRG BH'!$D$14</definedName>
    <definedName name="TUKANGCAT">'[66]HRG BH'!$D$19</definedName>
    <definedName name="tukangcatt" localSheetId="1">#REF!</definedName>
    <definedName name="tukangcatt" localSheetId="2">#REF!</definedName>
    <definedName name="tukangcatt">#REF!</definedName>
    <definedName name="tukanggali">'[132]HRG BHN'!$E$21</definedName>
    <definedName name="tukangkayu">[183]bahan!$H$21</definedName>
    <definedName name="tukangkayut" localSheetId="1">#REF!</definedName>
    <definedName name="tukangkayut" localSheetId="2">#REF!</definedName>
    <definedName name="tukangkayut">#REF!</definedName>
    <definedName name="TUKANGKY">'[200]HARGA SAT'!$F$15</definedName>
    <definedName name="TUKANGLAS">'[66]HRG BH'!$D$16</definedName>
    <definedName name="TUKANGPIPA">'[66]HRG BH'!$D$12</definedName>
    <definedName name="TUKANGPOLITUR">'[66]HRG BH'!$D$18</definedName>
    <definedName name="TUKANMGKAYU">'[66]HRG BH'!$D$10</definedName>
    <definedName name="TukBs">[414]Upah!$E$16</definedName>
    <definedName name="TukKY">[414]Upah!$E$15</definedName>
    <definedName name="tukur">'[67]hrg bhn'!$D$30</definedName>
    <definedName name="tul">'[182]Analis Upah'!$I$2297</definedName>
    <definedName name="tulang" localSheetId="1">#REF!</definedName>
    <definedName name="tulang" localSheetId="2">#REF!</definedName>
    <definedName name="tulang">#REF!</definedName>
    <definedName name="tulangan">[133]aNaLiSa!$I$1349</definedName>
    <definedName name="TULANGAN_1_6">"#REF!"</definedName>
    <definedName name="TULANGAN_2_6">"#REF!"</definedName>
    <definedName name="TULANGAN_6">"#REF!"</definedName>
    <definedName name="tumbuk" localSheetId="1">#REF!</definedName>
    <definedName name="tumbuk" localSheetId="2">#REF!</definedName>
    <definedName name="tumbuk">#REF!</definedName>
    <definedName name="turap11" localSheetId="1">#REF!</definedName>
    <definedName name="turap11" localSheetId="2">#REF!</definedName>
    <definedName name="turap11">#REF!</definedName>
    <definedName name="turap7" localSheetId="1">#REF!</definedName>
    <definedName name="turap7" localSheetId="2">#REF!</definedName>
    <definedName name="turap7">#REF!</definedName>
    <definedName name="turbine_pump" localSheetId="1">#REF!</definedName>
    <definedName name="turbine_pump" localSheetId="2">#REF!</definedName>
    <definedName name="turbine_pump">#REF!</definedName>
    <definedName name="turug">'[381]UPH  + BHN'!$G$36</definedName>
    <definedName name="turugbiasa">[183]bahan!$H$53</definedName>
    <definedName name="Tutup_Riser_pipe">[122]HS!$G$221</definedName>
    <definedName name="tvibrating">'[381]UPH  + BHN'!$G$72</definedName>
    <definedName name="tw.1" localSheetId="1">#REF!</definedName>
    <definedName name="tw.1" localSheetId="2">#REF!</definedName>
    <definedName name="tw.1">#REF!</definedName>
    <definedName name="tw.1a" localSheetId="1">#REF!</definedName>
    <definedName name="tw.1a" localSheetId="2">#REF!</definedName>
    <definedName name="tw.1a">#REF!</definedName>
    <definedName name="tw.1b" localSheetId="1">#REF!</definedName>
    <definedName name="tw.1b" localSheetId="2">#REF!</definedName>
    <definedName name="tw.1b">#REF!</definedName>
    <definedName name="tw.3" localSheetId="1">#REF!</definedName>
    <definedName name="tw.3" localSheetId="2">#REF!</definedName>
    <definedName name="tw.3">#REF!</definedName>
    <definedName name="tw.6" localSheetId="1">#REF!</definedName>
    <definedName name="tw.6" localSheetId="2">#REF!</definedName>
    <definedName name="tw.6">#REF!</definedName>
    <definedName name="tw.7" localSheetId="1">#REF!</definedName>
    <definedName name="tw.7" localSheetId="2">#REF!</definedName>
    <definedName name="tw.7">#REF!</definedName>
    <definedName name="typeA" localSheetId="1">#REF!</definedName>
    <definedName name="typeA" localSheetId="2">#REF!</definedName>
    <definedName name="typeA">#REF!</definedName>
    <definedName name="typeB" localSheetId="1">#REF!</definedName>
    <definedName name="typeB" localSheetId="2">#REF!</definedName>
    <definedName name="typeB">#REF!</definedName>
    <definedName name="typeC" localSheetId="1">#REF!</definedName>
    <definedName name="typeC" localSheetId="2">#REF!</definedName>
    <definedName name="typeC">#REF!</definedName>
    <definedName name="typeD" localSheetId="1">#REF!</definedName>
    <definedName name="typeD" localSheetId="2">#REF!</definedName>
    <definedName name="typeD">#REF!</definedName>
    <definedName name="typeE" localSheetId="1">#REF!</definedName>
    <definedName name="typeE" localSheetId="2">#REF!</definedName>
    <definedName name="typeE">#REF!</definedName>
    <definedName name="typeF" localSheetId="1">#REF!</definedName>
    <definedName name="typeF" localSheetId="2">#REF!</definedName>
    <definedName name="typeF">#REF!</definedName>
    <definedName name="tYRE">'[248]Ana-ALAT'!#REF!</definedName>
    <definedName name="tytu" localSheetId="5">{"'Sheet1'!$A$1"}</definedName>
    <definedName name="tytu" localSheetId="7">{"'Sheet1'!$A$1"}</definedName>
    <definedName name="tytu">{"'Sheet1'!$A$1"}</definedName>
    <definedName name="tytu_1" localSheetId="3">{"'Sheet1'!$A$1"}</definedName>
    <definedName name="tytu_1" localSheetId="4">{"'Sheet1'!$A$1"}</definedName>
    <definedName name="tytu_2" localSheetId="5">{"'Sheet1'!$A$1"}</definedName>
    <definedName name="tytu_2" localSheetId="7">{"'Sheet1'!$A$1"}</definedName>
    <definedName name="tytu_2">{"'Sheet1'!$A$1"}</definedName>
    <definedName name="tytu_3" localSheetId="5">{"'Sheet1'!$A$1"}</definedName>
    <definedName name="tytu_3" localSheetId="7">{"'Sheet1'!$A$1"}</definedName>
    <definedName name="tytu_3">{"'Sheet1'!$A$1"}</definedName>
    <definedName name="tytu_4" localSheetId="5">{"'Sheet1'!$A$1"}</definedName>
    <definedName name="tytu_4" localSheetId="7">{"'Sheet1'!$A$1"}</definedName>
    <definedName name="tytu_4">{"'Sheet1'!$A$1"}</definedName>
    <definedName name="tytu_5" localSheetId="5">{"'Sheet1'!$A$1"}</definedName>
    <definedName name="tytu_5" localSheetId="7">{"'Sheet1'!$A$1"}</definedName>
    <definedName name="tytu_5">{"'Sheet1'!$A$1"}</definedName>
    <definedName name="TYTY" localSheetId="1">#REF!</definedName>
    <definedName name="TYTY" localSheetId="2">#REF!</definedName>
    <definedName name="TYTY">#REF!</definedName>
    <definedName name="tyu" localSheetId="1">#REF!</definedName>
    <definedName name="tyu" localSheetId="2">#REF!</definedName>
    <definedName name="tyu">#REF!</definedName>
    <definedName name="tyuhgt" localSheetId="5">{"'Sheet1'!$A$1"}</definedName>
    <definedName name="tyuhgt" localSheetId="7">{"'Sheet1'!$A$1"}</definedName>
    <definedName name="tyuhgt">{"'Sheet1'!$A$1"}</definedName>
    <definedName name="tyuhgt_1" localSheetId="3">{"'Sheet1'!$A$1"}</definedName>
    <definedName name="tyuhgt_1" localSheetId="4">{"'Sheet1'!$A$1"}</definedName>
    <definedName name="tyuhgt_2" localSheetId="5">{"'Sheet1'!$A$1"}</definedName>
    <definedName name="tyuhgt_2" localSheetId="7">{"'Sheet1'!$A$1"}</definedName>
    <definedName name="tyuhgt_2">{"'Sheet1'!$A$1"}</definedName>
    <definedName name="tyuhgt_3" localSheetId="5">{"'Sheet1'!$A$1"}</definedName>
    <definedName name="tyuhgt_3" localSheetId="7">{"'Sheet1'!$A$1"}</definedName>
    <definedName name="tyuhgt_3">{"'Sheet1'!$A$1"}</definedName>
    <definedName name="tyuhgt_4" localSheetId="5">{"'Sheet1'!$A$1"}</definedName>
    <definedName name="tyuhgt_4" localSheetId="7">{"'Sheet1'!$A$1"}</definedName>
    <definedName name="tyuhgt_4">{"'Sheet1'!$A$1"}</definedName>
    <definedName name="tyuhgt_5" localSheetId="5">{"'Sheet1'!$A$1"}</definedName>
    <definedName name="tyuhgt_5" localSheetId="7">{"'Sheet1'!$A$1"}</definedName>
    <definedName name="tyuhgt_5">{"'Sheet1'!$A$1"}</definedName>
    <definedName name="TYUTYT" localSheetId="1">#REF!</definedName>
    <definedName name="TYUTYT" localSheetId="2">#REF!</definedName>
    <definedName name="TYUTYT">#REF!</definedName>
    <definedName name="tyyy" localSheetId="5">{"'Sheet1'!$A$1"}</definedName>
    <definedName name="tyyy" localSheetId="7">{"'Sheet1'!$A$1"}</definedName>
    <definedName name="tyyy">{"'Sheet1'!$A$1"}</definedName>
    <definedName name="tyyy_1" localSheetId="3">{"'Sheet1'!$A$1"}</definedName>
    <definedName name="tyyy_1" localSheetId="4">{"'Sheet1'!$A$1"}</definedName>
    <definedName name="tyyy_2" localSheetId="5">{"'Sheet1'!$A$1"}</definedName>
    <definedName name="tyyy_2" localSheetId="7">{"'Sheet1'!$A$1"}</definedName>
    <definedName name="tyyy_2">{"'Sheet1'!$A$1"}</definedName>
    <definedName name="tyyy_3" localSheetId="5">{"'Sheet1'!$A$1"}</definedName>
    <definedName name="tyyy_3" localSheetId="7">{"'Sheet1'!$A$1"}</definedName>
    <definedName name="tyyy_3">{"'Sheet1'!$A$1"}</definedName>
    <definedName name="tyyy_4" localSheetId="5">{"'Sheet1'!$A$1"}</definedName>
    <definedName name="tyyy_4" localSheetId="7">{"'Sheet1'!$A$1"}</definedName>
    <definedName name="tyyy_4">{"'Sheet1'!$A$1"}</definedName>
    <definedName name="tyyy_5" localSheetId="5">{"'Sheet1'!$A$1"}</definedName>
    <definedName name="tyyy_5" localSheetId="7">{"'Sheet1'!$A$1"}</definedName>
    <definedName name="tyyy_5">{"'Sheet1'!$A$1"}</definedName>
    <definedName name="U">[259]Harga!#REF!</definedName>
    <definedName name="U.1">'[22]Basic Price'!$G$37</definedName>
    <definedName name="U.2">'[22]Basic Price'!$G$38</definedName>
    <definedName name="UBA" localSheetId="1">#REF!</definedName>
    <definedName name="UBA" localSheetId="2">#REF!</definedName>
    <definedName name="UBA">#REF!</definedName>
    <definedName name="ubas">CONCATENATE([261]Analisa!$AD1,[261]Analisa!$AE1,[261]Analisa!$AF1,[261]Analisa!$AG1)</definedName>
    <definedName name="ubin_pc30" localSheetId="1">#REF!</definedName>
    <definedName name="ubin_pc30" localSheetId="2">#REF!</definedName>
    <definedName name="ubin_pc30">#REF!</definedName>
    <definedName name="udo" localSheetId="5">{#N/A,#N/A,FALSE,"REK";#N/A,#N/A,FALSE,"rab"}</definedName>
    <definedName name="udo" localSheetId="7">{#N/A,#N/A,FALSE,"REK";#N/A,#N/A,FALSE,"rab"}</definedName>
    <definedName name="udo">{#N/A,#N/A,FALSE,"REK";#N/A,#N/A,FALSE,"rab"}</definedName>
    <definedName name="udo_1" localSheetId="3">{#N/A,#N/A,FALSE,"REK";#N/A,#N/A,FALSE,"rab"}</definedName>
    <definedName name="udo_1" localSheetId="4">{#N/A,#N/A,FALSE,"REK";#N/A,#N/A,FALSE,"rab"}</definedName>
    <definedName name="udo_2" localSheetId="5">{#N/A,#N/A,FALSE,"REK";#N/A,#N/A,FALSE,"rab"}</definedName>
    <definedName name="udo_2" localSheetId="7">{#N/A,#N/A,FALSE,"REK";#N/A,#N/A,FALSE,"rab"}</definedName>
    <definedName name="udo_2">{#N/A,#N/A,FALSE,"REK";#N/A,#N/A,FALSE,"rab"}</definedName>
    <definedName name="udo_3" localSheetId="5">{#N/A,#N/A,FALSE,"REK";#N/A,#N/A,FALSE,"rab"}</definedName>
    <definedName name="udo_3" localSheetId="7">{#N/A,#N/A,FALSE,"REK";#N/A,#N/A,FALSE,"rab"}</definedName>
    <definedName name="udo_3">{#N/A,#N/A,FALSE,"REK";#N/A,#N/A,FALSE,"rab"}</definedName>
    <definedName name="udo_4" localSheetId="5">{#N/A,#N/A,FALSE,"REK";#N/A,#N/A,FALSE,"rab"}</definedName>
    <definedName name="udo_4" localSheetId="7">{#N/A,#N/A,FALSE,"REK";#N/A,#N/A,FALSE,"rab"}</definedName>
    <definedName name="udo_4">{#N/A,#N/A,FALSE,"REK";#N/A,#N/A,FALSE,"rab"}</definedName>
    <definedName name="udo_5" localSheetId="5">{#N/A,#N/A,FALSE,"REK";#N/A,#N/A,FALSE,"rab"}</definedName>
    <definedName name="udo_5" localSheetId="7">{#N/A,#N/A,FALSE,"REK";#N/A,#N/A,FALSE,"rab"}</definedName>
    <definedName name="udo_5">{#N/A,#N/A,FALSE,"REK";#N/A,#N/A,FALSE,"rab"}</definedName>
    <definedName name="uhtyt" localSheetId="1">#REF!</definedName>
    <definedName name="uhtyt" localSheetId="2">#REF!</definedName>
    <definedName name="uhtyt">#REF!</definedName>
    <definedName name="uitzet">'[397]Break Down Bahan LS'!#REF!</definedName>
    <definedName name="UJTG" localSheetId="1">#REF!</definedName>
    <definedName name="UJTG" localSheetId="2">#REF!</definedName>
    <definedName name="UJTG">#REF!</definedName>
    <definedName name="UJTYU" localSheetId="1">#REF!</definedName>
    <definedName name="UJTYU" localSheetId="2">#REF!</definedName>
    <definedName name="UJTYU">#REF!</definedName>
    <definedName name="UmaPungka" localSheetId="1">#REF!</definedName>
    <definedName name="UmaPungka" localSheetId="2">#REF!</definedName>
    <definedName name="UmaPungka">#REF!</definedName>
    <definedName name="umur" localSheetId="1">#REF!</definedName>
    <definedName name="umur" localSheetId="2">#REF!</definedName>
    <definedName name="umur">#REF!</definedName>
    <definedName name="under" localSheetId="1">#REF!</definedName>
    <definedName name="under" localSheetId="2">#REF!</definedName>
    <definedName name="under">#REF!</definedName>
    <definedName name="UnderlineSubTotalAnalisaRAB">IF(AND(ISTEXT('[462]Analisa RAB'!$C1),ISBLANK('[462]Analisa RAB'!$C2)),1,0)</definedName>
    <definedName name="Union.besar">'[191]HARGA SAT'!#REF!</definedName>
    <definedName name="Union.kecil">'[191]HARGA SAT'!#REF!</definedName>
    <definedName name="unionbesar">'[66]HRG BH'!$D$98</definedName>
    <definedName name="UNIONKECIL1">'[66]HRG BH'!$D$96</definedName>
    <definedName name="UNIONKECIL2">'[66]HRG BH'!$D$97</definedName>
    <definedName name="UNP.b" localSheetId="1">#REF!</definedName>
    <definedName name="UNP.b" localSheetId="2">#REF!</definedName>
    <definedName name="UNP.b">#REF!</definedName>
    <definedName name="UNP.h" localSheetId="1">#REF!</definedName>
    <definedName name="UNP.h" localSheetId="2">#REF!</definedName>
    <definedName name="UNP.h">#REF!</definedName>
    <definedName name="UNP.tb" localSheetId="1">#REF!</definedName>
    <definedName name="UNP.tb" localSheetId="2">#REF!</definedName>
    <definedName name="UNP.tb">#REF!</definedName>
    <definedName name="UNP.ts" localSheetId="1">#REF!</definedName>
    <definedName name="UNP.ts" localSheetId="2">#REF!</definedName>
    <definedName name="UNP.ts">#REF!</definedName>
    <definedName name="UNP.W" localSheetId="1">#REF!</definedName>
    <definedName name="UNP.W" localSheetId="2">#REF!</definedName>
    <definedName name="UNP.W">#REF!</definedName>
    <definedName name="Up">'[22]Basic Price'!$A$14:$H$63</definedName>
    <definedName name="Upah">[151]Upah!$A$14:$V45</definedName>
    <definedName name="upah.II" localSheetId="1">#REF!</definedName>
    <definedName name="upah.II" localSheetId="2">#REF!</definedName>
    <definedName name="upah.II">#REF!</definedName>
    <definedName name="UPAH_6">"#REF!"</definedName>
    <definedName name="Upah_pasang_pipa_GI__ø_1_2" localSheetId="1">#REF!</definedName>
    <definedName name="Upah_pasang_pipa_GI__ø_1_2" localSheetId="2">#REF!</definedName>
    <definedName name="Upah_pasang_pipa_GI__ø_1_2">#REF!</definedName>
    <definedName name="Upah_pasang_pipa_GI__ø_3_4" localSheetId="1">#REF!</definedName>
    <definedName name="Upah_pasang_pipa_GI__ø_3_4" localSheetId="2">#REF!</definedName>
    <definedName name="Upah_pasang_pipa_GI__ø_3_4">#REF!</definedName>
    <definedName name="Upah_pasang_pipa_pvc__ø_2" localSheetId="1">#REF!</definedName>
    <definedName name="Upah_pasang_pipa_pvc__ø_2" localSheetId="2">#REF!</definedName>
    <definedName name="Upah_pasang_pipa_pvc__ø_2">#REF!</definedName>
    <definedName name="Upah_pasang_pipa_pvc__ø_4" localSheetId="1">#REF!</definedName>
    <definedName name="Upah_pasang_pipa_pvc__ø_4" localSheetId="2">#REF!</definedName>
    <definedName name="Upah_pasang_pipa_pvc__ø_4">#REF!</definedName>
    <definedName name="upah123" localSheetId="1">#REF!</definedName>
    <definedName name="upah123" localSheetId="2">#REF!</definedName>
    <definedName name="upah123">#REF!</definedName>
    <definedName name="upahbahan" localSheetId="1">'[209]Upah Bahan'!$E$9:$G$1217</definedName>
    <definedName name="upahbahan" localSheetId="2">'[210]Upah Bahan'!$E$9:$G$1217</definedName>
    <definedName name="upahbahan">'Upah Bahan'!$E$9:$G$1232</definedName>
    <definedName name="upahcdor">[67]ANALIS!$F$585</definedName>
    <definedName name="upahcor">[381]ANLIS!$J$177</definedName>
    <definedName name="upahcorbeton" localSheetId="1">#REF!</definedName>
    <definedName name="upahcorbeton" localSheetId="2">#REF!</definedName>
    <definedName name="upahcorbeton">#REF!</definedName>
    <definedName name="UpahM" localSheetId="1">#REF!</definedName>
    <definedName name="UpahM" localSheetId="2">#REF!</definedName>
    <definedName name="UpahM">#REF!</definedName>
    <definedName name="Uph">[181]HSD!$B$6:$E$893</definedName>
    <definedName name="uphery" localSheetId="1">#REF!</definedName>
    <definedName name="uphery" localSheetId="2">#REF!</definedName>
    <definedName name="uphery">#REF!</definedName>
    <definedName name="Upp">'[480]BASIC PRICE'!$C$912:$G$1045</definedName>
    <definedName name="urai">'[481]Analisa(Dipakai)'!#REF!</definedName>
    <definedName name="URAIAN">[482]ua!#REF!</definedName>
    <definedName name="URAIAN21">'[309]3-DIV2'!$A$1:$J$121</definedName>
    <definedName name="URAIAN22E">'[309]3-DIV2'!$A$122:$J$123</definedName>
    <definedName name="URAIAN22L">'[309]3-DIV2'!#REF!</definedName>
    <definedName name="URAIAN231">'[309]3-DIV2'!$A$124:$J$243</definedName>
    <definedName name="URAIAN232">'[309]3-DIV2'!$A$244:$J$363</definedName>
    <definedName name="URAIAN233">'[309]3-DIV2'!$A$364:$J$483</definedName>
    <definedName name="Uraian234">'[309]3-DIV2'!$A$484:$J$603</definedName>
    <definedName name="URAIAN234L" localSheetId="1">#REF!</definedName>
    <definedName name="URAIAN234L" localSheetId="2">#REF!</definedName>
    <definedName name="URAIAN234L">#REF!</definedName>
    <definedName name="Uraian235">'[309]3-DIV2'!$A$604:$J$854</definedName>
    <definedName name="Uraian236">'[309]3-DIV2'!$A$855:$J$973</definedName>
    <definedName name="URAIAN241">'[309]3-DIV2'!$A$974:$J$978</definedName>
    <definedName name="URAIAN242">'[309]3-DIV2'!$A$979:$J$1039</definedName>
    <definedName name="URAIAN243">'[309]3-DIV2'!$A$1040:$J$1101</definedName>
    <definedName name="Uraian311">'[310]3-DIV3'!$A$1:$J$120</definedName>
    <definedName name="Uraian312">'[310]3-DIV3'!$A$121:$J$240</definedName>
    <definedName name="Uraian313">'[310]3-DIV3'!$A$255:$J$374</definedName>
    <definedName name="Uraian314">'[310]3-DIV3'!$A$375:$J$494</definedName>
    <definedName name="Uraian315">'[310]3-DIV3'!$A$1766:$J$1885</definedName>
    <definedName name="Uraian319">'[310]3-DIV3'!$A$1886:$J$1946</definedName>
    <definedName name="Uraian321" localSheetId="1">#REF!</definedName>
    <definedName name="Uraian321" localSheetId="2">#REF!</definedName>
    <definedName name="Uraian321">#REF!</definedName>
    <definedName name="Uraian322">'[310]3-DIV3'!$A$1947:$J$2127</definedName>
    <definedName name="Uraian323">'[310]3-DIV3'!$A$2128:$J$2306</definedName>
    <definedName name="URAIAN323_1">"#REF!"</definedName>
    <definedName name="URAIAN323L" localSheetId="1">#REF!</definedName>
    <definedName name="URAIAN323L" localSheetId="2">#REF!</definedName>
    <definedName name="URAIAN323L">#REF!</definedName>
    <definedName name="URAIAN323L_1">"#REF!"</definedName>
    <definedName name="Uraian324">'[310]3-DIV3'!$A$2307:$J$2428</definedName>
    <definedName name="Uraian33" localSheetId="1">#REF!</definedName>
    <definedName name="Uraian33" localSheetId="2">#REF!</definedName>
    <definedName name="Uraian33">#REF!</definedName>
    <definedName name="Uraian331">'[310]3-DIV3'!$A$2429:$J$2548</definedName>
    <definedName name="Uraian346">'[310]3-DIV3'!$A$2549:$J$2609</definedName>
    <definedName name="URAIAN421">'[311]3-DIV4'!$A$1:$J$179</definedName>
    <definedName name="URAIAN422">'[311]3-DIV4'!$A$180:$J$358</definedName>
    <definedName name="URAIAN423">'[311]3-DIV4'!$A$479:$J$717</definedName>
    <definedName name="URAIAN424">'[311]3-DIV4'!$A$359:$J$478</definedName>
    <definedName name="URAIAN425">'[311]3-DIV4'!$A$718:$J$896</definedName>
    <definedName name="URAIAN426">'[311]3-DIV4'!$A$897:$J$1016</definedName>
    <definedName name="URAIAN427">'[311]3-DIV4'!$A$1017:$J$1136</definedName>
    <definedName name="URAIAN511">'[312]3-DIV5'!$A$1:$J$179</definedName>
    <definedName name="URAIAN512">'[312]3-DIV5'!$A$180:$J$358</definedName>
    <definedName name="URAIAN521">'[312]3-DIV5'!$A$359:$J$537</definedName>
    <definedName name="URAIAN522">'[312]3-DIV5'!$A$3075:$J$3253</definedName>
    <definedName name="URAIAN541">'[312]3-DIV5'!$A$3254:$J$3373</definedName>
    <definedName name="URAIAN542">'[312]3-DIV5'!$A$3374:$J$3612</definedName>
    <definedName name="URAIAN611">[313]NP!$A$1:$J$120</definedName>
    <definedName name="URAIAN612">[313]NP!$A$121:$J$240</definedName>
    <definedName name="URAIAN621">[313]NP!$A$241:$J$419</definedName>
    <definedName name="URAIAN622">[313]NP!$A$420:$J$598</definedName>
    <definedName name="URAIAN623">[313]NP!$A$599:$J$718</definedName>
    <definedName name="URAIAN631">[313]NP!$A$719:$J$897</definedName>
    <definedName name="URAIAN632">[313]NP!$A$898:$J$1076</definedName>
    <definedName name="URAIAN633">[313]NP!$A$1077:$J$1255</definedName>
    <definedName name="URAIAN634">[313]NP!$A$1256:$J$1434</definedName>
    <definedName name="URAIAN635">[313]NP!$A$1614:$J$1792</definedName>
    <definedName name="URAIAN635A">[313]NP!$A$1435:$J$1613</definedName>
    <definedName name="URAIAN636">[313]NP!$A$1793:$J$1971</definedName>
    <definedName name="URAIAN641L" localSheetId="1">#REF!</definedName>
    <definedName name="URAIAN641L" localSheetId="2">#REF!</definedName>
    <definedName name="URAIAN641L">#REF!</definedName>
    <definedName name="URAIAN642" localSheetId="1">#REF!</definedName>
    <definedName name="URAIAN642" localSheetId="2">#REF!</definedName>
    <definedName name="URAIAN642">#REF!</definedName>
    <definedName name="URAIAN65" localSheetId="5">"#REF!"</definedName>
    <definedName name="URAIAN65" localSheetId="6">"#REF!"</definedName>
    <definedName name="URAIAN65" localSheetId="7">"#REF!"</definedName>
    <definedName name="URAIAN65" localSheetId="1">#REF!</definedName>
    <definedName name="URAIAN65" localSheetId="2">#REF!</definedName>
    <definedName name="URAIAN65">#REF!</definedName>
    <definedName name="URAIAN651">[313]NP!$A$1972:$J$2150</definedName>
    <definedName name="URAIAN66">[313]NP!$A$2330:$J$2508</definedName>
    <definedName name="URAIAN66PERATA" localSheetId="5">"#REF!"</definedName>
    <definedName name="URAIAN66PERATA" localSheetId="6">"#REF!"</definedName>
    <definedName name="URAIAN66PERATA" localSheetId="7">"#REF!"</definedName>
    <definedName name="URAIAN66PERATA" localSheetId="1">#REF!</definedName>
    <definedName name="URAIAN66PERATA" localSheetId="2">#REF!</definedName>
    <definedName name="URAIAN66PERATA">#REF!</definedName>
    <definedName name="URAIAN66PERMUKAAN" localSheetId="5">"#REF!"</definedName>
    <definedName name="URAIAN66PERMUKAAN" localSheetId="6">"#REF!"</definedName>
    <definedName name="URAIAN66PERMUKAAN" localSheetId="7">"#REF!"</definedName>
    <definedName name="URAIAN66PERMUKAAN" localSheetId="1">#REF!</definedName>
    <definedName name="URAIAN66PERMUKAAN" localSheetId="2">#REF!</definedName>
    <definedName name="URAIAN66PERMUKAAN">#REF!</definedName>
    <definedName name="URAIAN7101" localSheetId="1">#REF!</definedName>
    <definedName name="URAIAN7101" localSheetId="2">#REF!</definedName>
    <definedName name="URAIAN7101">#REF!</definedName>
    <definedName name="URAIAN7102" localSheetId="1">#REF!</definedName>
    <definedName name="URAIAN7102" localSheetId="2">#REF!</definedName>
    <definedName name="URAIAN7102">#REF!</definedName>
    <definedName name="URAIAN7103" localSheetId="1">#REF!</definedName>
    <definedName name="URAIAN7103" localSheetId="2">#REF!</definedName>
    <definedName name="URAIAN7103">#REF!</definedName>
    <definedName name="URAIAN711" localSheetId="1">#REF!</definedName>
    <definedName name="URAIAN711" localSheetId="2">#REF!</definedName>
    <definedName name="URAIAN711">#REF!</definedName>
    <definedName name="URAIAN712" localSheetId="1">#REF!</definedName>
    <definedName name="URAIAN712" localSheetId="2">#REF!</definedName>
    <definedName name="URAIAN712">#REF!</definedName>
    <definedName name="URAIAN712_1">"#REF!"</definedName>
    <definedName name="URAIAN713" localSheetId="1">#REF!</definedName>
    <definedName name="URAIAN713" localSheetId="2">#REF!</definedName>
    <definedName name="URAIAN713">#REF!</definedName>
    <definedName name="URAIAN713_1">"#REF!"</definedName>
    <definedName name="URAIAN714" localSheetId="1">#REF!</definedName>
    <definedName name="URAIAN714" localSheetId="2">#REF!</definedName>
    <definedName name="URAIAN714">#REF!</definedName>
    <definedName name="URAIAN715" localSheetId="1">#REF!</definedName>
    <definedName name="URAIAN715" localSheetId="2">#REF!</definedName>
    <definedName name="URAIAN715">#REF!</definedName>
    <definedName name="URAIAN715_1">"#REF!"</definedName>
    <definedName name="URAIAN716" localSheetId="1">#REF!</definedName>
    <definedName name="URAIAN716" localSheetId="2">#REF!</definedName>
    <definedName name="URAIAN716">#REF!</definedName>
    <definedName name="URAIAN716_1">"#REF!"</definedName>
    <definedName name="URAIAN717" localSheetId="1">#REF!</definedName>
    <definedName name="URAIAN717" localSheetId="2">#REF!</definedName>
    <definedName name="URAIAN717">#REF!</definedName>
    <definedName name="URAIAN717_1">"#REF!"</definedName>
    <definedName name="URAIAN718" localSheetId="1">#REF!</definedName>
    <definedName name="URAIAN718" localSheetId="2">#REF!</definedName>
    <definedName name="URAIAN718">#REF!</definedName>
    <definedName name="URAIAN718_1">"#REF!"</definedName>
    <definedName name="URAIAN721" localSheetId="5">"#REF!"</definedName>
    <definedName name="URAIAN721" localSheetId="6">"#REF!"</definedName>
    <definedName name="URAIAN721" localSheetId="7">"#REF!"</definedName>
    <definedName name="URAIAN721" localSheetId="1">#REF!</definedName>
    <definedName name="URAIAN721" localSheetId="2">#REF!</definedName>
    <definedName name="URAIAN721">#REF!</definedName>
    <definedName name="URAIAN731" localSheetId="5">"#REF!"</definedName>
    <definedName name="URAIAN731" localSheetId="6">"#REF!"</definedName>
    <definedName name="URAIAN731" localSheetId="7">"#REF!"</definedName>
    <definedName name="URAIAN731" localSheetId="1">#REF!</definedName>
    <definedName name="URAIAN731" localSheetId="2">#REF!</definedName>
    <definedName name="URAIAN731">#REF!</definedName>
    <definedName name="URAIAN732" localSheetId="5">"#REF!"</definedName>
    <definedName name="URAIAN732" localSheetId="6">"#REF!"</definedName>
    <definedName name="URAIAN732" localSheetId="7">"#REF!"</definedName>
    <definedName name="URAIAN732" localSheetId="1">#REF!</definedName>
    <definedName name="URAIAN732" localSheetId="2">#REF!</definedName>
    <definedName name="URAIAN732">#REF!</definedName>
    <definedName name="URAIAN733" localSheetId="5">"#REF!"</definedName>
    <definedName name="URAIAN733" localSheetId="6">"#REF!"</definedName>
    <definedName name="URAIAN733" localSheetId="7">"#REF!"</definedName>
    <definedName name="URAIAN733" localSheetId="1">#REF!</definedName>
    <definedName name="URAIAN733" localSheetId="2">#REF!</definedName>
    <definedName name="URAIAN733">#REF!</definedName>
    <definedName name="URAIAN734" localSheetId="5">"#REF!"</definedName>
    <definedName name="URAIAN734" localSheetId="6">"#REF!"</definedName>
    <definedName name="URAIAN734" localSheetId="7">"#REF!"</definedName>
    <definedName name="URAIAN734" localSheetId="1">#REF!</definedName>
    <definedName name="URAIAN734" localSheetId="2">#REF!</definedName>
    <definedName name="URAIAN734">#REF!</definedName>
    <definedName name="URAIAN735" localSheetId="5">"#REF!"</definedName>
    <definedName name="URAIAN735" localSheetId="6">"#REF!"</definedName>
    <definedName name="URAIAN735" localSheetId="7">"#REF!"</definedName>
    <definedName name="URAIAN735" localSheetId="1">#REF!</definedName>
    <definedName name="URAIAN735" localSheetId="2">#REF!</definedName>
    <definedName name="URAIAN735">#REF!</definedName>
    <definedName name="URAIAN744" localSheetId="5">"#REF!"</definedName>
    <definedName name="URAIAN744" localSheetId="6">"#REF!"</definedName>
    <definedName name="URAIAN744" localSheetId="7">"#REF!"</definedName>
    <definedName name="URAIAN744" localSheetId="1">#REF!</definedName>
    <definedName name="URAIAN744" localSheetId="2">#REF!</definedName>
    <definedName name="URAIAN744">#REF!</definedName>
    <definedName name="URAIAN744_1">"#REF!"</definedName>
    <definedName name="URAIAN745" localSheetId="5">"#REF!"</definedName>
    <definedName name="URAIAN745" localSheetId="6">"#REF!"</definedName>
    <definedName name="URAIAN745" localSheetId="7">"#REF!"</definedName>
    <definedName name="URAIAN745" localSheetId="1">#REF!</definedName>
    <definedName name="URAIAN745" localSheetId="2">#REF!</definedName>
    <definedName name="URAIAN745">#REF!</definedName>
    <definedName name="URAIAN745_1">"#REF!"</definedName>
    <definedName name="URAIAN7610" localSheetId="5">"#REF!"</definedName>
    <definedName name="URAIAN7610" localSheetId="6">"#REF!"</definedName>
    <definedName name="URAIAN7610" localSheetId="7">"#REF!"</definedName>
    <definedName name="URAIAN7610" localSheetId="1">#REF!</definedName>
    <definedName name="URAIAN7610" localSheetId="2">#REF!</definedName>
    <definedName name="URAIAN7610">#REF!</definedName>
    <definedName name="URAIAN7610_1">"#REF!"</definedName>
    <definedName name="URAIAN7612a" localSheetId="5">"#REF!"</definedName>
    <definedName name="URAIAN7612a" localSheetId="6">"#REF!"</definedName>
    <definedName name="URAIAN7612a" localSheetId="7">"#REF!"</definedName>
    <definedName name="URAIAN7612a" localSheetId="1">#REF!</definedName>
    <definedName name="URAIAN7612a" localSheetId="2">#REF!</definedName>
    <definedName name="URAIAN7612a">#REF!</definedName>
    <definedName name="URAIAN7612a_1">"#REF!"</definedName>
    <definedName name="URAIAN7612b" localSheetId="5">"#REF!"</definedName>
    <definedName name="URAIAN7612b" localSheetId="6">"#REF!"</definedName>
    <definedName name="URAIAN7612b" localSheetId="7">"#REF!"</definedName>
    <definedName name="URAIAN7612b" localSheetId="1">#REF!</definedName>
    <definedName name="URAIAN7612b" localSheetId="2">#REF!</definedName>
    <definedName name="URAIAN7612b">#REF!</definedName>
    <definedName name="URAIAN7612c" localSheetId="5">"#REF!"</definedName>
    <definedName name="URAIAN7612c" localSheetId="6">"#REF!"</definedName>
    <definedName name="URAIAN7612c" localSheetId="7">"#REF!"</definedName>
    <definedName name="URAIAN7612c" localSheetId="1">#REF!</definedName>
    <definedName name="URAIAN7612c" localSheetId="2">#REF!</definedName>
    <definedName name="URAIAN7612c">#REF!</definedName>
    <definedName name="URAIAN7613a" localSheetId="5">"#REF!"</definedName>
    <definedName name="URAIAN7613a" localSheetId="6">"#REF!"</definedName>
    <definedName name="URAIAN7613a" localSheetId="7">"#REF!"</definedName>
    <definedName name="URAIAN7613a" localSheetId="1">#REF!</definedName>
    <definedName name="URAIAN7613a" localSheetId="2">#REF!</definedName>
    <definedName name="URAIAN7613a">#REF!</definedName>
    <definedName name="URAIAN7613a_1">"#REF!"</definedName>
    <definedName name="URAIAN7613b" localSheetId="5">"#REF!"</definedName>
    <definedName name="URAIAN7613b" localSheetId="6">"#REF!"</definedName>
    <definedName name="URAIAN7613b" localSheetId="7">"#REF!"</definedName>
    <definedName name="URAIAN7613b" localSheetId="1">#REF!</definedName>
    <definedName name="URAIAN7613b" localSheetId="2">#REF!</definedName>
    <definedName name="URAIAN7613b">#REF!</definedName>
    <definedName name="URAIAN7613c" localSheetId="5">"#REF!"</definedName>
    <definedName name="URAIAN7613c" localSheetId="6">"#REF!"</definedName>
    <definedName name="URAIAN7613c" localSheetId="7">"#REF!"</definedName>
    <definedName name="URAIAN7613c" localSheetId="1">#REF!</definedName>
    <definedName name="URAIAN7613c" localSheetId="2">#REF!</definedName>
    <definedName name="URAIAN7613c">#REF!</definedName>
    <definedName name="URAIAN7614a" localSheetId="5">"#REF!"</definedName>
    <definedName name="URAIAN7614a" localSheetId="6">"#REF!"</definedName>
    <definedName name="URAIAN7614a" localSheetId="7">"#REF!"</definedName>
    <definedName name="URAIAN7614a" localSheetId="1">#REF!</definedName>
    <definedName name="URAIAN7614a" localSheetId="2">#REF!</definedName>
    <definedName name="URAIAN7614a">#REF!</definedName>
    <definedName name="URAIAN7614a_1">"#REF!"</definedName>
    <definedName name="URAIAN7614b" localSheetId="5">"#REF!"</definedName>
    <definedName name="URAIAN7614b" localSheetId="6">"#REF!"</definedName>
    <definedName name="URAIAN7614b" localSheetId="7">"#REF!"</definedName>
    <definedName name="URAIAN7614b" localSheetId="1">#REF!</definedName>
    <definedName name="URAIAN7614b" localSheetId="2">#REF!</definedName>
    <definedName name="URAIAN7614b">#REF!</definedName>
    <definedName name="URAIAN7614b_1">"#REF!"</definedName>
    <definedName name="URAIAN7614d" localSheetId="5">"#REF!"</definedName>
    <definedName name="URAIAN7614d" localSheetId="6">"#REF!"</definedName>
    <definedName name="URAIAN7614d" localSheetId="7">"#REF!"</definedName>
    <definedName name="URAIAN7614d" localSheetId="1">#REF!</definedName>
    <definedName name="URAIAN7614d" localSheetId="2">#REF!</definedName>
    <definedName name="URAIAN7614d">#REF!</definedName>
    <definedName name="URAIAN7614d_1">"#REF!"</definedName>
    <definedName name="URAIAN7614e" localSheetId="5">"#REF!"</definedName>
    <definedName name="URAIAN7614e" localSheetId="6">"#REF!"</definedName>
    <definedName name="URAIAN7614e" localSheetId="7">"#REF!"</definedName>
    <definedName name="URAIAN7614e" localSheetId="1">#REF!</definedName>
    <definedName name="URAIAN7614e" localSheetId="2">#REF!</definedName>
    <definedName name="URAIAN7614e">#REF!</definedName>
    <definedName name="URAIAN7614e_1">"#REF!"</definedName>
    <definedName name="URAIAN7618" localSheetId="1">#REF!</definedName>
    <definedName name="URAIAN7618" localSheetId="2">#REF!</definedName>
    <definedName name="URAIAN7618">#REF!</definedName>
    <definedName name="URAIAN7618_1">"#REF!"</definedName>
    <definedName name="URAIAN7619" localSheetId="1">#REF!</definedName>
    <definedName name="URAIAN7619" localSheetId="2">#REF!</definedName>
    <definedName name="URAIAN7619">#REF!</definedName>
    <definedName name="URAIAN768" localSheetId="1">#REF!</definedName>
    <definedName name="URAIAN768" localSheetId="2">#REF!</definedName>
    <definedName name="URAIAN768">#REF!</definedName>
    <definedName name="URAIAN768_1">"#REF!"</definedName>
    <definedName name="URAIAN769" localSheetId="1">#REF!</definedName>
    <definedName name="URAIAN769" localSheetId="2">#REF!</definedName>
    <definedName name="URAIAN769">#REF!</definedName>
    <definedName name="URAIAN769_1">"#REF!"</definedName>
    <definedName name="URAIAN76x" localSheetId="1">#REF!</definedName>
    <definedName name="URAIAN76x" localSheetId="2">#REF!</definedName>
    <definedName name="URAIAN76x">#REF!</definedName>
    <definedName name="URAIAN76x_1">"#REF!"</definedName>
    <definedName name="URAIAN771a" localSheetId="5">"#REF!"</definedName>
    <definedName name="URAIAN771a" localSheetId="6">"#REF!"</definedName>
    <definedName name="URAIAN771a" localSheetId="7">"#REF!"</definedName>
    <definedName name="URAIAN771a" localSheetId="1">#REF!</definedName>
    <definedName name="URAIAN771a" localSheetId="2">#REF!</definedName>
    <definedName name="URAIAN771a">#REF!</definedName>
    <definedName name="URAIAN771b" localSheetId="5">"#REF!"</definedName>
    <definedName name="URAIAN771b" localSheetId="6">"#REF!"</definedName>
    <definedName name="URAIAN771b" localSheetId="7">"#REF!"</definedName>
    <definedName name="URAIAN771b" localSheetId="1">#REF!</definedName>
    <definedName name="URAIAN771b" localSheetId="2">#REF!</definedName>
    <definedName name="URAIAN771b">#REF!</definedName>
    <definedName name="URAIAN771c" localSheetId="5">"#REF!"</definedName>
    <definedName name="URAIAN771c" localSheetId="6">"#REF!"</definedName>
    <definedName name="URAIAN771c" localSheetId="7">"#REF!"</definedName>
    <definedName name="URAIAN771c" localSheetId="1">#REF!</definedName>
    <definedName name="URAIAN771c" localSheetId="2">#REF!</definedName>
    <definedName name="URAIAN771c">#REF!</definedName>
    <definedName name="URAIAN771d" localSheetId="5">"#REF!"</definedName>
    <definedName name="URAIAN771d" localSheetId="6">"#REF!"</definedName>
    <definedName name="URAIAN771d" localSheetId="7">"#REF!"</definedName>
    <definedName name="URAIAN771d" localSheetId="1">#REF!</definedName>
    <definedName name="URAIAN771d" localSheetId="2">#REF!</definedName>
    <definedName name="URAIAN771d">#REF!</definedName>
    <definedName name="URAIAN772a" localSheetId="5">"#REF!"</definedName>
    <definedName name="URAIAN772a" localSheetId="6">"#REF!"</definedName>
    <definedName name="URAIAN772a" localSheetId="7">"#REF!"</definedName>
    <definedName name="URAIAN772a" localSheetId="1">#REF!</definedName>
    <definedName name="URAIAN772a" localSheetId="2">#REF!</definedName>
    <definedName name="URAIAN772a">#REF!</definedName>
    <definedName name="URAIAN772b" localSheetId="5">"#REF!"</definedName>
    <definedName name="URAIAN772b" localSheetId="6">"#REF!"</definedName>
    <definedName name="URAIAN772b" localSheetId="7">"#REF!"</definedName>
    <definedName name="URAIAN772b" localSheetId="1">#REF!</definedName>
    <definedName name="URAIAN772b" localSheetId="2">#REF!</definedName>
    <definedName name="URAIAN772b">#REF!</definedName>
    <definedName name="URAIAN772c" localSheetId="5">"#REF!"</definedName>
    <definedName name="URAIAN772c" localSheetId="6">"#REF!"</definedName>
    <definedName name="URAIAN772c" localSheetId="7">"#REF!"</definedName>
    <definedName name="URAIAN772c" localSheetId="1">#REF!</definedName>
    <definedName name="URAIAN772c" localSheetId="2">#REF!</definedName>
    <definedName name="URAIAN772c">#REF!</definedName>
    <definedName name="URAIAN772d" localSheetId="5">"#REF!"</definedName>
    <definedName name="URAIAN772d" localSheetId="6">"#REF!"</definedName>
    <definedName name="URAIAN772d" localSheetId="7">"#REF!"</definedName>
    <definedName name="URAIAN772d" localSheetId="1">#REF!</definedName>
    <definedName name="URAIAN772d" localSheetId="2">#REF!</definedName>
    <definedName name="URAIAN772d">#REF!</definedName>
    <definedName name="URAIAN79manual" localSheetId="5">"#REF!"</definedName>
    <definedName name="URAIAN79manual" localSheetId="6">"#REF!"</definedName>
    <definedName name="URAIAN79manual" localSheetId="7">"#REF!"</definedName>
    <definedName name="URAIAN79manual" localSheetId="1">#REF!</definedName>
    <definedName name="URAIAN79manual" localSheetId="2">#REF!</definedName>
    <definedName name="URAIAN79manual">#REF!</definedName>
    <definedName name="URAIAN79mekanis" localSheetId="5">"#REF!"</definedName>
    <definedName name="URAIAN79mekanis" localSheetId="6">"#REF!"</definedName>
    <definedName name="URAIAN79mekanis" localSheetId="7">"#REF!"</definedName>
    <definedName name="URAIAN79mekanis" localSheetId="1">#REF!</definedName>
    <definedName name="URAIAN79mekanis" localSheetId="2">#REF!</definedName>
    <definedName name="URAIAN79mekanis">#REF!</definedName>
    <definedName name="URAIAN811" localSheetId="1">#REF!</definedName>
    <definedName name="URAIAN811" localSheetId="2">#REF!</definedName>
    <definedName name="URAIAN811">#REF!</definedName>
    <definedName name="URAIAN812" localSheetId="1">#REF!</definedName>
    <definedName name="URAIAN812" localSheetId="2">#REF!</definedName>
    <definedName name="URAIAN812">#REF!</definedName>
    <definedName name="URAIAN813" localSheetId="1">#REF!</definedName>
    <definedName name="URAIAN813" localSheetId="2">#REF!</definedName>
    <definedName name="URAIAN813">#REF!</definedName>
    <definedName name="URAIAN814" localSheetId="1">#REF!</definedName>
    <definedName name="URAIAN814" localSheetId="2">#REF!</definedName>
    <definedName name="URAIAN814">#REF!</definedName>
    <definedName name="URAIAN815" localSheetId="1">#REF!</definedName>
    <definedName name="URAIAN815" localSheetId="2">#REF!</definedName>
    <definedName name="URAIAN815">#REF!</definedName>
    <definedName name="URAIAN817" localSheetId="1">#REF!</definedName>
    <definedName name="URAIAN817" localSheetId="2">#REF!</definedName>
    <definedName name="URAIAN817">#REF!</definedName>
    <definedName name="URAIAN818" localSheetId="1">#REF!</definedName>
    <definedName name="URAIAN818" localSheetId="2">#REF!</definedName>
    <definedName name="URAIAN818">#REF!</definedName>
    <definedName name="URAIAN819" localSheetId="1">#REF!</definedName>
    <definedName name="URAIAN819" localSheetId="2">#REF!</definedName>
    <definedName name="URAIAN819">#REF!</definedName>
    <definedName name="URAIAN82" localSheetId="1">#REF!</definedName>
    <definedName name="URAIAN82" localSheetId="2">#REF!</definedName>
    <definedName name="URAIAN82">#REF!</definedName>
    <definedName name="Uraian841" localSheetId="5">"#REF!"</definedName>
    <definedName name="Uraian841" localSheetId="6">"#REF!"</definedName>
    <definedName name="Uraian841" localSheetId="7">"#REF!"</definedName>
    <definedName name="Uraian841" localSheetId="1">#REF!</definedName>
    <definedName name="Uraian841" localSheetId="2">#REF!</definedName>
    <definedName name="Uraian841">#REF!</definedName>
    <definedName name="Uraian8410" localSheetId="5">"#REF!"</definedName>
    <definedName name="Uraian8410" localSheetId="6">"#REF!"</definedName>
    <definedName name="Uraian8410" localSheetId="7">"#REF!"</definedName>
    <definedName name="Uraian8410" localSheetId="1">#REF!</definedName>
    <definedName name="Uraian8410" localSheetId="2">#REF!</definedName>
    <definedName name="Uraian8410">#REF!</definedName>
    <definedName name="Uraian842" localSheetId="5">"#REF!"</definedName>
    <definedName name="Uraian842" localSheetId="6">"#REF!"</definedName>
    <definedName name="Uraian842" localSheetId="7">"#REF!"</definedName>
    <definedName name="Uraian842" localSheetId="1">#REF!</definedName>
    <definedName name="Uraian842" localSheetId="2">#REF!</definedName>
    <definedName name="Uraian842">#REF!</definedName>
    <definedName name="Uraian844" localSheetId="5">"#REF!"</definedName>
    <definedName name="Uraian844" localSheetId="6">"#REF!"</definedName>
    <definedName name="Uraian844" localSheetId="7">"#REF!"</definedName>
    <definedName name="Uraian844" localSheetId="1">#REF!</definedName>
    <definedName name="Uraian844" localSheetId="2">#REF!</definedName>
    <definedName name="Uraian844">#REF!</definedName>
    <definedName name="Uraian845" localSheetId="5">"#REF!"</definedName>
    <definedName name="Uraian845" localSheetId="6">"#REF!"</definedName>
    <definedName name="Uraian845" localSheetId="7">"#REF!"</definedName>
    <definedName name="Uraian845" localSheetId="1">#REF!</definedName>
    <definedName name="Uraian845" localSheetId="2">#REF!</definedName>
    <definedName name="Uraian845">#REF!</definedName>
    <definedName name="Uraian846" localSheetId="5">"#REF!"</definedName>
    <definedName name="Uraian846" localSheetId="6">"#REF!"</definedName>
    <definedName name="Uraian846" localSheetId="7">"#REF!"</definedName>
    <definedName name="Uraian846" localSheetId="1">#REF!</definedName>
    <definedName name="Uraian846" localSheetId="2">#REF!</definedName>
    <definedName name="Uraian846">#REF!</definedName>
    <definedName name="Uraian847" localSheetId="5">"#REF!"</definedName>
    <definedName name="Uraian847" localSheetId="6">"#REF!"</definedName>
    <definedName name="Uraian847" localSheetId="7">"#REF!"</definedName>
    <definedName name="Uraian847" localSheetId="1">#REF!</definedName>
    <definedName name="Uraian847" localSheetId="2">#REF!</definedName>
    <definedName name="Uraian847">#REF!</definedName>
    <definedName name="URAIAN910">[483]analisa!#REF!</definedName>
    <definedName name="URAIAN911">[483]analisa!#REF!</definedName>
    <definedName name="URAIAN912">[483]analisa!#REF!</definedName>
    <definedName name="URAIAN913">[483]analisa!#REF!</definedName>
    <definedName name="URAIAN914">[483]analisa!#REF!</definedName>
    <definedName name="URAIAN915">[483]analisa!#REF!</definedName>
    <definedName name="URAIAN916">[483]analisa!#REF!</definedName>
    <definedName name="URAIAN917">[483]analisa!#REF!</definedName>
    <definedName name="URAIAN918">[483]analisa!#REF!</definedName>
    <definedName name="URAIAN919">[483]analisa!#REF!</definedName>
    <definedName name="URAIAN920">[483]analisa!#REF!</definedName>
    <definedName name="URAIAN94">[483]analisa!#REF!</definedName>
    <definedName name="URAIAN95">[483]analisa!#REF!</definedName>
    <definedName name="URAIAN96">[483]analisa!#REF!</definedName>
    <definedName name="URAIAN97">[483]analisa!#REF!</definedName>
    <definedName name="URAIAN98">[483]analisa!#REF!</definedName>
    <definedName name="URAIAN99">[483]analisa!#REF!</definedName>
    <definedName name="URAIANGEOTEKSTIL" localSheetId="1">#REF!</definedName>
    <definedName name="URAIANGEOTEKSTIL" localSheetId="2">#REF!</definedName>
    <definedName name="URAIANGEOTEKSTIL">#REF!</definedName>
    <definedName name="URAIANLatasirK" localSheetId="1">#REF!</definedName>
    <definedName name="URAIANLatasirK" localSheetId="2">#REF!</definedName>
    <definedName name="URAIANLatasirK">#REF!</definedName>
    <definedName name="URAIANLatasirKL" localSheetId="1">#REF!</definedName>
    <definedName name="URAIANLatasirKL" localSheetId="2">#REF!</definedName>
    <definedName name="URAIANLatasirKL">#REF!</definedName>
    <definedName name="URG_BIASA_1_6">"#REF!"</definedName>
    <definedName name="URG_BIASA_6">"#REF!"</definedName>
    <definedName name="urin">[120]bahan!$G$242</definedName>
    <definedName name="Urinoir">[484]harga!#REF!</definedName>
    <definedName name="URPIL_1" localSheetId="1">#REF!</definedName>
    <definedName name="URPIL_1" localSheetId="2">#REF!</definedName>
    <definedName name="URPIL_1">#REF!</definedName>
    <definedName name="URPIL_2" localSheetId="1">#REF!</definedName>
    <definedName name="URPIL_2" localSheetId="2">#REF!</definedName>
    <definedName name="URPIL_2">#REF!</definedName>
    <definedName name="URPIL_3" localSheetId="1">#REF!</definedName>
    <definedName name="URPIL_3" localSheetId="2">#REF!</definedName>
    <definedName name="URPIL_3">#REF!</definedName>
    <definedName name="URTANBIS_1" localSheetId="1">#REF!</definedName>
    <definedName name="URTANBIS_1" localSheetId="2">#REF!</definedName>
    <definedName name="URTANBIS_1">#REF!</definedName>
    <definedName name="URTANBIS_2" localSheetId="1">#REF!</definedName>
    <definedName name="URTANBIS_2" localSheetId="2">#REF!</definedName>
    <definedName name="URTANBIS_2">#REF!</definedName>
    <definedName name="URTANBIS_3" localSheetId="1">#REF!</definedName>
    <definedName name="URTANBIS_3" localSheetId="2">#REF!</definedName>
    <definedName name="URTANBIS_3">#REF!</definedName>
    <definedName name="URUG">[306]ANALHASA!$J$15</definedName>
    <definedName name="Urug_Biasa">'[224]Uph&amp;bhn'!$E$49</definedName>
    <definedName name="Urug_Pilihan">'[224]Uph&amp;bhn'!$E$50</definedName>
    <definedName name="urugan">[240]Analisa!$F$79</definedName>
    <definedName name="urugan_kembali">[215]ANALISA!#REF!</definedName>
    <definedName name="Urugan_Kembali_Galian">[215]ANALISA!$E$90</definedName>
    <definedName name="uruganpasir" localSheetId="1">#REF!</definedName>
    <definedName name="uruganpasir" localSheetId="2">#REF!</definedName>
    <definedName name="uruganpasir">#REF!</definedName>
    <definedName name="uruganpasirii">[180]Analisa!$I$35</definedName>
    <definedName name="uruganpasiriii">[180]Analisa!$L$35</definedName>
    <definedName name="URUGPS">[9]ANALIS!#REF!</definedName>
    <definedName name="URUGTN">[9]ANALIS!#REF!</definedName>
    <definedName name="USAHA">[461]Rekap!$G$30</definedName>
    <definedName name="USUK">'[219]HARGA SAT'!$E$37</definedName>
    <definedName name="UTAIAN7614c" localSheetId="5">"#REF!"</definedName>
    <definedName name="UTAIAN7614c" localSheetId="6">"#REF!"</definedName>
    <definedName name="UTAIAN7614c" localSheetId="7">"#REF!"</definedName>
    <definedName name="UTAIAN7614c" localSheetId="1">#REF!</definedName>
    <definedName name="UTAIAN7614c" localSheetId="2">#REF!</definedName>
    <definedName name="UTAIAN7614c">#REF!</definedName>
    <definedName name="UTAIAN7614c_1">"#REF!"</definedName>
    <definedName name="UTAMA">[2]Estimate!#REF!</definedName>
    <definedName name="UTILITIES">[142]Biaya!$I$70</definedName>
    <definedName name="utut" localSheetId="1">#REF!</definedName>
    <definedName name="utut" localSheetId="2">#REF!</definedName>
    <definedName name="utut">#REF!</definedName>
    <definedName name="UTUTYUTG" localSheetId="1">#REF!</definedName>
    <definedName name="UTUTYUTG" localSheetId="2">#REF!</definedName>
    <definedName name="UTUTYUTG">#REF!</definedName>
    <definedName name="utuyt" localSheetId="1">#REF!</definedName>
    <definedName name="utuyt" localSheetId="2">#REF!</definedName>
    <definedName name="utuyt">#REF!</definedName>
    <definedName name="UTY" localSheetId="1">#REF!</definedName>
    <definedName name="UTY" localSheetId="2">#REF!</definedName>
    <definedName name="UTY">#REF!</definedName>
    <definedName name="UTYT" localSheetId="1">#REF!</definedName>
    <definedName name="UTYT" localSheetId="2">#REF!</definedName>
    <definedName name="UTYT">#REF!</definedName>
    <definedName name="utyuty" localSheetId="1">#REF!</definedName>
    <definedName name="utyuty" localSheetId="2">#REF!</definedName>
    <definedName name="utyuty">#REF!</definedName>
    <definedName name="UU" localSheetId="5">{"'Sheet1'!$A$1"}</definedName>
    <definedName name="UU" localSheetId="7">{"'Sheet1'!$A$1"}</definedName>
    <definedName name="UU">{"'Sheet1'!$A$1"}</definedName>
    <definedName name="UU_1" localSheetId="3">{"'Sheet1'!$A$1"}</definedName>
    <definedName name="UU_1" localSheetId="4">{"'Sheet1'!$A$1"}</definedName>
    <definedName name="UU_2" localSheetId="5">{"'Sheet1'!$A$1"}</definedName>
    <definedName name="UU_2" localSheetId="7">{"'Sheet1'!$A$1"}</definedName>
    <definedName name="UU_2">{"'Sheet1'!$A$1"}</definedName>
    <definedName name="UU_3" localSheetId="5">{"'Sheet1'!$A$1"}</definedName>
    <definedName name="UU_3" localSheetId="7">{"'Sheet1'!$A$1"}</definedName>
    <definedName name="UU_3">{"'Sheet1'!$A$1"}</definedName>
    <definedName name="UU_4" localSheetId="5">{"'Sheet1'!$A$1"}</definedName>
    <definedName name="UU_4" localSheetId="7">{"'Sheet1'!$A$1"}</definedName>
    <definedName name="UU_4">{"'Sheet1'!$A$1"}</definedName>
    <definedName name="UU_5" localSheetId="5">{"'Sheet1'!$A$1"}</definedName>
    <definedName name="UU_5" localSheetId="7">{"'Sheet1'!$A$1"}</definedName>
    <definedName name="UU_5">{"'Sheet1'!$A$1"}</definedName>
    <definedName name="UY" localSheetId="1">#REF!</definedName>
    <definedName name="UY" localSheetId="2">#REF!</definedName>
    <definedName name="UY">#REF!</definedName>
    <definedName name="V" localSheetId="1">#REF!</definedName>
    <definedName name="V" localSheetId="2">#REF!</definedName>
    <definedName name="V">#REF!</definedName>
    <definedName name="V.">[344]rab!$H$28</definedName>
    <definedName name="V.1">[66]ANALIS!$G$401</definedName>
    <definedName name="V.2">[66]ANALIS!$G$412</definedName>
    <definedName name="V.3">[66]ANALIS!$G$424</definedName>
    <definedName name="V_1_1">NA()</definedName>
    <definedName name="V_10">NA()</definedName>
    <definedName name="V_11">NA()</definedName>
    <definedName name="V_12">NA()</definedName>
    <definedName name="V_13">NA()</definedName>
    <definedName name="V_14">NA()</definedName>
    <definedName name="V_15">NA()</definedName>
    <definedName name="V_16">NA()</definedName>
    <definedName name="V_19">NA()</definedName>
    <definedName name="V_20">NA()</definedName>
    <definedName name="V_4">NA()</definedName>
    <definedName name="V_5">NA()</definedName>
    <definedName name="V_6">NA()</definedName>
    <definedName name="V_7">NA()</definedName>
    <definedName name="V_8">NA()</definedName>
    <definedName name="V_9">NA()</definedName>
    <definedName name="VENT.75">'[106]HARGA SAT'!$F$178</definedName>
    <definedName name="Vent_2">'[124]Upah&amp;Bahan'!$G$134</definedName>
    <definedName name="Vent_3">'[124]Upah&amp;Bahan'!$G$135</definedName>
    <definedName name="ventilasibatu">'[39]upah bahan'!$F$145</definedName>
    <definedName name="ventilasigipdia50">[109]Bahan!#REF!</definedName>
    <definedName name="vgfhh" localSheetId="5">{"'Sheet1'!$A$1"}</definedName>
    <definedName name="vgfhh" localSheetId="7">{"'Sheet1'!$A$1"}</definedName>
    <definedName name="vgfhh">{"'Sheet1'!$A$1"}</definedName>
    <definedName name="vgfhh_1" localSheetId="3">{"'Sheet1'!$A$1"}</definedName>
    <definedName name="vgfhh_1" localSheetId="4">{"'Sheet1'!$A$1"}</definedName>
    <definedName name="vgfhh_2" localSheetId="5">{"'Sheet1'!$A$1"}</definedName>
    <definedName name="vgfhh_2" localSheetId="7">{"'Sheet1'!$A$1"}</definedName>
    <definedName name="vgfhh_2">{"'Sheet1'!$A$1"}</definedName>
    <definedName name="vgfhh_3" localSheetId="5">{"'Sheet1'!$A$1"}</definedName>
    <definedName name="vgfhh_3" localSheetId="7">{"'Sheet1'!$A$1"}</definedName>
    <definedName name="vgfhh_3">{"'Sheet1'!$A$1"}</definedName>
    <definedName name="vgfhh_4" localSheetId="5">{"'Sheet1'!$A$1"}</definedName>
    <definedName name="vgfhh_4" localSheetId="7">{"'Sheet1'!$A$1"}</definedName>
    <definedName name="vgfhh_4">{"'Sheet1'!$A$1"}</definedName>
    <definedName name="vgfhh_5" localSheetId="5">{"'Sheet1'!$A$1"}</definedName>
    <definedName name="vgfhh_5" localSheetId="7">{"'Sheet1'!$A$1"}</definedName>
    <definedName name="vgfhh_5">{"'Sheet1'!$A$1"}</definedName>
    <definedName name="VI" localSheetId="1">#REF!</definedName>
    <definedName name="VI" localSheetId="2">#REF!</definedName>
    <definedName name="VI">#REF!</definedName>
    <definedName name="VIB">[485]Harga!#REF!</definedName>
    <definedName name="vibrator">'[149]HARGA SAT'!$F$201</definedName>
    <definedName name="VIBRATOR_ROLLER600">'[186]HARGA ALAT'!$E$21</definedName>
    <definedName name="vibro">'[144]Upah&amp;Bahan'!$G$178</definedName>
    <definedName name="VIBROLER" localSheetId="1">#REF!</definedName>
    <definedName name="VIBROLER" localSheetId="2">#REF!</definedName>
    <definedName name="VIBROLER">#REF!</definedName>
    <definedName name="VibRoll" localSheetId="1">#REF!</definedName>
    <definedName name="VibRoll" localSheetId="2">#REF!</definedName>
    <definedName name="VibRoll">#REF!</definedName>
    <definedName name="VIBROROLLER">'[35]Break Down Alat'!#REF!</definedName>
    <definedName name="VIBROROLLER_1">"#REF!"</definedName>
    <definedName name="VII" localSheetId="1">#REF!</definedName>
    <definedName name="VII" localSheetId="2">#REF!</definedName>
    <definedName name="VII">#REF!</definedName>
    <definedName name="VIII" localSheetId="1">#REF!</definedName>
    <definedName name="VIII" localSheetId="2">#REF!</definedName>
    <definedName name="VIII">#REF!</definedName>
    <definedName name="Vol_1_General">'[486]1.General Item'!$A$2:$H38</definedName>
    <definedName name="Vol_10_PipeInstal.SrNomo">'[487]1.General '!$A$1:$X$195</definedName>
    <definedName name="Vol_12_LateralPipe.SrNomo">'[487]1.General '!$A$1:$X$239</definedName>
    <definedName name="Vol_13_NangakaraWeir">'[488]13.Nangakara Weir'!$A$1:$I$100</definedName>
    <definedName name="Vol_14_IrrCanalNGKR">'[488]14.Irr.Canal Work'!$A$1:$U$98</definedName>
    <definedName name="Vol_15_IrrStrucNGKR">'[488]15.Irr. Struc.Work'!$A$1:$BG$140</definedName>
    <definedName name="Vol_16_PipeInstal.NGKR">'[488]16.Pipe Inst.'!$A$1:$BP$202</definedName>
    <definedName name="Vol_18_LateralPipe.NGKR">'[488]18.Lateral Pipe'!$A$2:$CU$191</definedName>
    <definedName name="Vol_2_SorinangkaWeir">'[486]2.Sorinangka Weir'!$A$2:$H73</definedName>
    <definedName name="Vol_3_IrrCanalSNK">'[486]3.Irr.Canal Work'!$A$2:$AB1048547</definedName>
    <definedName name="Vol_4_IrrStrucSNK">'[486]4.Irr.Struc.Work'!$A$2:$DE1048556</definedName>
    <definedName name="Vol_6_Tertiary.SrNangka">'[486]6.Tertiary Work'!$A$1:$CH$84</definedName>
    <definedName name="Vol_7_SorinomoWeir" localSheetId="1">#REF!</definedName>
    <definedName name="Vol_7_SorinomoWeir" localSheetId="2">#REF!</definedName>
    <definedName name="Vol_7_SorinomoWeir">#REF!</definedName>
    <definedName name="Vol_8_Irr.CanalSrNomo">'[487]1.General '!$A$4:$AD$98</definedName>
    <definedName name="Vol_9_IrrStrucSrNomo">'[487]1.General '!$A$1:$DX$88</definedName>
    <definedName name="VOLUME" localSheetId="1">#REF!</definedName>
    <definedName name="VOLUME" localSheetId="2">#REF!</definedName>
    <definedName name="VOLUME">#REF!</definedName>
    <definedName name="VolumeBahan" localSheetId="1">#REF!</definedName>
    <definedName name="VolumeBahan" localSheetId="2">#REF!</definedName>
    <definedName name="VolumeBahan">#REF!</definedName>
    <definedName name="VolumeBahanB">'[178]Analisa J'!$F$4:$F$2413</definedName>
    <definedName name="VolumeBahanM" localSheetId="1">#REF!</definedName>
    <definedName name="VolumeBahanM" localSheetId="2">#REF!</definedName>
    <definedName name="VolumeBahanM">#REF!</definedName>
    <definedName name="Vpas" localSheetId="1">#REF!</definedName>
    <definedName name="Vpas" localSheetId="2">#REF!</definedName>
    <definedName name="Vpas">#REF!</definedName>
    <definedName name="Vpas1" localSheetId="1">#REF!</definedName>
    <definedName name="Vpas1" localSheetId="2">#REF!</definedName>
    <definedName name="Vpas1">#REF!</definedName>
    <definedName name="vpas2" localSheetId="1">#REF!</definedName>
    <definedName name="vpas2" localSheetId="2">#REF!</definedName>
    <definedName name="vpas2">#REF!</definedName>
    <definedName name="Vpasatu" localSheetId="1">#REF!</definedName>
    <definedName name="Vpasatu" localSheetId="2">#REF!</definedName>
    <definedName name="Vpasatu">#REF!</definedName>
    <definedName name="VS.1.5" localSheetId="1">#REF!</definedName>
    <definedName name="VS.1.5" localSheetId="2">#REF!</definedName>
    <definedName name="VS.1.5">#REF!</definedName>
    <definedName name="vs.2" localSheetId="1">#REF!</definedName>
    <definedName name="vs.2" localSheetId="2">#REF!</definedName>
    <definedName name="vs.2">#REF!</definedName>
    <definedName name="vs.3" localSheetId="1">#REF!</definedName>
    <definedName name="vs.3" localSheetId="2">#REF!</definedName>
    <definedName name="vs.3">#REF!</definedName>
    <definedName name="vs.4" localSheetId="1">#REF!</definedName>
    <definedName name="vs.4" localSheetId="2">#REF!</definedName>
    <definedName name="vs.4">#REF!</definedName>
    <definedName name="VULVI">'[248]Ana-ALAT'!#REF!</definedName>
    <definedName name="VX">'[489]$'!#REF!</definedName>
    <definedName name="w">[384]Analisa!$I$700</definedName>
    <definedName name="w.05">[490]Deker!$D$19</definedName>
    <definedName name="w.07">[490]Deker!$E$19</definedName>
    <definedName name="W.1">[154]Analisa!#REF!</definedName>
    <definedName name="w.1.a" localSheetId="1">#REF!</definedName>
    <definedName name="w.1.a" localSheetId="2">#REF!</definedName>
    <definedName name="w.1.a">#REF!</definedName>
    <definedName name="w.1.b" localSheetId="1">#REF!</definedName>
    <definedName name="w.1.b" localSheetId="2">#REF!</definedName>
    <definedName name="w.1.b">#REF!</definedName>
    <definedName name="w.10">[4]Harga!#REF!</definedName>
    <definedName name="w.15">[4]Harga!#REF!</definedName>
    <definedName name="w.1a" localSheetId="1">#REF!</definedName>
    <definedName name="w.1a" localSheetId="2">#REF!</definedName>
    <definedName name="w.1a">#REF!</definedName>
    <definedName name="W.1b">[154]Analisa!#REF!</definedName>
    <definedName name="W.1C">[94]Analisa!#REF!</definedName>
    <definedName name="W.1d">[154]Analisa!#REF!</definedName>
    <definedName name="W.1e">[244]Analisa!#REF!</definedName>
    <definedName name="W.3">[94]Analisa!#REF!</definedName>
    <definedName name="W.3a">[154]Analisa!#REF!</definedName>
    <definedName name="W.3b">[154]Analisa!#REF!</definedName>
    <definedName name="W.4">[154]Analisa!#REF!</definedName>
    <definedName name="W.5">[94]Analisa!#REF!</definedName>
    <definedName name="W.6">[94]Analisa!#REF!</definedName>
    <definedName name="w.7" localSheetId="1">#REF!</definedName>
    <definedName name="w.7" localSheetId="2">#REF!</definedName>
    <definedName name="w.7">#REF!</definedName>
    <definedName name="W.8">[111]AN.PEK!#REF!</definedName>
    <definedName name="w.m" localSheetId="1">#REF!</definedName>
    <definedName name="w.m" localSheetId="2">#REF!</definedName>
    <definedName name="w.m">#REF!</definedName>
    <definedName name="w.q">'[391]Analisa Bangun '!$E$969</definedName>
    <definedName name="w_1_1">NA()</definedName>
    <definedName name="w_10">NA()</definedName>
    <definedName name="w_11">NA()</definedName>
    <definedName name="w_12">NA()</definedName>
    <definedName name="w_13">NA()</definedName>
    <definedName name="w_14">NA()</definedName>
    <definedName name="w_15">NA()</definedName>
    <definedName name="w_19">NA()</definedName>
    <definedName name="w_20">NA()</definedName>
    <definedName name="w_4">NA()</definedName>
    <definedName name="w_5">NA()</definedName>
    <definedName name="w_6">NA()</definedName>
    <definedName name="w_7">NA()</definedName>
    <definedName name="w_8">NA()</definedName>
    <definedName name="w_9">NA()</definedName>
    <definedName name="w05a">[237]Deker!#REF!</definedName>
    <definedName name="w05b">[237]Deker!#REF!</definedName>
    <definedName name="w05c">[237]Deker!#REF!</definedName>
    <definedName name="w07a">[237]Deker!#REF!</definedName>
    <definedName name="w07b">[237]Deker!#REF!</definedName>
    <definedName name="w07c">[237]Deker!#REF!</definedName>
    <definedName name="w10a">[237]Deker!#REF!</definedName>
    <definedName name="w10b">[237]Deker!#REF!</definedName>
    <definedName name="w10c">[237]Deker!#REF!</definedName>
    <definedName name="w15a">[237]Deker!#REF!</definedName>
    <definedName name="w15b">[237]Deker!#REF!</definedName>
    <definedName name="w15c">[237]Deker!#REF!</definedName>
    <definedName name="WAFEL">'[33]HARGA SAT'!#REF!</definedName>
    <definedName name="WaktuPelaksanaan" localSheetId="1">#REF!</definedName>
    <definedName name="WaktuPelaksanaan" localSheetId="2">#REF!</definedName>
    <definedName name="WaktuPelaksanaan">#REF!</definedName>
    <definedName name="WaktuPemeliharaan" localSheetId="1">#REF!</definedName>
    <definedName name="WaktuPemeliharaan" localSheetId="2">#REF!</definedName>
    <definedName name="WaktuPemeliharaan">#REF!</definedName>
    <definedName name="waktuplaksanaan">[32]input!$B$25</definedName>
    <definedName name="wales">'[454]HARGA SAT'!#REF!</definedName>
    <definedName name="wallpipacidia63.60">[109]Bahan!#REF!</definedName>
    <definedName name="wallpipacidia90.40">[109]Bahan!#REF!</definedName>
    <definedName name="wallpipacidia90.50">[109]Bahan!#REF!</definedName>
    <definedName name="wallpipagipdia110.100">[109]Bahan!#REF!</definedName>
    <definedName name="wallpipagipdia110.50">[109]Bahan!#REF!</definedName>
    <definedName name="wallpipagipdia160.100">[109]Bahan!#REF!</definedName>
    <definedName name="wallpipagipdia63.100">[109]Bahan!#REF!</definedName>
    <definedName name="wallpipagipdia63.50">[109]Bahan!#REF!</definedName>
    <definedName name="wallpipagipdia63.70">[109]Bahan!#REF!</definedName>
    <definedName name="wallpipagipdia90.100">[109]Bahan!#REF!</definedName>
    <definedName name="wallpipagipdia90.40">[109]Bahan!#REF!</definedName>
    <definedName name="wallpipagipdia90.70">[109]Bahan!#REF!</definedName>
    <definedName name="WAPU23" localSheetId="1" hidden="1">#REF!</definedName>
    <definedName name="WAPU23" localSheetId="2" hidden="1">#REF!</definedName>
    <definedName name="WAPU23" hidden="1">#REF!</definedName>
    <definedName name="WASH.75">'[191]HARGA SAT'!#REF!</definedName>
    <definedName name="washbakdapur">[109]Bahan!#REF!</definedName>
    <definedName name="wast">[158]bahan!$G$177</definedName>
    <definedName name="wastafelkaca">[150]Harga!#REF!</definedName>
    <definedName name="Watchman" localSheetId="1">#REF!</definedName>
    <definedName name="Watchman" localSheetId="2">#REF!</definedName>
    <definedName name="Watchman">#REF!</definedName>
    <definedName name="water" localSheetId="1">#REF!</definedName>
    <definedName name="water" localSheetId="2">#REF!</definedName>
    <definedName name="water">#REF!</definedName>
    <definedName name="Water_Flow_Meter_Ø_8">'[122]HARGA SAT Pompa'!$G$25</definedName>
    <definedName name="Water_Pump_4" localSheetId="1">#REF!</definedName>
    <definedName name="Water_Pump_4" localSheetId="2">#REF!</definedName>
    <definedName name="Water_Pump_4">#REF!</definedName>
    <definedName name="WATER_PUMP4">'[186]HARGA ALAT'!$E$37</definedName>
    <definedName name="Water_Tank" localSheetId="1">#REF!</definedName>
    <definedName name="Water_Tank" localSheetId="2">#REF!</definedName>
    <definedName name="Water_Tank">#REF!</definedName>
    <definedName name="Water_Tank_Truck" localSheetId="1">#REF!</definedName>
    <definedName name="Water_Tank_Truck" localSheetId="2">#REF!</definedName>
    <definedName name="Water_Tank_Truck">#REF!</definedName>
    <definedName name="WATER_TANK_TRUK">'[186]HARGA ALAT'!$E$29</definedName>
    <definedName name="waterdrain">'[132]HRG BHN'!$E$174</definedName>
    <definedName name="watermeter.14">'[117]HARGA SAT'!$G$473</definedName>
    <definedName name="watermeter.315">'[106]HARGA SAT'!$F$180</definedName>
    <definedName name="WATERPUMP">'[35]Break Down Alat'!#REF!</definedName>
    <definedName name="WATERPUMP_1">"#REF!"</definedName>
    <definedName name="WATERTANKER">'[35]Break Down Alat'!#REF!</definedName>
    <definedName name="WATERTANKER_1">"#REF!"</definedName>
    <definedName name="wc.jongkok">[69]Upah!$F$85</definedName>
    <definedName name="wd">'[413]4'!$B$39</definedName>
    <definedName name="wd.k" localSheetId="1">#REF!</definedName>
    <definedName name="wd.k" localSheetId="2">#REF!</definedName>
    <definedName name="wd.k">#REF!</definedName>
    <definedName name="we" localSheetId="5">{#N/A,#N/A,FALSE,"REK";#N/A,#N/A,FALSE,"rab"}</definedName>
    <definedName name="we" localSheetId="7">{#N/A,#N/A,FALSE,"REK";#N/A,#N/A,FALSE,"rab"}</definedName>
    <definedName name="we">{#N/A,#N/A,FALSE,"REK";#N/A,#N/A,FALSE,"rab"}</definedName>
    <definedName name="we_1" localSheetId="3">{#N/A,#N/A,FALSE,"REK";#N/A,#N/A,FALSE,"rab"}</definedName>
    <definedName name="we_1" localSheetId="4">{#N/A,#N/A,FALSE,"REK";#N/A,#N/A,FALSE,"rab"}</definedName>
    <definedName name="we_2" localSheetId="5">{#N/A,#N/A,FALSE,"REK";#N/A,#N/A,FALSE,"rab"}</definedName>
    <definedName name="we_2" localSheetId="7">{#N/A,#N/A,FALSE,"REK";#N/A,#N/A,FALSE,"rab"}</definedName>
    <definedName name="we_2">{#N/A,#N/A,FALSE,"REK";#N/A,#N/A,FALSE,"rab"}</definedName>
    <definedName name="we_3" localSheetId="5">{#N/A,#N/A,FALSE,"REK";#N/A,#N/A,FALSE,"rab"}</definedName>
    <definedName name="we_3" localSheetId="7">{#N/A,#N/A,FALSE,"REK";#N/A,#N/A,FALSE,"rab"}</definedName>
    <definedName name="we_3">{#N/A,#N/A,FALSE,"REK";#N/A,#N/A,FALSE,"rab"}</definedName>
    <definedName name="we_4" localSheetId="5">{#N/A,#N/A,FALSE,"REK";#N/A,#N/A,FALSE,"rab"}</definedName>
    <definedName name="we_4" localSheetId="7">{#N/A,#N/A,FALSE,"REK";#N/A,#N/A,FALSE,"rab"}</definedName>
    <definedName name="we_4">{#N/A,#N/A,FALSE,"REK";#N/A,#N/A,FALSE,"rab"}</definedName>
    <definedName name="we_5" localSheetId="5">{#N/A,#N/A,FALSE,"REK";#N/A,#N/A,FALSE,"rab"}</definedName>
    <definedName name="we_5" localSheetId="7">{#N/A,#N/A,FALSE,"REK";#N/A,#N/A,FALSE,"rab"}</definedName>
    <definedName name="we_5">{#N/A,#N/A,FALSE,"REK";#N/A,#N/A,FALSE,"rab"}</definedName>
    <definedName name="wefger" localSheetId="5">{"'Sheet1'!$A$1"}</definedName>
    <definedName name="wefger" localSheetId="7">{"'Sheet1'!$A$1"}</definedName>
    <definedName name="wefger">{"'Sheet1'!$A$1"}</definedName>
    <definedName name="wefger_1" localSheetId="3">{"'Sheet1'!$A$1"}</definedName>
    <definedName name="wefger_1" localSheetId="4">{"'Sheet1'!$A$1"}</definedName>
    <definedName name="wefger_2" localSheetId="5">{"'Sheet1'!$A$1"}</definedName>
    <definedName name="wefger_2" localSheetId="7">{"'Sheet1'!$A$1"}</definedName>
    <definedName name="wefger_2">{"'Sheet1'!$A$1"}</definedName>
    <definedName name="wefger_3" localSheetId="5">{"'Sheet1'!$A$1"}</definedName>
    <definedName name="wefger_3" localSheetId="7">{"'Sheet1'!$A$1"}</definedName>
    <definedName name="wefger_3">{"'Sheet1'!$A$1"}</definedName>
    <definedName name="wefger_4" localSheetId="5">{"'Sheet1'!$A$1"}</definedName>
    <definedName name="wefger_4" localSheetId="7">{"'Sheet1'!$A$1"}</definedName>
    <definedName name="wefger_4">{"'Sheet1'!$A$1"}</definedName>
    <definedName name="wefger_5" localSheetId="5">{"'Sheet1'!$A$1"}</definedName>
    <definedName name="wefger_5" localSheetId="7">{"'Sheet1'!$A$1"}</definedName>
    <definedName name="wefger_5">{"'Sheet1'!$A$1"}</definedName>
    <definedName name="wegtgty" localSheetId="5">{#N/A,#N/A,FALSE,"REK";#N/A,#N/A,FALSE,"rab"}</definedName>
    <definedName name="wegtgty" localSheetId="7">{#N/A,#N/A,FALSE,"REK";#N/A,#N/A,FALSE,"rab"}</definedName>
    <definedName name="wegtgty">{#N/A,#N/A,FALSE,"REK";#N/A,#N/A,FALSE,"rab"}</definedName>
    <definedName name="wegtgty_1" localSheetId="3">{#N/A,#N/A,FALSE,"REK";#N/A,#N/A,FALSE,"rab"}</definedName>
    <definedName name="wegtgty_1" localSheetId="4">{#N/A,#N/A,FALSE,"REK";#N/A,#N/A,FALSE,"rab"}</definedName>
    <definedName name="wegtgty_2" localSheetId="5">{#N/A,#N/A,FALSE,"REK";#N/A,#N/A,FALSE,"rab"}</definedName>
    <definedName name="wegtgty_2" localSheetId="7">{#N/A,#N/A,FALSE,"REK";#N/A,#N/A,FALSE,"rab"}</definedName>
    <definedName name="wegtgty_2">{#N/A,#N/A,FALSE,"REK";#N/A,#N/A,FALSE,"rab"}</definedName>
    <definedName name="wegtgty_3" localSheetId="5">{#N/A,#N/A,FALSE,"REK";#N/A,#N/A,FALSE,"rab"}</definedName>
    <definedName name="wegtgty_3" localSheetId="7">{#N/A,#N/A,FALSE,"REK";#N/A,#N/A,FALSE,"rab"}</definedName>
    <definedName name="wegtgty_3">{#N/A,#N/A,FALSE,"REK";#N/A,#N/A,FALSE,"rab"}</definedName>
    <definedName name="wegtgty_4" localSheetId="5">{#N/A,#N/A,FALSE,"REK";#N/A,#N/A,FALSE,"rab"}</definedName>
    <definedName name="wegtgty_4" localSheetId="7">{#N/A,#N/A,FALSE,"REK";#N/A,#N/A,FALSE,"rab"}</definedName>
    <definedName name="wegtgty_4">{#N/A,#N/A,FALSE,"REK";#N/A,#N/A,FALSE,"rab"}</definedName>
    <definedName name="wegtgty_5" localSheetId="5">{#N/A,#N/A,FALSE,"REK";#N/A,#N/A,FALSE,"rab"}</definedName>
    <definedName name="wegtgty_5" localSheetId="7">{#N/A,#N/A,FALSE,"REK";#N/A,#N/A,FALSE,"rab"}</definedName>
    <definedName name="wegtgty_5">{#N/A,#N/A,FALSE,"REK";#N/A,#N/A,FALSE,"rab"}</definedName>
    <definedName name="welder">'[187]Daft.U+B'!#REF!</definedName>
    <definedName name="weldr">'[113]Daft.U+B'!$F$32</definedName>
    <definedName name="WER" localSheetId="1">#REF!</definedName>
    <definedName name="WER" localSheetId="2">#REF!</definedName>
    <definedName name="WER">#REF!</definedName>
    <definedName name="werg" localSheetId="5">{#N/A,#N/A,FALSE,"REK";#N/A,#N/A,FALSE,"rab"}</definedName>
    <definedName name="werg" localSheetId="7">{#N/A,#N/A,FALSE,"REK";#N/A,#N/A,FALSE,"rab"}</definedName>
    <definedName name="werg">{#N/A,#N/A,FALSE,"REK";#N/A,#N/A,FALSE,"rab"}</definedName>
    <definedName name="werg_1" localSheetId="3">{#N/A,#N/A,FALSE,"REK";#N/A,#N/A,FALSE,"rab"}</definedName>
    <definedName name="werg_1" localSheetId="4">{#N/A,#N/A,FALSE,"REK";#N/A,#N/A,FALSE,"rab"}</definedName>
    <definedName name="werg_2" localSheetId="5">{#N/A,#N/A,FALSE,"REK";#N/A,#N/A,FALSE,"rab"}</definedName>
    <definedName name="werg_2" localSheetId="7">{#N/A,#N/A,FALSE,"REK";#N/A,#N/A,FALSE,"rab"}</definedName>
    <definedName name="werg_2">{#N/A,#N/A,FALSE,"REK";#N/A,#N/A,FALSE,"rab"}</definedName>
    <definedName name="werg_3" localSheetId="5">{#N/A,#N/A,FALSE,"REK";#N/A,#N/A,FALSE,"rab"}</definedName>
    <definedName name="werg_3" localSheetId="7">{#N/A,#N/A,FALSE,"REK";#N/A,#N/A,FALSE,"rab"}</definedName>
    <definedName name="werg_3">{#N/A,#N/A,FALSE,"REK";#N/A,#N/A,FALSE,"rab"}</definedName>
    <definedName name="werg_4" localSheetId="5">{#N/A,#N/A,FALSE,"REK";#N/A,#N/A,FALSE,"rab"}</definedName>
    <definedName name="werg_4" localSheetId="7">{#N/A,#N/A,FALSE,"REK";#N/A,#N/A,FALSE,"rab"}</definedName>
    <definedName name="werg_4">{#N/A,#N/A,FALSE,"REK";#N/A,#N/A,FALSE,"rab"}</definedName>
    <definedName name="werg_5" localSheetId="5">{#N/A,#N/A,FALSE,"REK";#N/A,#N/A,FALSE,"rab"}</definedName>
    <definedName name="werg_5" localSheetId="7">{#N/A,#N/A,FALSE,"REK";#N/A,#N/A,FALSE,"rab"}</definedName>
    <definedName name="werg_5">{#N/A,#N/A,FALSE,"REK";#N/A,#N/A,FALSE,"rab"}</definedName>
    <definedName name="WERQWREQW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s">'[269]Analis Upah'!$I$2134</definedName>
    <definedName name="wet" localSheetId="5">{#N/A,#N/A,FALSE,"REK";#N/A,#N/A,FALSE,"Bq-ARS"}</definedName>
    <definedName name="wet" localSheetId="7">{#N/A,#N/A,FALSE,"REK";#N/A,#N/A,FALSE,"Bq-ARS"}</definedName>
    <definedName name="wet">{#N/A,#N/A,FALSE,"REK";#N/A,#N/A,FALSE,"Bq-ARS"}</definedName>
    <definedName name="wet_1" localSheetId="3">{#N/A,#N/A,FALSE,"REK";#N/A,#N/A,FALSE,"Bq-ARS"}</definedName>
    <definedName name="wet_1" localSheetId="4">{#N/A,#N/A,FALSE,"REK";#N/A,#N/A,FALSE,"Bq-ARS"}</definedName>
    <definedName name="wet_2" localSheetId="5">{#N/A,#N/A,FALSE,"REK";#N/A,#N/A,FALSE,"Bq-ARS"}</definedName>
    <definedName name="wet_2" localSheetId="7">{#N/A,#N/A,FALSE,"REK";#N/A,#N/A,FALSE,"Bq-ARS"}</definedName>
    <definedName name="wet_2">{#N/A,#N/A,FALSE,"REK";#N/A,#N/A,FALSE,"Bq-ARS"}</definedName>
    <definedName name="wet_3" localSheetId="5">{#N/A,#N/A,FALSE,"REK";#N/A,#N/A,FALSE,"Bq-ARS"}</definedName>
    <definedName name="wet_3" localSheetId="7">{#N/A,#N/A,FALSE,"REK";#N/A,#N/A,FALSE,"Bq-ARS"}</definedName>
    <definedName name="wet_3">{#N/A,#N/A,FALSE,"REK";#N/A,#N/A,FALSE,"Bq-ARS"}</definedName>
    <definedName name="wet_4" localSheetId="5">{#N/A,#N/A,FALSE,"REK";#N/A,#N/A,FALSE,"Bq-ARS"}</definedName>
    <definedName name="wet_4" localSheetId="7">{#N/A,#N/A,FALSE,"REK";#N/A,#N/A,FALSE,"Bq-ARS"}</definedName>
    <definedName name="wet_4">{#N/A,#N/A,FALSE,"REK";#N/A,#N/A,FALSE,"Bq-ARS"}</definedName>
    <definedName name="wet_5" localSheetId="5">{#N/A,#N/A,FALSE,"REK";#N/A,#N/A,FALSE,"Bq-ARS"}</definedName>
    <definedName name="wet_5" localSheetId="7">{#N/A,#N/A,FALSE,"REK";#N/A,#N/A,FALSE,"Bq-ARS"}</definedName>
    <definedName name="wet_5">{#N/A,#N/A,FALSE,"REK";#N/A,#N/A,FALSE,"Bq-ARS"}</definedName>
    <definedName name="wetwerg" localSheetId="5">{#N/A,#N/A,FALSE,"REK";#N/A,#N/A,FALSE,"rab"}</definedName>
    <definedName name="wetwerg" localSheetId="7">{#N/A,#N/A,FALSE,"REK";#N/A,#N/A,FALSE,"rab"}</definedName>
    <definedName name="wetwerg">{#N/A,#N/A,FALSE,"REK";#N/A,#N/A,FALSE,"rab"}</definedName>
    <definedName name="wetwerg_1" localSheetId="3">{#N/A,#N/A,FALSE,"REK";#N/A,#N/A,FALSE,"rab"}</definedName>
    <definedName name="wetwerg_1" localSheetId="4">{#N/A,#N/A,FALSE,"REK";#N/A,#N/A,FALSE,"rab"}</definedName>
    <definedName name="wetwerg_2" localSheetId="5">{#N/A,#N/A,FALSE,"REK";#N/A,#N/A,FALSE,"rab"}</definedName>
    <definedName name="wetwerg_2" localSheetId="7">{#N/A,#N/A,FALSE,"REK";#N/A,#N/A,FALSE,"rab"}</definedName>
    <definedName name="wetwerg_2">{#N/A,#N/A,FALSE,"REK";#N/A,#N/A,FALSE,"rab"}</definedName>
    <definedName name="wetwerg_3" localSheetId="5">{#N/A,#N/A,FALSE,"REK";#N/A,#N/A,FALSE,"rab"}</definedName>
    <definedName name="wetwerg_3" localSheetId="7">{#N/A,#N/A,FALSE,"REK";#N/A,#N/A,FALSE,"rab"}</definedName>
    <definedName name="wetwerg_3">{#N/A,#N/A,FALSE,"REK";#N/A,#N/A,FALSE,"rab"}</definedName>
    <definedName name="wetwerg_4" localSheetId="5">{#N/A,#N/A,FALSE,"REK";#N/A,#N/A,FALSE,"rab"}</definedName>
    <definedName name="wetwerg_4" localSheetId="7">{#N/A,#N/A,FALSE,"REK";#N/A,#N/A,FALSE,"rab"}</definedName>
    <definedName name="wetwerg_4">{#N/A,#N/A,FALSE,"REK";#N/A,#N/A,FALSE,"rab"}</definedName>
    <definedName name="wetwerg_5" localSheetId="5">{#N/A,#N/A,FALSE,"REK";#N/A,#N/A,FALSE,"rab"}</definedName>
    <definedName name="wetwerg_5" localSheetId="7">{#N/A,#N/A,FALSE,"REK";#N/A,#N/A,FALSE,"rab"}</definedName>
    <definedName name="wetwerg_5">{#N/A,#N/A,FALSE,"REK";#N/A,#N/A,FALSE,"rab"}</definedName>
    <definedName name="wewqewq">[9]ANALIS!#REF!</definedName>
    <definedName name="weygt" localSheetId="5">{#N/A,#N/A,FALSE,"REK";#N/A,#N/A,FALSE,"Bq-ARS"}</definedName>
    <definedName name="weygt" localSheetId="7">{#N/A,#N/A,FALSE,"REK";#N/A,#N/A,FALSE,"Bq-ARS"}</definedName>
    <definedName name="weygt">{#N/A,#N/A,FALSE,"REK";#N/A,#N/A,FALSE,"Bq-ARS"}</definedName>
    <definedName name="weygt_1" localSheetId="3">{#N/A,#N/A,FALSE,"REK";#N/A,#N/A,FALSE,"Bq-ARS"}</definedName>
    <definedName name="weygt_1" localSheetId="4">{#N/A,#N/A,FALSE,"REK";#N/A,#N/A,FALSE,"Bq-ARS"}</definedName>
    <definedName name="weygt_2" localSheetId="5">{#N/A,#N/A,FALSE,"REK";#N/A,#N/A,FALSE,"Bq-ARS"}</definedName>
    <definedName name="weygt_2" localSheetId="7">{#N/A,#N/A,FALSE,"REK";#N/A,#N/A,FALSE,"Bq-ARS"}</definedName>
    <definedName name="weygt_2">{#N/A,#N/A,FALSE,"REK";#N/A,#N/A,FALSE,"Bq-ARS"}</definedName>
    <definedName name="weygt_3" localSheetId="5">{#N/A,#N/A,FALSE,"REK";#N/A,#N/A,FALSE,"Bq-ARS"}</definedName>
    <definedName name="weygt_3" localSheetId="7">{#N/A,#N/A,FALSE,"REK";#N/A,#N/A,FALSE,"Bq-ARS"}</definedName>
    <definedName name="weygt_3">{#N/A,#N/A,FALSE,"REK";#N/A,#N/A,FALSE,"Bq-ARS"}</definedName>
    <definedName name="weygt_4" localSheetId="5">{#N/A,#N/A,FALSE,"REK";#N/A,#N/A,FALSE,"Bq-ARS"}</definedName>
    <definedName name="weygt_4" localSheetId="7">{#N/A,#N/A,FALSE,"REK";#N/A,#N/A,FALSE,"Bq-ARS"}</definedName>
    <definedName name="weygt_4">{#N/A,#N/A,FALSE,"REK";#N/A,#N/A,FALSE,"Bq-ARS"}</definedName>
    <definedName name="weygt_5" localSheetId="5">{#N/A,#N/A,FALSE,"REK";#N/A,#N/A,FALSE,"Bq-ARS"}</definedName>
    <definedName name="weygt_5" localSheetId="7">{#N/A,#N/A,FALSE,"REK";#N/A,#N/A,FALSE,"Bq-ARS"}</definedName>
    <definedName name="weygt_5">{#N/A,#N/A,FALSE,"REK";#N/A,#N/A,FALSE,"Bq-ARS"}</definedName>
    <definedName name="WF.b" localSheetId="1">#REF!</definedName>
    <definedName name="WF.b" localSheetId="2">#REF!</definedName>
    <definedName name="WF.b">#REF!</definedName>
    <definedName name="WF.h" localSheetId="1">#REF!</definedName>
    <definedName name="WF.h" localSheetId="2">#REF!</definedName>
    <definedName name="WF.h">#REF!</definedName>
    <definedName name="WF.tb" localSheetId="1">#REF!</definedName>
    <definedName name="WF.tb" localSheetId="2">#REF!</definedName>
    <definedName name="WF.tb">#REF!</definedName>
    <definedName name="WF.ts" localSheetId="1">#REF!</definedName>
    <definedName name="WF.ts" localSheetId="2">#REF!</definedName>
    <definedName name="WF.ts">#REF!</definedName>
    <definedName name="WF.W" localSheetId="1">#REF!</definedName>
    <definedName name="WF.W" localSheetId="2">#REF!</definedName>
    <definedName name="WF.W">#REF!</definedName>
    <definedName name="Wheel_Loader" localSheetId="1">#REF!</definedName>
    <definedName name="Wheel_Loader" localSheetId="2">#REF!</definedName>
    <definedName name="Wheel_Loader">#REF!</definedName>
    <definedName name="WHEELLOADER">'[35]Break Down Alat'!#REF!</definedName>
    <definedName name="WHEELLOADER_1">"#REF!"</definedName>
    <definedName name="Whell_Roller" localSheetId="1">#REF!</definedName>
    <definedName name="Whell_Roller" localSheetId="2">#REF!</definedName>
    <definedName name="Whell_Roller">#REF!</definedName>
    <definedName name="win_6">"#REF!"</definedName>
    <definedName name="wl" localSheetId="1">#REF!</definedName>
    <definedName name="wl" localSheetId="2">#REF!</definedName>
    <definedName name="wl">#REF!</definedName>
    <definedName name="WM" localSheetId="1">#REF!</definedName>
    <definedName name="WM" localSheetId="2">#REF!</definedName>
    <definedName name="WM">#REF!</definedName>
    <definedName name="WO" localSheetId="1">#REF!</definedName>
    <definedName name="WO" localSheetId="2">#REF!</definedName>
    <definedName name="WO">#REF!</definedName>
    <definedName name="WO.100">'[191]HARGA SAT'!#REF!</definedName>
    <definedName name="wo.110">'[277]HARGA SAT'!$F$195</definedName>
    <definedName name="WO.315">'[106]HARGA SAT'!$F$177</definedName>
    <definedName name="wo.63">'[277]HARGA SAT'!$F$193</definedName>
    <definedName name="wo.90">'[277]HARGA SAT'!$F$194</definedName>
    <definedName name="WO_10">'[124]Upah&amp;Bahan'!$G$131</definedName>
    <definedName name="WO_12">'[124]Upah&amp;Bahan'!$G$132</definedName>
    <definedName name="WO_14">'[124]Upah&amp;Bahan'!$G$133</definedName>
    <definedName name="WO_6">'[124]Upah&amp;Bahan'!$G$129</definedName>
    <definedName name="WO_8">'[233]Upah&amp;Bahan'!$G$129</definedName>
    <definedName name="wood.f">[158]bahan!$G$141</definedName>
    <definedName name="wood.s">[158]bahan!$G$142</definedName>
    <definedName name="WPRO" localSheetId="1">#REF!</definedName>
    <definedName name="WPRO" localSheetId="2">#REF!</definedName>
    <definedName name="WPRO">#REF!</definedName>
    <definedName name="WQET" localSheetId="5">{"'Sheet1'!$A$1"}</definedName>
    <definedName name="WQET" localSheetId="7">{"'Sheet1'!$A$1"}</definedName>
    <definedName name="WQET">{"'Sheet1'!$A$1"}</definedName>
    <definedName name="WQET_1" localSheetId="3">{"'Sheet1'!$A$1"}</definedName>
    <definedName name="WQET_1" localSheetId="4">{"'Sheet1'!$A$1"}</definedName>
    <definedName name="WQET_2" localSheetId="5">{"'Sheet1'!$A$1"}</definedName>
    <definedName name="WQET_2" localSheetId="7">{"'Sheet1'!$A$1"}</definedName>
    <definedName name="WQET_2">{"'Sheet1'!$A$1"}</definedName>
    <definedName name="WQET_3" localSheetId="5">{"'Sheet1'!$A$1"}</definedName>
    <definedName name="WQET_3" localSheetId="7">{"'Sheet1'!$A$1"}</definedName>
    <definedName name="WQET_3">{"'Sheet1'!$A$1"}</definedName>
    <definedName name="WQET_4" localSheetId="5">{"'Sheet1'!$A$1"}</definedName>
    <definedName name="WQET_4" localSheetId="7">{"'Sheet1'!$A$1"}</definedName>
    <definedName name="WQET_4">{"'Sheet1'!$A$1"}</definedName>
    <definedName name="WQET_5" localSheetId="5">{"'Sheet1'!$A$1"}</definedName>
    <definedName name="WQET_5" localSheetId="7">{"'Sheet1'!$A$1"}</definedName>
    <definedName name="WQET_5">{"'Sheet1'!$A$1"}</definedName>
    <definedName name="WQEYGT" localSheetId="5">{#N/A,#N/A,FALSE,"REK";#N/A,#N/A,FALSE,"rab"}</definedName>
    <definedName name="WQEYGT" localSheetId="7">{#N/A,#N/A,FALSE,"REK";#N/A,#N/A,FALSE,"rab"}</definedName>
    <definedName name="WQEYGT">{#N/A,#N/A,FALSE,"REK";#N/A,#N/A,FALSE,"rab"}</definedName>
    <definedName name="WQEYGT_1" localSheetId="3">{#N/A,#N/A,FALSE,"REK";#N/A,#N/A,FALSE,"rab"}</definedName>
    <definedName name="WQEYGT_1" localSheetId="4">{#N/A,#N/A,FALSE,"REK";#N/A,#N/A,FALSE,"rab"}</definedName>
    <definedName name="WQEYGT_2" localSheetId="5">{#N/A,#N/A,FALSE,"REK";#N/A,#N/A,FALSE,"rab"}</definedName>
    <definedName name="WQEYGT_2" localSheetId="7">{#N/A,#N/A,FALSE,"REK";#N/A,#N/A,FALSE,"rab"}</definedName>
    <definedName name="WQEYGT_2">{#N/A,#N/A,FALSE,"REK";#N/A,#N/A,FALSE,"rab"}</definedName>
    <definedName name="WQEYGT_3" localSheetId="5">{#N/A,#N/A,FALSE,"REK";#N/A,#N/A,FALSE,"rab"}</definedName>
    <definedName name="WQEYGT_3" localSheetId="7">{#N/A,#N/A,FALSE,"REK";#N/A,#N/A,FALSE,"rab"}</definedName>
    <definedName name="WQEYGT_3">{#N/A,#N/A,FALSE,"REK";#N/A,#N/A,FALSE,"rab"}</definedName>
    <definedName name="WQEYGT_4" localSheetId="5">{#N/A,#N/A,FALSE,"REK";#N/A,#N/A,FALSE,"rab"}</definedName>
    <definedName name="WQEYGT_4" localSheetId="7">{#N/A,#N/A,FALSE,"REK";#N/A,#N/A,FALSE,"rab"}</definedName>
    <definedName name="WQEYGT_4">{#N/A,#N/A,FALSE,"REK";#N/A,#N/A,FALSE,"rab"}</definedName>
    <definedName name="WQEYGT_5" localSheetId="5">{#N/A,#N/A,FALSE,"REK";#N/A,#N/A,FALSE,"rab"}</definedName>
    <definedName name="WQEYGT_5" localSheetId="7">{#N/A,#N/A,FALSE,"REK";#N/A,#N/A,FALSE,"rab"}</definedName>
    <definedName name="WQEYGT_5">{#N/A,#N/A,FALSE,"REK";#N/A,#N/A,FALSE,"rab"}</definedName>
    <definedName name="wqeygtQWET" localSheetId="5">{#N/A,#N/A,FALSE,"REK";#N/A,#N/A,FALSE,"rab"}</definedName>
    <definedName name="wqeygtQWET" localSheetId="7">{#N/A,#N/A,FALSE,"REK";#N/A,#N/A,FALSE,"rab"}</definedName>
    <definedName name="wqeygtQWET">{#N/A,#N/A,FALSE,"REK";#N/A,#N/A,FALSE,"rab"}</definedName>
    <definedName name="wqeygtQWET_1" localSheetId="3">{#N/A,#N/A,FALSE,"REK";#N/A,#N/A,FALSE,"rab"}</definedName>
    <definedName name="wqeygtQWET_1" localSheetId="4">{#N/A,#N/A,FALSE,"REK";#N/A,#N/A,FALSE,"rab"}</definedName>
    <definedName name="wqeygtQWET_2" localSheetId="5">{#N/A,#N/A,FALSE,"REK";#N/A,#N/A,FALSE,"rab"}</definedName>
    <definedName name="wqeygtQWET_2" localSheetId="7">{#N/A,#N/A,FALSE,"REK";#N/A,#N/A,FALSE,"rab"}</definedName>
    <definedName name="wqeygtQWET_2">{#N/A,#N/A,FALSE,"REK";#N/A,#N/A,FALSE,"rab"}</definedName>
    <definedName name="wqeygtQWET_3" localSheetId="5">{#N/A,#N/A,FALSE,"REK";#N/A,#N/A,FALSE,"rab"}</definedName>
    <definedName name="wqeygtQWET_3" localSheetId="7">{#N/A,#N/A,FALSE,"REK";#N/A,#N/A,FALSE,"rab"}</definedName>
    <definedName name="wqeygtQWET_3">{#N/A,#N/A,FALSE,"REK";#N/A,#N/A,FALSE,"rab"}</definedName>
    <definedName name="wqeygtQWET_4" localSheetId="5">{#N/A,#N/A,FALSE,"REK";#N/A,#N/A,FALSE,"rab"}</definedName>
    <definedName name="wqeygtQWET_4" localSheetId="7">{#N/A,#N/A,FALSE,"REK";#N/A,#N/A,FALSE,"rab"}</definedName>
    <definedName name="wqeygtQWET_4">{#N/A,#N/A,FALSE,"REK";#N/A,#N/A,FALSE,"rab"}</definedName>
    <definedName name="wqeygtQWET_5" localSheetId="5">{#N/A,#N/A,FALSE,"REK";#N/A,#N/A,FALSE,"rab"}</definedName>
    <definedName name="wqeygtQWET_5" localSheetId="7">{#N/A,#N/A,FALSE,"REK";#N/A,#N/A,FALSE,"rab"}</definedName>
    <definedName name="wqeygtQWET_5">{#N/A,#N/A,FALSE,"REK";#N/A,#N/A,FALSE,"rab"}</definedName>
    <definedName name="wrg" localSheetId="5">{#N/A,#N/A,FALSE,"REK";#N/A,#N/A,FALSE,"rab"}</definedName>
    <definedName name="wrg" localSheetId="7">{#N/A,#N/A,FALSE,"REK";#N/A,#N/A,FALSE,"rab"}</definedName>
    <definedName name="wrg">{#N/A,#N/A,FALSE,"REK";#N/A,#N/A,FALSE,"rab"}</definedName>
    <definedName name="wrg_1" localSheetId="3">{#N/A,#N/A,FALSE,"REK";#N/A,#N/A,FALSE,"rab"}</definedName>
    <definedName name="wrg_1" localSheetId="4">{#N/A,#N/A,FALSE,"REK";#N/A,#N/A,FALSE,"rab"}</definedName>
    <definedName name="wrg_2" localSheetId="5">{#N/A,#N/A,FALSE,"REK";#N/A,#N/A,FALSE,"rab"}</definedName>
    <definedName name="wrg_2" localSheetId="7">{#N/A,#N/A,FALSE,"REK";#N/A,#N/A,FALSE,"rab"}</definedName>
    <definedName name="wrg_2">{#N/A,#N/A,FALSE,"REK";#N/A,#N/A,FALSE,"rab"}</definedName>
    <definedName name="wrg_3" localSheetId="5">{#N/A,#N/A,FALSE,"REK";#N/A,#N/A,FALSE,"rab"}</definedName>
    <definedName name="wrg_3" localSheetId="7">{#N/A,#N/A,FALSE,"REK";#N/A,#N/A,FALSE,"rab"}</definedName>
    <definedName name="wrg_3">{#N/A,#N/A,FALSE,"REK";#N/A,#N/A,FALSE,"rab"}</definedName>
    <definedName name="wrg_4" localSheetId="5">{#N/A,#N/A,FALSE,"REK";#N/A,#N/A,FALSE,"rab"}</definedName>
    <definedName name="wrg_4" localSheetId="7">{#N/A,#N/A,FALSE,"REK";#N/A,#N/A,FALSE,"rab"}</definedName>
    <definedName name="wrg_4">{#N/A,#N/A,FALSE,"REK";#N/A,#N/A,FALSE,"rab"}</definedName>
    <definedName name="wrg_5" localSheetId="5">{#N/A,#N/A,FALSE,"REK";#N/A,#N/A,FALSE,"rab"}</definedName>
    <definedName name="wrg_5" localSheetId="7">{#N/A,#N/A,FALSE,"REK";#N/A,#N/A,FALSE,"rab"}</definedName>
    <definedName name="wrg_5">{#N/A,#N/A,FALSE,"REK";#N/A,#N/A,FALSE,"rab"}</definedName>
    <definedName name="wrn.AAA." localSheetId="5">{#N/A,#N/A,FALSE,"REK";#N/A,#N/A,FALSE,"Bq-ARS"}</definedName>
    <definedName name="wrn.AAA." localSheetId="7">{#N/A,#N/A,FALSE,"REK";#N/A,#N/A,FALSE,"Bq-ARS"}</definedName>
    <definedName name="wrn.AAA.">{#N/A,#N/A,FALSE,"REK";#N/A,#N/A,FALSE,"Bq-ARS"}</definedName>
    <definedName name="wrn.AAA._1" localSheetId="3">{#N/A,#N/A,FALSE,"REK";#N/A,#N/A,FALSE,"Bq-ARS"}</definedName>
    <definedName name="wrn.AAA._1" localSheetId="4">{#N/A,#N/A,FALSE,"REK";#N/A,#N/A,FALSE,"Bq-ARS"}</definedName>
    <definedName name="wrn.AAA._2" localSheetId="5">{#N/A,#N/A,FALSE,"REK";#N/A,#N/A,FALSE,"Bq-ARS"}</definedName>
    <definedName name="wrn.AAA._2" localSheetId="7">{#N/A,#N/A,FALSE,"REK";#N/A,#N/A,FALSE,"Bq-ARS"}</definedName>
    <definedName name="wrn.AAA._2">{#N/A,#N/A,FALSE,"REK";#N/A,#N/A,FALSE,"Bq-ARS"}</definedName>
    <definedName name="wrn.AAA._3" localSheetId="5">{#N/A,#N/A,FALSE,"REK";#N/A,#N/A,FALSE,"Bq-ARS"}</definedName>
    <definedName name="wrn.AAA._3" localSheetId="7">{#N/A,#N/A,FALSE,"REK";#N/A,#N/A,FALSE,"Bq-ARS"}</definedName>
    <definedName name="wrn.AAA._3">{#N/A,#N/A,FALSE,"REK";#N/A,#N/A,FALSE,"Bq-ARS"}</definedName>
    <definedName name="wrn.AAA._4" localSheetId="5">{#N/A,#N/A,FALSE,"REK";#N/A,#N/A,FALSE,"Bq-ARS"}</definedName>
    <definedName name="wrn.AAA._4" localSheetId="7">{#N/A,#N/A,FALSE,"REK";#N/A,#N/A,FALSE,"Bq-ARS"}</definedName>
    <definedName name="wrn.AAA._4">{#N/A,#N/A,FALSE,"REK";#N/A,#N/A,FALSE,"Bq-ARS"}</definedName>
    <definedName name="wrn.AAA._5" localSheetId="5">{#N/A,#N/A,FALSE,"REK";#N/A,#N/A,FALSE,"Bq-ARS"}</definedName>
    <definedName name="wrn.AAA._5" localSheetId="7">{#N/A,#N/A,FALSE,"REK";#N/A,#N/A,FALSE,"Bq-ARS"}</definedName>
    <definedName name="wrn.AAA._5">{#N/A,#N/A,FALSE,"REK";#N/A,#N/A,FALSE,"Bq-ARS"}</definedName>
    <definedName name="wrn.BIAYA._.UMUM._.LAP." localSheetId="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" localSheetId="7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1" localSheetId="3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1" localSheetId="4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2" localSheetId="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2" localSheetId="7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2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3" localSheetId="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3" localSheetId="7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3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4" localSheetId="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4" localSheetId="7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4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5" localSheetId="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5" localSheetId="7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AYA._.UMUM._.LAP._5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chi._.tiÆt." localSheetId="5">{#N/A,#N/A,FALSE,"Chi tiÆt"}</definedName>
    <definedName name="wrn.chi._.tiÆt." localSheetId="7">{#N/A,#N/A,FALSE,"Chi tiÆt"}</definedName>
    <definedName name="wrn.chi._.tiÆt.">{#N/A,#N/A,FALSE,"Chi tiÆt"}</definedName>
    <definedName name="wrn.chi._.tiÆt._1" localSheetId="3">{#N/A,#N/A,FALSE,"Chi tiÆt"}</definedName>
    <definedName name="wrn.chi._.tiÆt._1" localSheetId="4">{#N/A,#N/A,FALSE,"Chi tiÆt"}</definedName>
    <definedName name="wrn.chi._.tiÆt._2" localSheetId="5">{#N/A,#N/A,FALSE,"Chi tiÆt"}</definedName>
    <definedName name="wrn.chi._.tiÆt._2" localSheetId="7">{#N/A,#N/A,FALSE,"Chi tiÆt"}</definedName>
    <definedName name="wrn.chi._.tiÆt._2">{#N/A,#N/A,FALSE,"Chi tiÆt"}</definedName>
    <definedName name="wrn.chi._.tiÆt._3" localSheetId="5">{#N/A,#N/A,FALSE,"Chi tiÆt"}</definedName>
    <definedName name="wrn.chi._.tiÆt._3" localSheetId="7">{#N/A,#N/A,FALSE,"Chi tiÆt"}</definedName>
    <definedName name="wrn.chi._.tiÆt._3">{#N/A,#N/A,FALSE,"Chi tiÆt"}</definedName>
    <definedName name="wrn.chi._.tiÆt._4" localSheetId="5">{#N/A,#N/A,FALSE,"Chi tiÆt"}</definedName>
    <definedName name="wrn.chi._.tiÆt._4" localSheetId="7">{#N/A,#N/A,FALSE,"Chi tiÆt"}</definedName>
    <definedName name="wrn.chi._.tiÆt._4">{#N/A,#N/A,FALSE,"Chi tiÆt"}</definedName>
    <definedName name="wrn.chi._.tiÆt._5" localSheetId="5">{#N/A,#N/A,FALSE,"Chi tiÆt"}</definedName>
    <definedName name="wrn.chi._.tiÆt._5" localSheetId="7">{#N/A,#N/A,FALSE,"Chi tiÆt"}</definedName>
    <definedName name="wrn.chi._.tiÆt._5">{#N/A,#N/A,FALSE,"Chi tiÆt"}</definedName>
    <definedName name="wrn.Full._.Report.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rtpl." localSheetId="5">{#N/A,#N/A,FALSE,"REK-S-TPL";#N/A,#N/A,FALSE,"REK-TPML";#N/A,#N/A,FALSE,"RAB-TEMPEL"}</definedName>
    <definedName name="wrn.rtpl." localSheetId="7">{#N/A,#N/A,FALSE,"REK-S-TPL";#N/A,#N/A,FALSE,"REK-TPML";#N/A,#N/A,FALSE,"RAB-TEMPEL"}</definedName>
    <definedName name="wrn.rtpl.">{#N/A,#N/A,FALSE,"REK-S-TPL";#N/A,#N/A,FALSE,"REK-TPML";#N/A,#N/A,FALSE,"RAB-TEMPEL"}</definedName>
    <definedName name="wrn.rtpl._1" localSheetId="3">{#N/A,#N/A,FALSE,"REK-S-TPL";#N/A,#N/A,FALSE,"REK-TPML";#N/A,#N/A,FALSE,"RAB-TEMPEL"}</definedName>
    <definedName name="wrn.rtpl._1" localSheetId="4">{#N/A,#N/A,FALSE,"REK-S-TPL";#N/A,#N/A,FALSE,"REK-TPML";#N/A,#N/A,FALSE,"RAB-TEMPEL"}</definedName>
    <definedName name="wrn.rtpl._2" localSheetId="5">{#N/A,#N/A,FALSE,"REK-S-TPL";#N/A,#N/A,FALSE,"REK-TPML";#N/A,#N/A,FALSE,"RAB-TEMPEL"}</definedName>
    <definedName name="wrn.rtpl._2" localSheetId="7">{#N/A,#N/A,FALSE,"REK-S-TPL";#N/A,#N/A,FALSE,"REK-TPML";#N/A,#N/A,FALSE,"RAB-TEMPEL"}</definedName>
    <definedName name="wrn.rtpl._2">{#N/A,#N/A,FALSE,"REK-S-TPL";#N/A,#N/A,FALSE,"REK-TPML";#N/A,#N/A,FALSE,"RAB-TEMPEL"}</definedName>
    <definedName name="wrn.rtpl._3" localSheetId="5">{#N/A,#N/A,FALSE,"REK-S-TPL";#N/A,#N/A,FALSE,"REK-TPML";#N/A,#N/A,FALSE,"RAB-TEMPEL"}</definedName>
    <definedName name="wrn.rtpl._3" localSheetId="7">{#N/A,#N/A,FALSE,"REK-S-TPL";#N/A,#N/A,FALSE,"REK-TPML";#N/A,#N/A,FALSE,"RAB-TEMPEL"}</definedName>
    <definedName name="wrn.rtpl._3">{#N/A,#N/A,FALSE,"REK-S-TPL";#N/A,#N/A,FALSE,"REK-TPML";#N/A,#N/A,FALSE,"RAB-TEMPEL"}</definedName>
    <definedName name="wrn.rtpl._4" localSheetId="5">{#N/A,#N/A,FALSE,"REK-S-TPL";#N/A,#N/A,FALSE,"REK-TPML";#N/A,#N/A,FALSE,"RAB-TEMPEL"}</definedName>
    <definedName name="wrn.rtpl._4" localSheetId="7">{#N/A,#N/A,FALSE,"REK-S-TPL";#N/A,#N/A,FALSE,"REK-TPML";#N/A,#N/A,FALSE,"RAB-TEMPEL"}</definedName>
    <definedName name="wrn.rtpl._4">{#N/A,#N/A,FALSE,"REK-S-TPL";#N/A,#N/A,FALSE,"REK-TPML";#N/A,#N/A,FALSE,"RAB-TEMPEL"}</definedName>
    <definedName name="wrn.rtpl._5" localSheetId="5">{#N/A,#N/A,FALSE,"REK-S-TPL";#N/A,#N/A,FALSE,"REK-TPML";#N/A,#N/A,FALSE,"RAB-TEMPEL"}</definedName>
    <definedName name="wrn.rtpl._5" localSheetId="7">{#N/A,#N/A,FALSE,"REK-S-TPL";#N/A,#N/A,FALSE,"REK-TPML";#N/A,#N/A,FALSE,"RAB-TEMPEL"}</definedName>
    <definedName name="wrn.rtpl._5">{#N/A,#N/A,FALSE,"REK-S-TPL";#N/A,#N/A,FALSE,"REK-TPML";#N/A,#N/A,FALSE,"RAB-TEMPEL"}</definedName>
    <definedName name="wrn.ry." localSheetId="5">{#N/A,#N/A,FALSE,"REK";#N/A,#N/A,FALSE,"rab"}</definedName>
    <definedName name="wrn.ry." localSheetId="7">{#N/A,#N/A,FALSE,"REK";#N/A,#N/A,FALSE,"rab"}</definedName>
    <definedName name="wrn.ry.">{#N/A,#N/A,FALSE,"REK";#N/A,#N/A,FALSE,"rab"}</definedName>
    <definedName name="wrn.ry._1" localSheetId="3">{#N/A,#N/A,FALSE,"REK";#N/A,#N/A,FALSE,"rab"}</definedName>
    <definedName name="wrn.ry._1" localSheetId="4">{#N/A,#N/A,FALSE,"REK";#N/A,#N/A,FALSE,"rab"}</definedName>
    <definedName name="wrn.ry._2" localSheetId="5">{#N/A,#N/A,FALSE,"REK";#N/A,#N/A,FALSE,"rab"}</definedName>
    <definedName name="wrn.ry._2" localSheetId="7">{#N/A,#N/A,FALSE,"REK";#N/A,#N/A,FALSE,"rab"}</definedName>
    <definedName name="wrn.ry._2">{#N/A,#N/A,FALSE,"REK";#N/A,#N/A,FALSE,"rab"}</definedName>
    <definedName name="wrn.ry._3" localSheetId="5">{#N/A,#N/A,FALSE,"REK";#N/A,#N/A,FALSE,"rab"}</definedName>
    <definedName name="wrn.ry._3" localSheetId="7">{#N/A,#N/A,FALSE,"REK";#N/A,#N/A,FALSE,"rab"}</definedName>
    <definedName name="wrn.ry._3">{#N/A,#N/A,FALSE,"REK";#N/A,#N/A,FALSE,"rab"}</definedName>
    <definedName name="wrn.ry._4" localSheetId="5">{#N/A,#N/A,FALSE,"REK";#N/A,#N/A,FALSE,"rab"}</definedName>
    <definedName name="wrn.ry._4" localSheetId="7">{#N/A,#N/A,FALSE,"REK";#N/A,#N/A,FALSE,"rab"}</definedName>
    <definedName name="wrn.ry._4">{#N/A,#N/A,FALSE,"REK";#N/A,#N/A,FALSE,"rab"}</definedName>
    <definedName name="wrn.ry._5" localSheetId="5">{#N/A,#N/A,FALSE,"REK";#N/A,#N/A,FALSE,"rab"}</definedName>
    <definedName name="wrn.ry._5" localSheetId="7">{#N/A,#N/A,FALSE,"REK";#N/A,#N/A,FALSE,"rab"}</definedName>
    <definedName name="wrn.ry._5">{#N/A,#N/A,FALSE,"REK";#N/A,#N/A,FALSE,"rab"}</definedName>
    <definedName name="wrn.semuanya." localSheetId="5">{#N/A,#N/A,FALSE,"REKAP";#N/A,#N/A,FALSE,"ITEM"}</definedName>
    <definedName name="wrn.semuanya." localSheetId="7">{#N/A,#N/A,FALSE,"REKAP";#N/A,#N/A,FALSE,"ITEM"}</definedName>
    <definedName name="wrn.semuanya.">{#N/A,#N/A,FALSE,"REKAP";#N/A,#N/A,FALSE,"ITEM"}</definedName>
    <definedName name="wrn.semuanya._1" localSheetId="3">{#N/A,#N/A,FALSE,"REKAP";#N/A,#N/A,FALSE,"ITEM"}</definedName>
    <definedName name="wrn.semuanya._1" localSheetId="4">{#N/A,#N/A,FALSE,"REKAP";#N/A,#N/A,FALSE,"ITEM"}</definedName>
    <definedName name="wrn.semuanya._2" localSheetId="5">{#N/A,#N/A,FALSE,"REKAP";#N/A,#N/A,FALSE,"ITEM"}</definedName>
    <definedName name="wrn.semuanya._2" localSheetId="7">{#N/A,#N/A,FALSE,"REKAP";#N/A,#N/A,FALSE,"ITEM"}</definedName>
    <definedName name="wrn.semuanya._2">{#N/A,#N/A,FALSE,"REKAP";#N/A,#N/A,FALSE,"ITEM"}</definedName>
    <definedName name="wrn.semuanya._3" localSheetId="5">{#N/A,#N/A,FALSE,"REKAP";#N/A,#N/A,FALSE,"ITEM"}</definedName>
    <definedName name="wrn.semuanya._3" localSheetId="7">{#N/A,#N/A,FALSE,"REKAP";#N/A,#N/A,FALSE,"ITEM"}</definedName>
    <definedName name="wrn.semuanya._3">{#N/A,#N/A,FALSE,"REKAP";#N/A,#N/A,FALSE,"ITEM"}</definedName>
    <definedName name="wrn.semuanya._4" localSheetId="5">{#N/A,#N/A,FALSE,"REKAP";#N/A,#N/A,FALSE,"ITEM"}</definedName>
    <definedName name="wrn.semuanya._4" localSheetId="7">{#N/A,#N/A,FALSE,"REKAP";#N/A,#N/A,FALSE,"ITEM"}</definedName>
    <definedName name="wrn.semuanya._4">{#N/A,#N/A,FALSE,"REKAP";#N/A,#N/A,FALSE,"ITEM"}</definedName>
    <definedName name="wrn.semuanya._5" localSheetId="5">{#N/A,#N/A,FALSE,"REKAP";#N/A,#N/A,FALSE,"ITEM"}</definedName>
    <definedName name="wrn.semuanya._5" localSheetId="7">{#N/A,#N/A,FALSE,"REKAP";#N/A,#N/A,FALSE,"ITEM"}</definedName>
    <definedName name="wrn.semuanya._5">{#N/A,#N/A,FALSE,"REKAP";#N/A,#N/A,FALSE,"ITEM"}</definedName>
    <definedName name="WS">'[491]Uraian Teknis'!#REF!</definedName>
    <definedName name="wt" localSheetId="1">#REF!</definedName>
    <definedName name="wt" localSheetId="2">#REF!</definedName>
    <definedName name="wt">#REF!</definedName>
    <definedName name="wt.8">[492]ANALISA!$F$450</definedName>
    <definedName name="WW">[493]Harsat!$W$14</definedName>
    <definedName name="WWW" localSheetId="5">{"'Sheet1'!$A$1"}</definedName>
    <definedName name="WWW" localSheetId="7">{"'Sheet1'!$A$1"}</definedName>
    <definedName name="WWW">{"'Sheet1'!$A$1"}</definedName>
    <definedName name="WWW_1" localSheetId="3">{"'Sheet1'!$A$1"}</definedName>
    <definedName name="WWW_1" localSheetId="4">{"'Sheet1'!$A$1"}</definedName>
    <definedName name="WWW_2" localSheetId="5">{"'Sheet1'!$A$1"}</definedName>
    <definedName name="WWW_2" localSheetId="7">{"'Sheet1'!$A$1"}</definedName>
    <definedName name="WWW_2">{"'Sheet1'!$A$1"}</definedName>
    <definedName name="WWW_3" localSheetId="5">{"'Sheet1'!$A$1"}</definedName>
    <definedName name="WWW_3" localSheetId="7">{"'Sheet1'!$A$1"}</definedName>
    <definedName name="WWW_3">{"'Sheet1'!$A$1"}</definedName>
    <definedName name="WWW_4" localSheetId="5">{"'Sheet1'!$A$1"}</definedName>
    <definedName name="WWW_4" localSheetId="7">{"'Sheet1'!$A$1"}</definedName>
    <definedName name="WWW_4">{"'Sheet1'!$A$1"}</definedName>
    <definedName name="WWW_5" localSheetId="5">{"'Sheet1'!$A$1"}</definedName>
    <definedName name="WWW_5" localSheetId="7">{"'Sheet1'!$A$1"}</definedName>
    <definedName name="WWW_5">{"'Sheet1'!$A$1"}</definedName>
    <definedName name="x">'[189]1'!$H$9</definedName>
    <definedName name="X.1" localSheetId="1">#REF!</definedName>
    <definedName name="X.1" localSheetId="2">#REF!</definedName>
    <definedName name="X.1">#REF!</definedName>
    <definedName name="X.2" localSheetId="1">#REF!</definedName>
    <definedName name="X.2" localSheetId="2">#REF!</definedName>
    <definedName name="X.2">#REF!</definedName>
    <definedName name="X.3" localSheetId="1">#REF!</definedName>
    <definedName name="X.3" localSheetId="2">#REF!</definedName>
    <definedName name="X.3">#REF!</definedName>
    <definedName name="X.4" localSheetId="1">#REF!</definedName>
    <definedName name="X.4" localSheetId="2">#REF!</definedName>
    <definedName name="X.4">#REF!</definedName>
    <definedName name="X.5" localSheetId="1">#REF!</definedName>
    <definedName name="X.5" localSheetId="2">#REF!</definedName>
    <definedName name="X.5">#REF!</definedName>
    <definedName name="XC_16" localSheetId="1">#REF!</definedName>
    <definedName name="XC_16" localSheetId="2">#REF!</definedName>
    <definedName name="XC_16">#REF!</definedName>
    <definedName name="XCCT">0.5</definedName>
    <definedName name="xdfgxdgf">[494]analisa!#REF!</definedName>
    <definedName name="xx">#N/A</definedName>
    <definedName name="xxx">#N/A</definedName>
    <definedName name="xxxx" localSheetId="1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xxxx" localSheetId="2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xxxx">IF(ISNA(VLOOKUP('[178]Analisa J'!$C1,HargaAlatB,'[178]Analisa J'!A$1,FALSE)),IF(ISNA(VLOOKUP("- "&amp;'[178]Analisa J'!$C1,HargaAlatB,'[178]Analisa J'!A$1,FALSE)),0,VLOOKUP("- "&amp;'[178]Analisa J'!$C1,HargaAlatB,'[178]Analisa J'!A$1,FALSE)),VLOOKUP('[178]Analisa J'!$C1,HargaAlatB,'[178]Analisa J'!A$1,FALSE))</definedName>
    <definedName name="xxxxx" localSheetId="1">ISNA(VLOOKUP('[178]Analisa J'!$C1,HargaBahanB,'[178]Analisa J'!A$1,FALSE))</definedName>
    <definedName name="xxxxx" localSheetId="2">ISNA(VLOOKUP('[178]Analisa J'!$C1,HargaBahanB,'[178]Analisa J'!A$1,FALSE))</definedName>
    <definedName name="xxxxx">ISNA(VLOOKUP('[178]Analisa J'!$C1,HargaBahanB,'[178]Analisa J'!A$1,FALSE))</definedName>
    <definedName name="xxxxxx">[162]Analisa!$I$288</definedName>
    <definedName name="xxxxxxx" localSheetId="1">ISNA(VLOOKUP('[178]Analisa J'!$C1,HargaUpahB,'[178]Analisa J'!A$1,FALSE))</definedName>
    <definedName name="xxxxxxx" localSheetId="2">ISNA(VLOOKUP('[178]Analisa J'!$C1,HargaUpahB,'[178]Analisa J'!A$1,FALSE))</definedName>
    <definedName name="xxxxxxx">ISNA(VLOOKUP('[178]Analisa J'!$C1,HargaUpahB,'[178]Analisa J'!A$1,FALSE))</definedName>
    <definedName name="xxxxxxxx">#N/A</definedName>
    <definedName name="xxxxxxxxx">#N/A</definedName>
    <definedName name="xxxxxxxxxx">#N/A</definedName>
    <definedName name="xxxxxxxxxxxxxx">#N/A</definedName>
    <definedName name="xxxxxxxxxxxxxxxxx">#N/A</definedName>
    <definedName name="xxxxxxxxxxxxxxxxxx">#N/A</definedName>
    <definedName name="XZX1" localSheetId="1">#REF!</definedName>
    <definedName name="XZX1" localSheetId="2">#REF!</definedName>
    <definedName name="XZX1">#REF!</definedName>
    <definedName name="XZXZX1" localSheetId="1">#REF!</definedName>
    <definedName name="XZXZX1" localSheetId="2">#REF!</definedName>
    <definedName name="XZXZX1">#REF!</definedName>
    <definedName name="XZXZXZW1" localSheetId="1">#REF!</definedName>
    <definedName name="XZXZXZW1" localSheetId="2">#REF!</definedName>
    <definedName name="XZXZXZW1">#REF!</definedName>
    <definedName name="Y">[473]INPUT!$C$42</definedName>
    <definedName name="Y.1" localSheetId="1">#REF!</definedName>
    <definedName name="Y.1" localSheetId="2">#REF!</definedName>
    <definedName name="Y.1">#REF!</definedName>
    <definedName name="Y.2" localSheetId="1">#REF!</definedName>
    <definedName name="Y.2" localSheetId="2">#REF!</definedName>
    <definedName name="Y.2">#REF!</definedName>
    <definedName name="Y.4" localSheetId="1">#REF!</definedName>
    <definedName name="Y.4" localSheetId="2">#REF!</definedName>
    <definedName name="Y.4">#REF!</definedName>
    <definedName name="Y.Q" localSheetId="1">#REF!</definedName>
    <definedName name="Y.Q" localSheetId="2">#REF!</definedName>
    <definedName name="Y.Q">#REF!</definedName>
    <definedName name="Yale.besar">'[191]HARGA SAT'!#REF!</definedName>
    <definedName name="Yale.kecil">'[191]HARGA SAT'!#REF!</definedName>
    <definedName name="YEN">[495]Analisa.Hourly!$K$7</definedName>
    <definedName name="yes" localSheetId="5">{"Book1","4.09 FLORA DAN FAUNA.xls","4.22 PERLENGKAPAN SEKOLAH.xls"}</definedName>
    <definedName name="yes" localSheetId="6">{"Book1","4.09 FLORA DAN FAUNA.xls","4.22 PERLENGKAPAN SEKOLAH.xls"}</definedName>
    <definedName name="yes" localSheetId="7">{"Book1","4.09 FLORA DAN FAUNA.xls","4.22 PERLENGKAPAN SEKOLAH.xls"}</definedName>
    <definedName name="yes">[370]INPUT!$C$2</definedName>
    <definedName name="yfhd" localSheetId="5">{"'Sheet1'!$A$1"}</definedName>
    <definedName name="yfhd" localSheetId="7">{"'Sheet1'!$A$1"}</definedName>
    <definedName name="yfhd">{"'Sheet1'!$A$1"}</definedName>
    <definedName name="yfhd_1" localSheetId="3">{"'Sheet1'!$A$1"}</definedName>
    <definedName name="yfhd_1" localSheetId="4">{"'Sheet1'!$A$1"}</definedName>
    <definedName name="yfhd_2" localSheetId="5">{"'Sheet1'!$A$1"}</definedName>
    <definedName name="yfhd_2" localSheetId="7">{"'Sheet1'!$A$1"}</definedName>
    <definedName name="yfhd_2">{"'Sheet1'!$A$1"}</definedName>
    <definedName name="yfhd_3" localSheetId="5">{"'Sheet1'!$A$1"}</definedName>
    <definedName name="yfhd_3" localSheetId="7">{"'Sheet1'!$A$1"}</definedName>
    <definedName name="yfhd_3">{"'Sheet1'!$A$1"}</definedName>
    <definedName name="yfhd_4" localSheetId="5">{"'Sheet1'!$A$1"}</definedName>
    <definedName name="yfhd_4" localSheetId="7">{"'Sheet1'!$A$1"}</definedName>
    <definedName name="yfhd_4">{"'Sheet1'!$A$1"}</definedName>
    <definedName name="yfhd_5" localSheetId="5">{"'Sheet1'!$A$1"}</definedName>
    <definedName name="yfhd_5" localSheetId="7">{"'Sheet1'!$A$1"}</definedName>
    <definedName name="yfhd_5">{"'Sheet1'!$A$1"}</definedName>
    <definedName name="ykk" localSheetId="5">{"'Sheet1'!$A$1"}</definedName>
    <definedName name="ykk" localSheetId="7">{"'Sheet1'!$A$1"}</definedName>
    <definedName name="ykk">{"'Sheet1'!$A$1"}</definedName>
    <definedName name="ykk_1" localSheetId="3">{"'Sheet1'!$A$1"}</definedName>
    <definedName name="ykk_1" localSheetId="4">{"'Sheet1'!$A$1"}</definedName>
    <definedName name="ykk_2" localSheetId="5">{"'Sheet1'!$A$1"}</definedName>
    <definedName name="ykk_2" localSheetId="7">{"'Sheet1'!$A$1"}</definedName>
    <definedName name="ykk_2">{"'Sheet1'!$A$1"}</definedName>
    <definedName name="ykk_3" localSheetId="5">{"'Sheet1'!$A$1"}</definedName>
    <definedName name="ykk_3" localSheetId="7">{"'Sheet1'!$A$1"}</definedName>
    <definedName name="ykk_3">{"'Sheet1'!$A$1"}</definedName>
    <definedName name="ykk_4" localSheetId="5">{"'Sheet1'!$A$1"}</definedName>
    <definedName name="ykk_4" localSheetId="7">{"'Sheet1'!$A$1"}</definedName>
    <definedName name="ykk_4">{"'Sheet1'!$A$1"}</definedName>
    <definedName name="ykk_5" localSheetId="5">{"'Sheet1'!$A$1"}</definedName>
    <definedName name="ykk_5" localSheetId="7">{"'Sheet1'!$A$1"}</definedName>
    <definedName name="ykk_5">{"'Sheet1'!$A$1"}</definedName>
    <definedName name="yky" localSheetId="5">{"'Sheet1'!$A$1"}</definedName>
    <definedName name="yky" localSheetId="7">{"'Sheet1'!$A$1"}</definedName>
    <definedName name="yky">{"'Sheet1'!$A$1"}</definedName>
    <definedName name="yky_1" localSheetId="3">{"'Sheet1'!$A$1"}</definedName>
    <definedName name="yky_1" localSheetId="4">{"'Sheet1'!$A$1"}</definedName>
    <definedName name="yky_2" localSheetId="5">{"'Sheet1'!$A$1"}</definedName>
    <definedName name="yky_2" localSheetId="7">{"'Sheet1'!$A$1"}</definedName>
    <definedName name="yky_2">{"'Sheet1'!$A$1"}</definedName>
    <definedName name="yky_3" localSheetId="5">{"'Sheet1'!$A$1"}</definedName>
    <definedName name="yky_3" localSheetId="7">{"'Sheet1'!$A$1"}</definedName>
    <definedName name="yky_3">{"'Sheet1'!$A$1"}</definedName>
    <definedName name="yky_4" localSheetId="5">{"'Sheet1'!$A$1"}</definedName>
    <definedName name="yky_4" localSheetId="7">{"'Sheet1'!$A$1"}</definedName>
    <definedName name="yky_4">{"'Sheet1'!$A$1"}</definedName>
    <definedName name="yky_5" localSheetId="5">{"'Sheet1'!$A$1"}</definedName>
    <definedName name="yky_5" localSheetId="7">{"'Sheet1'!$A$1"}</definedName>
    <definedName name="yky_5">{"'Sheet1'!$A$1"}</definedName>
    <definedName name="ymh_final">#N/A</definedName>
    <definedName name="YMH_pph21">#N/A</definedName>
    <definedName name="YMH_pph25">#N/A</definedName>
    <definedName name="YMH_ppn">#N/A</definedName>
    <definedName name="you" localSheetId="5">{"Book1","4.09 FLORA DAN FAUNA.xls","4.22 PERLENGKAPAN SEKOLAH.xls"}</definedName>
    <definedName name="you" localSheetId="7">{"Book1","4.09 FLORA DAN FAUNA.xls","4.22 PERLENGKAPAN SEKOLAH.xls"}</definedName>
    <definedName name="you">{"Book1","4.09 FLORA DAN FAUNA.xls","4.22 PERLENGKAPAN SEKOLAH.xls"}</definedName>
    <definedName name="YRTDYR" localSheetId="1">#REF!</definedName>
    <definedName name="YRTDYR" localSheetId="2">#REF!</definedName>
    <definedName name="YRTDYR">#REF!</definedName>
    <definedName name="YRTYR" localSheetId="1">#REF!</definedName>
    <definedName name="YRTYR" localSheetId="2">#REF!</definedName>
    <definedName name="YRTYR">#REF!</definedName>
    <definedName name="YRTYRT" localSheetId="1">#REF!</definedName>
    <definedName name="YRTYRT" localSheetId="2">#REF!</definedName>
    <definedName name="YRTYRT">#REF!</definedName>
    <definedName name="YRTYT" localSheetId="1">#REF!</definedName>
    <definedName name="YRTYT" localSheetId="2">#REF!</definedName>
    <definedName name="YRTYT">#REF!</definedName>
    <definedName name="YTG" localSheetId="1">#REF!</definedName>
    <definedName name="YTG" localSheetId="2">#REF!</definedName>
    <definedName name="YTG">#REF!</definedName>
    <definedName name="YTYTY" localSheetId="1">#REF!</definedName>
    <definedName name="YTYTY" localSheetId="2">#REF!</definedName>
    <definedName name="YTYTY">#REF!</definedName>
    <definedName name="yu5u" localSheetId="5">{"'Sheet1'!$A$1"}</definedName>
    <definedName name="yu5u" localSheetId="7">{"'Sheet1'!$A$1"}</definedName>
    <definedName name="yu5u">{"'Sheet1'!$A$1"}</definedName>
    <definedName name="yu5u_1" localSheetId="3">{"'Sheet1'!$A$1"}</definedName>
    <definedName name="yu5u_1" localSheetId="4">{"'Sheet1'!$A$1"}</definedName>
    <definedName name="yu5u_2" localSheetId="5">{"'Sheet1'!$A$1"}</definedName>
    <definedName name="yu5u_2" localSheetId="7">{"'Sheet1'!$A$1"}</definedName>
    <definedName name="yu5u_2">{"'Sheet1'!$A$1"}</definedName>
    <definedName name="yu5u_3" localSheetId="5">{"'Sheet1'!$A$1"}</definedName>
    <definedName name="yu5u_3" localSheetId="7">{"'Sheet1'!$A$1"}</definedName>
    <definedName name="yu5u_3">{"'Sheet1'!$A$1"}</definedName>
    <definedName name="yu5u_4" localSheetId="5">{"'Sheet1'!$A$1"}</definedName>
    <definedName name="yu5u_4" localSheetId="7">{"'Sheet1'!$A$1"}</definedName>
    <definedName name="yu5u_4">{"'Sheet1'!$A$1"}</definedName>
    <definedName name="yu5u_5" localSheetId="5">{"'Sheet1'!$A$1"}</definedName>
    <definedName name="yu5u_5" localSheetId="7">{"'Sheet1'!$A$1"}</definedName>
    <definedName name="yu5u_5">{"'Sheet1'!$A$1"}</definedName>
    <definedName name="yuy" localSheetId="5">{"Book1","RAB PASAR 30 AUG SCRAB.xls"}</definedName>
    <definedName name="yuy" localSheetId="7">{"Book1","RAB PASAR 30 AUG SCRAB.xls"}</definedName>
    <definedName name="yuy">{"Book1","RAB PASAR 30 AUG SCRAB.xls"}</definedName>
    <definedName name="yuy_1" localSheetId="3">{"Book1","RAB PASAR 30 AUG SCRAB.xls"}</definedName>
    <definedName name="yuy_1" localSheetId="4">{"Book1","RAB PASAR 30 AUG SCRAB.xls"}</definedName>
    <definedName name="yuy_2" localSheetId="5">{"Book1","RAB PASAR 30 AUG SCRAB.xls"}</definedName>
    <definedName name="yuy_2" localSheetId="7">{"Book1","RAB PASAR 30 AUG SCRAB.xls"}</definedName>
    <definedName name="yuy_2">{"Book1","RAB PASAR 30 AUG SCRAB.xls"}</definedName>
    <definedName name="yuy_3" localSheetId="5">{"Book1","RAB PASAR 30 AUG SCRAB.xls"}</definedName>
    <definedName name="yuy_3" localSheetId="7">{"Book1","RAB PASAR 30 AUG SCRAB.xls"}</definedName>
    <definedName name="yuy_3">{"Book1","RAB PASAR 30 AUG SCRAB.xls"}</definedName>
    <definedName name="yuy_4" localSheetId="5">{"Book1","RAB PASAR 30 AUG SCRAB.xls"}</definedName>
    <definedName name="yuy_4" localSheetId="7">{"Book1","RAB PASAR 30 AUG SCRAB.xls"}</definedName>
    <definedName name="yuy_4">{"Book1","RAB PASAR 30 AUG SCRAB.xls"}</definedName>
    <definedName name="yuy_5" localSheetId="5">{"Book1","RAB PASAR 30 AUG SCRAB.xls"}</definedName>
    <definedName name="yuy_5" localSheetId="7">{"Book1","RAB PASAR 30 AUG SCRAB.xls"}</definedName>
    <definedName name="yuy_5">{"Book1","RAB PASAR 30 AUG SCRAB.xls"}</definedName>
    <definedName name="yuyam" localSheetId="5">{"Book1","RAB PASAR 30 AUG SCRAB.xls"}</definedName>
    <definedName name="yuyam" localSheetId="7">{"Book1","RAB PASAR 30 AUG SCRAB.xls"}</definedName>
    <definedName name="yuyam">{"Book1","RAB PASAR 30 AUG SCRAB.xls"}</definedName>
    <definedName name="yuyam_1" localSheetId="3">{"Book1","RAB PASAR 30 AUG SCRAB.xls"}</definedName>
    <definedName name="yuyam_1" localSheetId="4">{"Book1","RAB PASAR 30 AUG SCRAB.xls"}</definedName>
    <definedName name="yuyam_2" localSheetId="5">{"Book1","RAB PASAR 30 AUG SCRAB.xls"}</definedName>
    <definedName name="yuyam_2" localSheetId="7">{"Book1","RAB PASAR 30 AUG SCRAB.xls"}</definedName>
    <definedName name="yuyam_2">{"Book1","RAB PASAR 30 AUG SCRAB.xls"}</definedName>
    <definedName name="yuyam_3" localSheetId="5">{"Book1","RAB PASAR 30 AUG SCRAB.xls"}</definedName>
    <definedName name="yuyam_3" localSheetId="7">{"Book1","RAB PASAR 30 AUG SCRAB.xls"}</definedName>
    <definedName name="yuyam_3">{"Book1","RAB PASAR 30 AUG SCRAB.xls"}</definedName>
    <definedName name="yuyam_4" localSheetId="5">{"Book1","RAB PASAR 30 AUG SCRAB.xls"}</definedName>
    <definedName name="yuyam_4" localSheetId="7">{"Book1","RAB PASAR 30 AUG SCRAB.xls"}</definedName>
    <definedName name="yuyam_4">{"Book1","RAB PASAR 30 AUG SCRAB.xls"}</definedName>
    <definedName name="yuyam_5" localSheetId="5">{"Book1","RAB PASAR 30 AUG SCRAB.xls"}</definedName>
    <definedName name="yuyam_5" localSheetId="7">{"Book1","RAB PASAR 30 AUG SCRAB.xls"}</definedName>
    <definedName name="yuyam_5">{"Book1","RAB PASAR 30 AUG SCRAB.xls"}</definedName>
    <definedName name="YWRY4Y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1" localSheetId="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1" localSheetId="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2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2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2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3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3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3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4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4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4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5" localSheetId="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5" localSheetId="7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_5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Y" localSheetId="5">{"'Sheet1'!$A$1"}</definedName>
    <definedName name="YY" localSheetId="7">{"'Sheet1'!$A$1"}</definedName>
    <definedName name="YY">{"'Sheet1'!$A$1"}</definedName>
    <definedName name="YY_1" localSheetId="3">{"'Sheet1'!$A$1"}</definedName>
    <definedName name="YY_1" localSheetId="4">{"'Sheet1'!$A$1"}</definedName>
    <definedName name="YY_2" localSheetId="5">{"'Sheet1'!$A$1"}</definedName>
    <definedName name="YY_2" localSheetId="7">{"'Sheet1'!$A$1"}</definedName>
    <definedName name="YY_2">{"'Sheet1'!$A$1"}</definedName>
    <definedName name="YY_3" localSheetId="5">{"'Sheet1'!$A$1"}</definedName>
    <definedName name="YY_3" localSheetId="7">{"'Sheet1'!$A$1"}</definedName>
    <definedName name="YY_3">{"'Sheet1'!$A$1"}</definedName>
    <definedName name="YY_4" localSheetId="5">{"'Sheet1'!$A$1"}</definedName>
    <definedName name="YY_4" localSheetId="7">{"'Sheet1'!$A$1"}</definedName>
    <definedName name="YY_4">{"'Sheet1'!$A$1"}</definedName>
    <definedName name="YY_5" localSheetId="5">{"'Sheet1'!$A$1"}</definedName>
    <definedName name="YY_5" localSheetId="7">{"'Sheet1'!$A$1"}</definedName>
    <definedName name="YY_5">{"'Sheet1'!$A$1"}</definedName>
    <definedName name="YYY">[27]Harga!#REF!</definedName>
    <definedName name="z">[22]Peralatan!$BO$407</definedName>
    <definedName name="Z.1" localSheetId="1">#REF!</definedName>
    <definedName name="Z.1" localSheetId="2">#REF!</definedName>
    <definedName name="Z.1">#REF!</definedName>
    <definedName name="Z.2" localSheetId="1">#REF!</definedName>
    <definedName name="Z.2" localSheetId="2">#REF!</definedName>
    <definedName name="Z.2">#REF!</definedName>
    <definedName name="Z.3" localSheetId="1">#REF!</definedName>
    <definedName name="Z.3" localSheetId="2">#REF!</definedName>
    <definedName name="Z.3">#REF!</definedName>
    <definedName name="Z.4" localSheetId="1">#REF!</definedName>
    <definedName name="Z.4" localSheetId="2">#REF!</definedName>
    <definedName name="Z.4">#REF!</definedName>
    <definedName name="Z.5" localSheetId="1">#REF!</definedName>
    <definedName name="Z.5" localSheetId="2">#REF!</definedName>
    <definedName name="Z.5">#REF!</definedName>
    <definedName name="Z.6" localSheetId="1">#REF!</definedName>
    <definedName name="Z.6" localSheetId="2">#REF!</definedName>
    <definedName name="Z.6">#REF!</definedName>
    <definedName name="Z_03101428_1225_4292_862F_03EFF19A0CA4_.wvu.PrintArea" localSheetId="1" hidden="1">#REF!</definedName>
    <definedName name="Z_03101428_1225_4292_862F_03EFF19A0CA4_.wvu.PrintArea" localSheetId="2" hidden="1">#REF!</definedName>
    <definedName name="Z_03101428_1225_4292_862F_03EFF19A0CA4_.wvu.PrintArea" hidden="1">#REF!</definedName>
    <definedName name="Z_03101428_1225_4292_862F_03EFF19A0CA4_.wvu.PrintTitles" localSheetId="1" hidden="1">#REF!</definedName>
    <definedName name="Z_03101428_1225_4292_862F_03EFF19A0CA4_.wvu.PrintTitles" localSheetId="2" hidden="1">#REF!</definedName>
    <definedName name="Z_03101428_1225_4292_862F_03EFF19A0CA4_.wvu.PrintTitles" hidden="1">#REF!</definedName>
    <definedName name="Z_D86151A1_DA90_11D5_A2BA_000021D4E035_.wvu.Rows" hidden="1">'[314]auto-PPN'!$A$16:$IV$65536,'[314]auto-PPN'!$A$3:$IV$15</definedName>
    <definedName name="zak">[183]bahan!$I$56</definedName>
    <definedName name="zak.pc">[161]bahan!$I$50</definedName>
    <definedName name="zam" localSheetId="5">{"Book1","4.09 FLORA DAN FAUNA.xls","4.22 PERLENGKAPAN SEKOLAH.xls"}</definedName>
    <definedName name="zam" localSheetId="7">{"Book1","4.09 FLORA DAN FAUNA.xls","4.22 PERLENGKAPAN SEKOLAH.xls"}</definedName>
    <definedName name="zam">{"Book1","4.09 FLORA DAN FAUNA.xls","4.22 PERLENGKAPAN SEKOLAH.xls"}</definedName>
    <definedName name="zdsZ">[17]Analisa!#REF!</definedName>
    <definedName name="zebo.1">[120]bahan!$G$284</definedName>
    <definedName name="zebo.2" localSheetId="1">#REF!</definedName>
    <definedName name="zebo.2" localSheetId="2">#REF!</definedName>
    <definedName name="zebo.2">#REF!</definedName>
    <definedName name="zebo.3" localSheetId="1">#REF!</definedName>
    <definedName name="zebo.3" localSheetId="2">#REF!</definedName>
    <definedName name="zebo.3">#REF!</definedName>
    <definedName name="zekering_box" localSheetId="1">#REF!</definedName>
    <definedName name="zekering_box" localSheetId="2">#REF!</definedName>
    <definedName name="zekering_box">#REF!</definedName>
    <definedName name="ZEKRING">'[67]hrg bhn'!#REF!</definedName>
    <definedName name="Zeng_Glb" localSheetId="1">#REF!</definedName>
    <definedName name="Zeng_Glb" localSheetId="2">#REF!</definedName>
    <definedName name="Zeng_Glb">#REF!</definedName>
    <definedName name="zenk">[158]bahan!$G$184</definedName>
    <definedName name="Zenk_plat" localSheetId="1">#REF!</definedName>
    <definedName name="Zenk_plat" localSheetId="2">#REF!</definedName>
    <definedName name="Zenk_plat">#REF!</definedName>
    <definedName name="ZX" localSheetId="1">#REF!,#REF!</definedName>
    <definedName name="ZX" localSheetId="2">#REF!,#REF!</definedName>
    <definedName name="ZX">#REF!,#REF!</definedName>
    <definedName name="ZZZ">'[496]Beton(B)'!$D$361</definedName>
    <definedName name="zzzz">'[155]OP. PERJAM'!$G$184</definedName>
    <definedName name="zzzzzz">[155]K.Lokal!$H$14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<sst xmlns="http://schemas.openxmlformats.org/spreadsheetml/2006/main" count="5196" uniqueCount="1653">
  <si>
    <t>PERHITUNGAN KEMAJUAN PEKERJAAN</t>
  </si>
  <si>
    <t>Program</t>
  </si>
  <si>
    <t>:</t>
  </si>
  <si>
    <t>Bantuan Pemerintah Program Revitalisasi</t>
  </si>
  <si>
    <t>Nama Sekolah</t>
  </si>
  <si>
    <t>Sekolah Luar Biasa (SLB) Muhammadiyah Kelayu</t>
  </si>
  <si>
    <t>Pekerjaan</t>
  </si>
  <si>
    <t>Pembangunan Ruang Kelas Baru (1 ruang)</t>
  </si>
  <si>
    <t>Lokasi</t>
  </si>
  <si>
    <t>Kelayu Jorong, Kec. Selong, Kab. Lombok Timur, Prov. NTB</t>
  </si>
  <si>
    <t>Tahun Anggaran</t>
  </si>
  <si>
    <t>Nama Laporan</t>
  </si>
  <si>
    <t>Laporan Kemajuan Pekerjaan</t>
  </si>
  <si>
    <t>Durasi Monitoring Laporan</t>
  </si>
  <si>
    <t>Minggu Ke 9 (tgl 26 s.d. 01 bulan September tahun 2025)</t>
  </si>
  <si>
    <t>No</t>
  </si>
  <si>
    <t xml:space="preserve">Uraian Pekerjaan </t>
  </si>
  <si>
    <t>Volume Pekerjaan</t>
  </si>
  <si>
    <t>Satuan</t>
  </si>
  <si>
    <t>Kode Analisa</t>
  </si>
  <si>
    <t>Harga Satuan
(Rp.)</t>
  </si>
  <si>
    <t>Total Harga
(Rp.)</t>
  </si>
  <si>
    <t>Bobot 
(%)</t>
  </si>
  <si>
    <t>Realisasi Volume Terhadap Bagian Pekerjaan</t>
  </si>
  <si>
    <t>Kemajuan Pekerjaan</t>
  </si>
  <si>
    <t>TOTAL</t>
  </si>
  <si>
    <t>SELISIH PENGELUARAN</t>
  </si>
  <si>
    <t>Presentase
(diisi oleh pengawas)</t>
  </si>
  <si>
    <t>s.d. Minggu Lalu</t>
  </si>
  <si>
    <t xml:space="preserve">Presentase
(diisi oleh pengawas) </t>
  </si>
  <si>
    <t>Minggu ini</t>
  </si>
  <si>
    <t>Bobot Minggu Ke 9</t>
  </si>
  <si>
    <t>Persentase Minggu Ke 9</t>
  </si>
  <si>
    <t>Pengeluaran Terbangun s.d. Minggu Ke 9</t>
  </si>
  <si>
    <t>s. d. Minggu Ke 9</t>
  </si>
  <si>
    <t>a</t>
  </si>
  <si>
    <t>b</t>
  </si>
  <si>
    <t>c</t>
  </si>
  <si>
    <t>d = b x c</t>
  </si>
  <si>
    <t>e</t>
  </si>
  <si>
    <t>f = b x e</t>
  </si>
  <si>
    <t>g = d + f</t>
  </si>
  <si>
    <t>h = c + e</t>
  </si>
  <si>
    <t>i = a x h</t>
  </si>
  <si>
    <t>j = a - i</t>
  </si>
  <si>
    <t>A.</t>
  </si>
  <si>
    <t>K3 (Kesehatan dan Keselamatan Kerja)</t>
  </si>
  <si>
    <t>1.</t>
  </si>
  <si>
    <t>Topi Pelindung</t>
  </si>
  <si>
    <t>bh</t>
  </si>
  <si>
    <t>2.</t>
  </si>
  <si>
    <t>Helm Pengaman</t>
  </si>
  <si>
    <t>3.</t>
  </si>
  <si>
    <t>Sarung Tangan</t>
  </si>
  <si>
    <t>Psg</t>
  </si>
  <si>
    <t>4.</t>
  </si>
  <si>
    <t>Masker (50 Pcs)</t>
  </si>
  <si>
    <t>Kotak</t>
  </si>
  <si>
    <t>5.</t>
  </si>
  <si>
    <t>Sepatu Keselamatan</t>
  </si>
  <si>
    <t>6.</t>
  </si>
  <si>
    <t>Rompi Keselamatan</t>
  </si>
  <si>
    <t>7.</t>
  </si>
  <si>
    <t>Peralatan P3K (Kotak P3K, Obat Luka, Perban dll)</t>
  </si>
  <si>
    <t>Set</t>
  </si>
  <si>
    <t>8.</t>
  </si>
  <si>
    <t>Rambu Larangan dan Peringatan</t>
  </si>
  <si>
    <t>B.</t>
  </si>
  <si>
    <t>Pekerjaan Persiapan</t>
  </si>
  <si>
    <t>m²</t>
  </si>
  <si>
    <t>m</t>
  </si>
  <si>
    <t>C.</t>
  </si>
  <si>
    <t>Pekerjaan Pondasi</t>
  </si>
  <si>
    <t>m³</t>
  </si>
  <si>
    <t>D.</t>
  </si>
  <si>
    <t>Pekerjaan Sloof 15/20 (Beton)</t>
  </si>
  <si>
    <t>kg</t>
  </si>
  <si>
    <t>E.</t>
  </si>
  <si>
    <t>Pekerjaan Kolom Beton (25/25)</t>
  </si>
  <si>
    <t>F.</t>
  </si>
  <si>
    <t>Pekerjaan Balok Beton (15/20) dan Ring Balok Beton (15/20)</t>
  </si>
  <si>
    <t xml:space="preserve">3. </t>
  </si>
  <si>
    <t>G.</t>
  </si>
  <si>
    <t>Pekerjaan Dinding</t>
  </si>
  <si>
    <t>H.</t>
  </si>
  <si>
    <t>Pekerjaan Pintu, Jendela dan Ventilasi</t>
  </si>
  <si>
    <t>Pengadaan Pintu 1 Daun</t>
  </si>
  <si>
    <t>buah</t>
  </si>
  <si>
    <t>Pengadaan Jendela</t>
  </si>
  <si>
    <t>Pengadaan Ventilasi Kayu</t>
  </si>
  <si>
    <t>I.</t>
  </si>
  <si>
    <t>Pekerjaan Atap</t>
  </si>
  <si>
    <t>m'</t>
  </si>
  <si>
    <t>Pemasangan 1 m' lisplank non kayu (GRC, serat semen) lebar 20 cm</t>
  </si>
  <si>
    <t>J.</t>
  </si>
  <si>
    <t>Pekerjaan Plafond</t>
  </si>
  <si>
    <t>K.</t>
  </si>
  <si>
    <t>Pekerjaan Lantai</t>
  </si>
  <si>
    <t>L.</t>
  </si>
  <si>
    <t>Pekerjaan Pengecatan</t>
  </si>
  <si>
    <t>M.</t>
  </si>
  <si>
    <t>Pekerjaan Elektrikal</t>
  </si>
  <si>
    <t>Pengadaan MCB</t>
  </si>
  <si>
    <t>Unit</t>
  </si>
  <si>
    <t>Fitting Lampu</t>
  </si>
  <si>
    <t>Lampu</t>
  </si>
  <si>
    <t>Saklar Ganda</t>
  </si>
  <si>
    <t>Stop Kontak</t>
  </si>
  <si>
    <t>N.</t>
  </si>
  <si>
    <t>Pekerjaan Aksesibilitas</t>
  </si>
  <si>
    <t>Pekerjaan Pemasangan Pegangan Rambat (Handrail) dia. 5cm</t>
  </si>
  <si>
    <t>9.</t>
  </si>
  <si>
    <t>Pekerjaan Rabat Beton</t>
  </si>
  <si>
    <t>O.</t>
  </si>
  <si>
    <t>Pekerjaan Meubelair</t>
  </si>
  <si>
    <t>Meja Guru</t>
  </si>
  <si>
    <t>Kursi Guru</t>
  </si>
  <si>
    <t>Meja Siswa</t>
  </si>
  <si>
    <t>Kursi Siswa</t>
  </si>
  <si>
    <t>Lemari</t>
  </si>
  <si>
    <t>SUBTOTAL</t>
  </si>
  <si>
    <t>PERSENTASE KEUANGAN (%)</t>
  </si>
  <si>
    <t>Pembangunan Ruang Kelas Keterampilan Kering (1 ruang)</t>
  </si>
  <si>
    <t xml:space="preserve">b </t>
  </si>
  <si>
    <t>Pengadaan Pintu 2 Daun</t>
  </si>
  <si>
    <t>Meja Diskusi</t>
  </si>
  <si>
    <t>Kursi Biasa</t>
  </si>
  <si>
    <t>Lemari Penyimpahan Alat dan Bahan</t>
  </si>
  <si>
    <t>Mesin Jahit dan perlengkapan</t>
  </si>
  <si>
    <t>Papan Tulis dan perlengkapan</t>
  </si>
  <si>
    <t>Pembangunan Toilet (1 ruang)</t>
  </si>
  <si>
    <t>Pekerjaan Kolom Praktis Beton (15/15)</t>
  </si>
  <si>
    <t>Pemasangan 1 m2 dinding homogeneous tile uk. 30x30 cm (1SP : 2PP)</t>
  </si>
  <si>
    <t>Pekerjaan Septictank</t>
  </si>
  <si>
    <t>Pembuatan 1 kg penulangan slab untuk BjTP atau BjTS dia. &lt; 12 mm, cara manual</t>
  </si>
  <si>
    <t>Pemasangan 1 m2 bekisting untuk plat lantai (3 kali pakai)</t>
  </si>
  <si>
    <t>P.</t>
  </si>
  <si>
    <t>Pekerjaan Tower Air</t>
  </si>
  <si>
    <t>Q.</t>
  </si>
  <si>
    <t>Pekerjaan Sanitasi</t>
  </si>
  <si>
    <t>: Bantuan Pemerintah Program Revitalisasi</t>
  </si>
  <si>
    <t>: Sekolah Luar Biasa (SLB) Muhammadiyah Kelayu</t>
  </si>
  <si>
    <t>: Aksesibilitas, Meubelair, dan Non Fisik</t>
  </si>
  <si>
    <t>: Kelayu Jorong, Kec. Selong, Kab. Lombok Timur, Prov. NTB</t>
  </si>
  <si>
    <t>: 2025</t>
  </si>
  <si>
    <t>: Laporan Kemajuan Pekerjaan</t>
  </si>
  <si>
    <t>: Minggu Ke 9 (tgl 26 s.d. 01 bulan September tahun 2025)</t>
  </si>
  <si>
    <t>No.</t>
  </si>
  <si>
    <t>Jenis Pekerjaan</t>
  </si>
  <si>
    <t>Harga
(Rp)</t>
  </si>
  <si>
    <t>NILAI BOBOT</t>
  </si>
  <si>
    <t>Realisasi Pengeluaran minggu 8</t>
  </si>
  <si>
    <t>NILAI BOBOT
Realisasi Pekerjaan minggu 8</t>
  </si>
  <si>
    <t>Realisasi Pengeluaran minggu 9</t>
  </si>
  <si>
    <t>NILAI BOBOT
Realisasi Pekerjaan Minggu 9</t>
  </si>
  <si>
    <t>NILAI BOBOT 
Realisasi Total Minggu 9</t>
  </si>
  <si>
    <t>Total Pengeluaran Terbangun s.d. Minggu 9</t>
  </si>
  <si>
    <t>d</t>
  </si>
  <si>
    <t>f</t>
  </si>
  <si>
    <t>i = a - f</t>
  </si>
  <si>
    <t>A</t>
  </si>
  <si>
    <t>PEKERJAAN KONSTRUKSI</t>
  </si>
  <si>
    <t>JUMLAH</t>
  </si>
  <si>
    <t>B</t>
  </si>
  <si>
    <t>PEKERJAAN AKSESIBILITAS</t>
  </si>
  <si>
    <t>Aksesibilitas Pembangunan Ruang Kelas Baru ( 1 ruang )</t>
  </si>
  <si>
    <t>Aksesibilitas Pembangunan Ruang Kelas Keterampilan Kering (1 ruang)</t>
  </si>
  <si>
    <t>Aksesibilitas Pembangunan Toilet (1 ruang)</t>
  </si>
  <si>
    <t>C</t>
  </si>
  <si>
    <t>PEKERJAAN MEUBELAIR</t>
  </si>
  <si>
    <t>Meubelair Pembangunan Ruang Kelas Baru ( 1 ruang )</t>
  </si>
  <si>
    <t>Meubelair Pembangunan Ruang Kelas Keterampilan Kering (1 ruang)</t>
  </si>
  <si>
    <t>TOTAL JUMLAH (A+B+C)</t>
  </si>
  <si>
    <t>D</t>
  </si>
  <si>
    <t>PEKERJAAN PERENCANAAN DAN PENGAWASAN</t>
  </si>
  <si>
    <t>Biaya Perencanaan (1.99%)</t>
  </si>
  <si>
    <t>Biaya Pengawasan (2.32%)</t>
  </si>
  <si>
    <t>E</t>
  </si>
  <si>
    <t>OPERASIONAL</t>
  </si>
  <si>
    <t>Biaya Pengelolaan (2.42%)</t>
  </si>
  <si>
    <t>TOTAL JUMLAH (A+B+C+D+E)</t>
  </si>
  <si>
    <t>PERSENTASE KEUANGAN</t>
  </si>
  <si>
    <t>REKAPITULASI
PERHITUNGAN KEMAJUAN PEKERJAAN</t>
  </si>
  <si>
    <t>: Pembangunan RKB, Pembangunan Ruang Keterampialan dan Pembangunan Toilet</t>
  </si>
  <si>
    <t>NILAI BOBOT
Realisasi Total
s.d. minggu 9</t>
  </si>
  <si>
    <t>TOTAL JUMLAH PEMBULATAN</t>
  </si>
  <si>
    <t>............... , ..................................  2025</t>
  </si>
  <si>
    <t>Mengetahui,</t>
  </si>
  <si>
    <t>Kepala Sekolah</t>
  </si>
  <si>
    <t>Bendahara</t>
  </si>
  <si>
    <t>Ketua P2SP</t>
  </si>
  <si>
    <t>Tim Teknis</t>
  </si>
  <si>
    <t>SLB MUHAMMADIYAH KELAYU</t>
  </si>
  <si>
    <t>Pelaksana</t>
  </si>
  <si>
    <t>Pengawas</t>
  </si>
  <si>
    <t>(cap &amp; ttd)</t>
  </si>
  <si>
    <t>(ttd)</t>
  </si>
  <si>
    <t>( Ahmad Zahidin Akbar, S.Pd )</t>
  </si>
  <si>
    <t>( Septia hadiyati, S.Si)</t>
  </si>
  <si>
    <t>( Roy Saputra., M.Pd )</t>
  </si>
  <si>
    <t>( Arrijal Saputra, ST )</t>
  </si>
  <si>
    <t>JADWAL PELAKSANAAN PEKERJAAN</t>
  </si>
  <si>
    <t>REALISASI KEMAJUAN PEKERJAAN</t>
  </si>
  <si>
    <t>KEGIATAN</t>
  </si>
  <si>
    <t>PEKERJAAN</t>
  </si>
  <si>
    <t>LOKASI</t>
  </si>
  <si>
    <t>KABUPATEN</t>
  </si>
  <si>
    <t>Lombok Timur</t>
  </si>
  <si>
    <t>TAHUN</t>
  </si>
  <si>
    <t>2025</t>
  </si>
  <si>
    <t>NO</t>
  </si>
  <si>
    <t>URAIAN PEKERJAAN</t>
  </si>
  <si>
    <t>JADWAL PELAKSANAAN 150 ( SERATUS LIMA PULUH ) HARI KALENDER</t>
  </si>
  <si>
    <t>Total</t>
  </si>
  <si>
    <t>Bobot</t>
  </si>
  <si>
    <t>KET.</t>
  </si>
  <si>
    <t>Biaya ( Rp.)</t>
  </si>
  <si>
    <t>( % )</t>
  </si>
  <si>
    <t>BULAN KE I</t>
  </si>
  <si>
    <t>BULAN KE II</t>
  </si>
  <si>
    <t>BULAN KE III</t>
  </si>
  <si>
    <t>BULAN KE IV</t>
  </si>
  <si>
    <t>BULAN KE V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</si>
  <si>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</si>
  <si>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</si>
  <si>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</si>
  <si>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</si>
  <si>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</si>
  <si>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</si>
  <si>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</si>
  <si>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</si>
  <si>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</si>
  <si>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</si>
  <si>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</si>
  <si>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</si>
  <si>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</si>
  <si>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</si>
  <si>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</si>
  <si>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</si>
  <si>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</si>
  <si>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</si>
  <si>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</si>
  <si>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</si>
  <si>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 xml:space="preserve">KOLOM BERWARNA </t>
  </si>
  <si>
    <t>DIISI LINK Rekap rab</t>
  </si>
  <si>
    <t>II.</t>
  </si>
  <si>
    <t>III.</t>
  </si>
  <si>
    <t>Jumlah</t>
  </si>
  <si>
    <t>RENCANA</t>
  </si>
  <si>
    <t xml:space="preserve"> MINGGU INI</t>
  </si>
  <si>
    <t xml:space="preserve"> SAMPAI DENGAN MINGGU INI</t>
  </si>
  <si>
    <t>REALISASI</t>
  </si>
  <si>
    <t>DEVIASI + / -</t>
  </si>
  <si>
    <t>FOTO DOKUMENTASI KEMAJUAN PEKERJAAN</t>
  </si>
  <si>
    <t>SLB Muhammadiyah Kelayu</t>
  </si>
  <si>
    <t>PERSENTASE PROGRESS</t>
  </si>
  <si>
    <t>FOTO DOKUMENTASI</t>
  </si>
  <si>
    <t>MINGGU KE 8</t>
  </si>
  <si>
    <t>MINGGU KE 9</t>
  </si>
  <si>
    <t>PEKERJAAN DINDING, BALOK DAN RING BALOK</t>
  </si>
  <si>
    <t>PENGGALIAN PONDASI</t>
  </si>
  <si>
    <t>LAPORAN KEMAJUAN PENYELESAIAN PEKERJAAN</t>
  </si>
  <si>
    <t>No. : .................................................</t>
  </si>
  <si>
    <t>Pada hari ini ........., tanggal .......... bulan ............. tahun ............, yang</t>
  </si>
  <si>
    <t>bertandatangan di bawah ini kami :</t>
  </si>
  <si>
    <t>Nama</t>
  </si>
  <si>
    <t>:...............................</t>
  </si>
  <si>
    <t>Jabatan</t>
  </si>
  <si>
    <t>: Kepala ...................</t>
  </si>
  <si>
    <t>Alamat</t>
  </si>
  <si>
    <t>dengan ini menyatakan sebagai berikut:</t>
  </si>
  <si>
    <t>Berdasarkan Surat Keputusan Pejabat Pembuat Komitmen Direktorat...................</t>
  </si>
  <si>
    <t>tentang Penetapan Penerima Bantuan Pemerintah Program Revitalisasi Satuan</t>
  </si>
  <si>
    <t>PKPLK Nomor .................. Tanggal .............. dan Perjanjian Kerja Sama Pemberian</t>
  </si>
  <si>
    <t>Bantuan Pemerintah Program Revitalisasi Nomor ....................</t>
  </si>
  <si>
    <t>Tanggal ..................... untuk Revitalisasi Satuan ........................... dengan nilai</t>
  </si>
  <si>
    <t>bantuan sebesar Rp.</t>
  </si>
  <si>
    <t>Sampai dengan tanggal ............................, kemajuan penyelesaian pekerjaan</t>
  </si>
  <si>
    <t>Revitalisasi Satuan Pendidikan sebesar</t>
  </si>
  <si>
    <t>Apabila dikemudian hari, atas laporan penyelesaian pekerjaan yang telah dibuat</t>
  </si>
  <si>
    <t>mengakibatkan kerugian negara maka saya bersedia untuk dituntut penggantian</t>
  </si>
  <si>
    <t>kerugian negara sesuai dengan ketentuan peraturan perundang-perundangan</t>
  </si>
  <si>
    <t>Demikian Laporan Kemajuan Penyelesaian Pekerjaan ini dibuat dengan sebenarnya</t>
  </si>
  <si>
    <t>untuk dipergunakan sebagaimana mestinya.</t>
  </si>
  <si>
    <t>....................., .................... 2025</t>
  </si>
  <si>
    <t>Kepala ..............................</t>
  </si>
  <si>
    <t xml:space="preserve"> </t>
  </si>
  <si>
    <t>(meterai)</t>
  </si>
  <si>
    <t>..................................</t>
  </si>
  <si>
    <t>NIP..............................</t>
  </si>
  <si>
    <t xml:space="preserve">1.1.3.1 </t>
  </si>
  <si>
    <t>Pembersihan dan pengupasan permukaan tanah (striping) s.d. tanaman ∅ 2 cm (m2)</t>
  </si>
  <si>
    <t>Uraian</t>
  </si>
  <si>
    <t>Sat.</t>
  </si>
  <si>
    <t>Koefisien</t>
  </si>
  <si>
    <t>Harga  Satuan (Rp)</t>
  </si>
  <si>
    <t>Jumlah Harga (Rp)</t>
  </si>
  <si>
    <t>TENAGA KERJA</t>
  </si>
  <si>
    <t>Pekerja</t>
  </si>
  <si>
    <t>OH</t>
  </si>
  <si>
    <t>Mandor</t>
  </si>
  <si>
    <t>JUMLAH HARGA TENAGA KERJA</t>
  </si>
  <si>
    <t>BAHAN</t>
  </si>
  <si>
    <t>JUMLAH HARGA BAHAN</t>
  </si>
  <si>
    <t>PERALATAN</t>
  </si>
  <si>
    <t>JUMLAH HARGA ALAT</t>
  </si>
  <si>
    <t>Jumlah (A+B+C)</t>
  </si>
  <si>
    <t>Biaya Umum dan Keuntungan 10%-15% x D</t>
  </si>
  <si>
    <t>F</t>
  </si>
  <si>
    <t>Harga Satuan Pekerjaan (D+E)</t>
  </si>
  <si>
    <t xml:space="preserve">1.1.4.2 </t>
  </si>
  <si>
    <t>Pembuatan 1 m' bouwplank</t>
  </si>
  <si>
    <t>1</t>
  </si>
  <si>
    <t>2</t>
  </si>
  <si>
    <t>Tukang kayu</t>
  </si>
  <si>
    <t>3</t>
  </si>
  <si>
    <t>Kepala tukang</t>
  </si>
  <si>
    <t>4</t>
  </si>
  <si>
    <t>Kaso 5/7 cm</t>
  </si>
  <si>
    <t>m3</t>
  </si>
  <si>
    <t>Kayu papan 3/20 cm</t>
  </si>
  <si>
    <t>Paku 2 inch</t>
  </si>
  <si>
    <t>Waterpass</t>
  </si>
  <si>
    <t>hari</t>
  </si>
  <si>
    <t xml:space="preserve">1.2.1.1.4 </t>
  </si>
  <si>
    <t>Penggalian 1 m3 tanah biasa sedalam &gt; 1 s.d. 2 m</t>
  </si>
  <si>
    <t xml:space="preserve">1.3.1.4 </t>
  </si>
  <si>
    <t>1 m3 urukan tanah biasa tanpa pemadatan secara manual</t>
  </si>
  <si>
    <t>Biaya Umum dan Keuntungan 10% - 15% x D</t>
  </si>
  <si>
    <t xml:space="preserve">1.2.1.1.1 </t>
  </si>
  <si>
    <t xml:space="preserve">Penggalian 1 m3 tanah biasa sedalam 0 s.d. 1 m untuk volume s.d. 200 m3
</t>
  </si>
  <si>
    <t xml:space="preserve">1.3.1.2 </t>
  </si>
  <si>
    <t>1 m3 urukan pasir uruk untuk volume s.d 200 m3 tanpa pemadatan secara manual</t>
  </si>
  <si>
    <t>Pasir urug (quarry - lokasi pekerjaan)</t>
  </si>
  <si>
    <t xml:space="preserve">2.2.2.1.4 </t>
  </si>
  <si>
    <t>Pemasangan 1 m3 pondasi batu belah mortar tipe S 12,5 Mpa (setara 1SP : 3PP), cara manual</t>
  </si>
  <si>
    <t>Tukang batu</t>
  </si>
  <si>
    <t>Semen portland</t>
  </si>
  <si>
    <t>Pasir pasang (quarry - lokasi pekerjaan)</t>
  </si>
  <si>
    <t>3.7.4</t>
  </si>
  <si>
    <t>Pemasangan 1 m2 plesteran 1SP : 4PP tebal 15 mm</t>
  </si>
  <si>
    <t>JUMLAH TENAGA KERJA</t>
  </si>
  <si>
    <t xml:space="preserve">2.2.1.1.2 </t>
  </si>
  <si>
    <t>Pembuatan 1 kg penulangan kolom, balok, ring balok, sloof, dan shearwall untuk BjTP atau BjTS dia. ≥ 12 mm, cara semi mekanis</t>
  </si>
  <si>
    <t>Tukang besi</t>
  </si>
  <si>
    <t>BjTP</t>
  </si>
  <si>
    <t>Kawat beton</t>
  </si>
  <si>
    <t>Cutter baja beton</t>
  </si>
  <si>
    <t>Bender baja beton</t>
  </si>
  <si>
    <t xml:space="preserve">2.2.1.3.1 </t>
  </si>
  <si>
    <t>Pemasangan 1 m2 bekisting untuk pondasi telapak (3 kali pakai)</t>
  </si>
  <si>
    <t>Papan Kayu</t>
  </si>
  <si>
    <t>Paku 5 – 10 cm</t>
  </si>
  <si>
    <t>Minyak bekisting</t>
  </si>
  <si>
    <t>liter</t>
  </si>
  <si>
    <t xml:space="preserve">2.2.1.4.2 </t>
  </si>
  <si>
    <t>Pembuatan 1 m3 beton mutu rendah f'c 10 MPa, slump (100 ± 25) mm, agregat maks 19 mm secara manual</t>
  </si>
  <si>
    <t>Kepala Tukang</t>
  </si>
  <si>
    <t>Semen Portland</t>
  </si>
  <si>
    <t>Pasir beton</t>
  </si>
  <si>
    <t>Batu split 2/3</t>
  </si>
  <si>
    <t>Air</t>
  </si>
  <si>
    <t xml:space="preserve">2.2.1.3.2 </t>
  </si>
  <si>
    <t>Pemasangan 1 m2 bekisting untuk sloof (3 kali pakai)</t>
  </si>
  <si>
    <t xml:space="preserve">2.2.1.3.3 </t>
  </si>
  <si>
    <t>Pemasangan 1 m2 bekisting untuk kolom (3 kali pakai)</t>
  </si>
  <si>
    <t>Paku 5 – 12 cm</t>
  </si>
  <si>
    <t>Balok kayu kelas II</t>
  </si>
  <si>
    <t>Plywood 12 mm</t>
  </si>
  <si>
    <t>lembar</t>
  </si>
  <si>
    <t>5</t>
  </si>
  <si>
    <t>Dolken kayu φ 8-10 panjang 400 cm</t>
  </si>
  <si>
    <t>batang</t>
  </si>
  <si>
    <t xml:space="preserve">2.2.1.3.4 </t>
  </si>
  <si>
    <t>Pemasangan 1 m2 bekisting untuk balok (3 kali pakai)</t>
  </si>
  <si>
    <t xml:space="preserve">2.2.1.1.5 </t>
  </si>
  <si>
    <t>Pembuatan 1 kg penulangan wiremesh M6-M10 untuk slab atau dinding atau ferrocement, secara manual</t>
  </si>
  <si>
    <t>Tukang besi/besi beton</t>
  </si>
  <si>
    <t>Wiremesh M6</t>
  </si>
  <si>
    <t xml:space="preserve">2.2.1.3.5 </t>
  </si>
  <si>
    <t>Balok kayu</t>
  </si>
  <si>
    <t xml:space="preserve">3.6.1.7 </t>
  </si>
  <si>
    <t xml:space="preserve">Pemasangan 1 m2 dinding bata merah tebal 1/2 batu dengan mortar tipe S,fc’ 12,5 MPa (Setara Campuran 1SP : 3PP) </t>
  </si>
  <si>
    <t>Bata merah</t>
  </si>
  <si>
    <t>3.7.2</t>
  </si>
  <si>
    <t>Pemasangan 1 m2 plesteran 1SP : 2PP tebal 15 mm</t>
  </si>
  <si>
    <t>3.7.8</t>
  </si>
  <si>
    <t>Pemasangan 1 m2 acian</t>
  </si>
  <si>
    <t xml:space="preserve">2.1.2.1 </t>
  </si>
  <si>
    <t xml:space="preserve">Pemasangan 1 m3 konstruksi kuda-kuda konvensional, kayu kelas III </t>
  </si>
  <si>
    <t>Balok Kayu</t>
  </si>
  <si>
    <t>Besi strip tebal 5 mm</t>
  </si>
  <si>
    <t>Paku 12 cm</t>
  </si>
  <si>
    <t xml:space="preserve">3.18.3.1 </t>
  </si>
  <si>
    <t>Pemasangan 1 buah closet duduk/monoblock</t>
  </si>
  <si>
    <t>Kloset duduk/monoblok</t>
  </si>
  <si>
    <t>unit</t>
  </si>
  <si>
    <t>Flexible hose</t>
  </si>
  <si>
    <t xml:space="preserve">3.18.1.1 </t>
  </si>
  <si>
    <t>Pemasangan 1 buah wastafel</t>
  </si>
  <si>
    <t>Wastafel</t>
  </si>
  <si>
    <t xml:space="preserve">3.10.2.3 </t>
  </si>
  <si>
    <t>Pemasangan 1 m2 dinding homogeneous tile uk. 60x60 cm (1SP : 2PP)</t>
  </si>
  <si>
    <t>Homogenous tile dinding 60x60 cm</t>
  </si>
  <si>
    <t xml:space="preserve">3.8.10.1 </t>
  </si>
  <si>
    <t>Pengecatan 1 m2 tembok baru (1 lapis plamir, 1 lapis cat dasar, 2 lapis cat penutup), interior</t>
  </si>
  <si>
    <t>Tukang cat</t>
  </si>
  <si>
    <t>Plamir tembok</t>
  </si>
  <si>
    <t>Cat dasar (cat tembok interior)</t>
  </si>
  <si>
    <t>Cat penutup (cat tembok interior)</t>
  </si>
  <si>
    <t xml:space="preserve">3.8.10.2 </t>
  </si>
  <si>
    <t>Pengecatan 1 m2 tembok baru (1 lapis cat dasar, 2 lapis cat penutup), eksterior</t>
  </si>
  <si>
    <t>Cat dasar (cat tembok eksterior)</t>
  </si>
  <si>
    <t>Cat penutup (cat tembok eksterior)</t>
  </si>
  <si>
    <t>3.8.4</t>
  </si>
  <si>
    <t>Pengecatan 1 m2 bidang kayu baru (1 lapis plamir, 1 lapis cat dasar, 2 lapis cat penutup)</t>
  </si>
  <si>
    <t>Meni kayu</t>
  </si>
  <si>
    <t>Plamir kayu</t>
  </si>
  <si>
    <t>Cat dasar (cat kayu)</t>
  </si>
  <si>
    <t>Cat penutup (cat kayu)</t>
  </si>
  <si>
    <t>Kuas 3 inch</t>
  </si>
  <si>
    <t>Pengencer cat kayu/besi</t>
  </si>
  <si>
    <t>Amplas</t>
  </si>
  <si>
    <t xml:space="preserve">3.18.3.2 </t>
  </si>
  <si>
    <t>Pemasangan 1 buah closet jongkok</t>
  </si>
  <si>
    <t>Kloset jongkok</t>
  </si>
  <si>
    <t xml:space="preserve">3.18.6.2.1 </t>
  </si>
  <si>
    <t>Pemasangan 1 buah kran diameter ½" atau 3/4"</t>
  </si>
  <si>
    <t>Tukang Pipa</t>
  </si>
  <si>
    <t>Kran Air</t>
  </si>
  <si>
    <t>Sealtape</t>
  </si>
  <si>
    <t xml:space="preserve">2.2.1.4.1 </t>
  </si>
  <si>
    <t xml:space="preserve">Pembuatan 1 m3 beton mutu rendah f'c 7,5 MPa, slump (100 ± 25) mm, agregat maks 19 mm secara manual </t>
  </si>
  <si>
    <t>250</t>
  </si>
  <si>
    <t>888</t>
  </si>
  <si>
    <t>202</t>
  </si>
  <si>
    <t xml:space="preserve">3.9.8.3 </t>
  </si>
  <si>
    <t>Pemasangan 1 m2 lantai keramik uk. 40x40 cm (1SP : 2PP)</t>
  </si>
  <si>
    <t>Keramik 40x40 cm</t>
  </si>
  <si>
    <t>Semen warna</t>
  </si>
  <si>
    <t>3.13.5</t>
  </si>
  <si>
    <t>Pembuatan dan pemasangan 1 m' railing tangga/ramp dan hand rail tinggi 0.85 m dan 0.65 m</t>
  </si>
  <si>
    <t>Tukang las</t>
  </si>
  <si>
    <t>Cat zyncromate</t>
  </si>
  <si>
    <t>Kawat las</t>
  </si>
  <si>
    <t xml:space="preserve">2.1.1.1 </t>
  </si>
  <si>
    <t>Pemasangan 1 m2 rangka atap pelana baja ringan (canai dingin) profil C75</t>
  </si>
  <si>
    <t>Baja ringan C75 x 0,75 mm</t>
  </si>
  <si>
    <t xml:space="preserve">3.1.3.8 </t>
  </si>
  <si>
    <t>Pemasangan 1 m2 atap metal menerus tebal 0,4 mm</t>
  </si>
  <si>
    <t>Tukang Kayu</t>
  </si>
  <si>
    <t>Atap metal menerus</t>
  </si>
  <si>
    <t>m2</t>
  </si>
  <si>
    <t>Paku 1 inch</t>
  </si>
  <si>
    <t xml:space="preserve">3.1.3.14 </t>
  </si>
  <si>
    <t>Pemasangan 1 m' bubung genteng metal</t>
  </si>
  <si>
    <t>Nok genteng metal</t>
  </si>
  <si>
    <t xml:space="preserve">3.5.2.2.1 </t>
  </si>
  <si>
    <t>Pemasangan 1 m2 plafon serat semen tebal 4 mm, 5 mm, dan 6 mm</t>
  </si>
  <si>
    <t>Papan semen</t>
  </si>
  <si>
    <t xml:space="preserve">3.5.3.3 </t>
  </si>
  <si>
    <t>Pemasangan 1 m2 rangka plafon kayu kelas II atau III, modul 60x60 cm</t>
  </si>
  <si>
    <t>0,20</t>
  </si>
  <si>
    <t>0,30</t>
  </si>
  <si>
    <t>0,03</t>
  </si>
  <si>
    <t>0,01</t>
  </si>
  <si>
    <t>Kaso-kaso 5 x 7cm</t>
  </si>
  <si>
    <t>Tukang Batu</t>
  </si>
  <si>
    <t xml:space="preserve">5.1.1.3.1 </t>
  </si>
  <si>
    <t>Pemasangan 1 m' Kabel NYM 2 x 1,5 mm2</t>
  </si>
  <si>
    <t>Tukang Listrik</t>
  </si>
  <si>
    <t>0,040</t>
  </si>
  <si>
    <t>Kabel NYM 2 x 1,5 mm²</t>
  </si>
  <si>
    <t>1,20</t>
  </si>
  <si>
    <t xml:space="preserve">5.1.1.3.7 </t>
  </si>
  <si>
    <t>Pemasangan 1 m' Kabel NYM 3 x 2,5 mm2</t>
  </si>
  <si>
    <t>Kabel NYM 3 x 2,5 mm²</t>
  </si>
  <si>
    <t>3.3.6</t>
  </si>
  <si>
    <t>Listplank GRC lebar 20 cm</t>
  </si>
  <si>
    <t xml:space="preserve">3.5.2.6 </t>
  </si>
  <si>
    <t>Pemasangan 1 m' list plafon gypsum</t>
  </si>
  <si>
    <t>List gypsum profil</t>
  </si>
  <si>
    <t>Paku sekrup</t>
  </si>
  <si>
    <t>3.9.8.2</t>
  </si>
  <si>
    <t>Pemasangan 1 m2 Guiding/Warning Block uk. 30x30 cm (1SP : 2PP)</t>
  </si>
  <si>
    <t>Guiding/wrning Block 30x30 cm</t>
  </si>
  <si>
    <t>3.10.2.2</t>
  </si>
  <si>
    <t>Pemasangan 1 m2 dinding homogeneous tile uk. 40x40 cm (1SP : 2PP)</t>
  </si>
  <si>
    <t>Homogenous tile dinding 40x40 cm</t>
  </si>
  <si>
    <t>3.10.2.4</t>
  </si>
  <si>
    <t>Homogenous tile dinding 30x30 cm</t>
  </si>
  <si>
    <t>Pemasangan 1 m2 lantai keramik uk. 30x30 cm (1SP : 2PP)</t>
  </si>
  <si>
    <t>Keramik 30x30 cm</t>
  </si>
  <si>
    <t>2.2.1.1.1</t>
  </si>
  <si>
    <t>2.2.1.3.5</t>
  </si>
  <si>
    <t>Paku 4 inch</t>
  </si>
  <si>
    <t>3.13.3</t>
  </si>
  <si>
    <t xml:space="preserve">Pengelasan 1 m’ dengan las listrik </t>
  </si>
  <si>
    <t>Sewa alat las</t>
  </si>
  <si>
    <t>Jumlah  (A+B+C)</t>
  </si>
  <si>
    <t>HARGA SATUAN UPAH - MATERIAL - ALAT</t>
  </si>
  <si>
    <t>UPAH - MATERIAL - ALAT</t>
  </si>
  <si>
    <t>SATUAN</t>
  </si>
  <si>
    <t>HARGA SATUAN</t>
  </si>
  <si>
    <t>KETERANGAN</t>
  </si>
  <si>
    <t>UPAH</t>
  </si>
  <si>
    <t>Tukang pipa</t>
  </si>
  <si>
    <t>Tukang erection</t>
  </si>
  <si>
    <t>Tukang alumunium</t>
  </si>
  <si>
    <t>Tukang gali</t>
  </si>
  <si>
    <t>Tukang aspal</t>
  </si>
  <si>
    <t>Tukang listrik</t>
  </si>
  <si>
    <t>Administrasi bor</t>
  </si>
  <si>
    <t>Ahli geologist</t>
  </si>
  <si>
    <t>Ahli topografi</t>
  </si>
  <si>
    <t>Crew driller</t>
  </si>
  <si>
    <t>Driller</t>
  </si>
  <si>
    <t>Juru gambar</t>
  </si>
  <si>
    <t>Juru ukur</t>
  </si>
  <si>
    <t>Kenek</t>
  </si>
  <si>
    <t>Koordinator driller</t>
  </si>
  <si>
    <t>Mekanik alat berat</t>
  </si>
  <si>
    <t>Operator alat berat</t>
  </si>
  <si>
    <t>Operator pompa</t>
  </si>
  <si>
    <t>Pembantu driller</t>
  </si>
  <si>
    <t>Pembantu juru ukur</t>
  </si>
  <si>
    <t>Pembantu mekanik alat berat</t>
  </si>
  <si>
    <t>Pembantu operator alat berat</t>
  </si>
  <si>
    <t>Sopir</t>
  </si>
  <si>
    <t>Supir kendaraan &lt;  2 ton (termasuk sedan)</t>
  </si>
  <si>
    <t>MATERIAL</t>
  </si>
  <si>
    <t>MATERIAL  TANAH DAN  BATUAN</t>
  </si>
  <si>
    <t>Agregat kasar</t>
  </si>
  <si>
    <t>Bata merah 5 x  11 x  22 cm (per m3)</t>
  </si>
  <si>
    <t>Bata ringan</t>
  </si>
  <si>
    <t>Bata ringan t=10 cm</t>
  </si>
  <si>
    <t>Bata ringan tebal 10 cm</t>
  </si>
  <si>
    <t>Bata ringan tebal 20 cm</t>
  </si>
  <si>
    <t>Bata ringan tebal 7,5 cm</t>
  </si>
  <si>
    <t>Bata rooster</t>
  </si>
  <si>
    <t>Batu alam andesit  bakar</t>
  </si>
  <si>
    <t>Batu alam andesit  non bakar</t>
  </si>
  <si>
    <t>Batu belah (base camp - lokasi pekerjaan)</t>
  </si>
  <si>
    <t>Batu belah (quarry - base camp)</t>
  </si>
  <si>
    <t>Batu belah (quarry - lokasi pekerjaan)</t>
  </si>
  <si>
    <t>Batu belah (quarry)</t>
  </si>
  <si>
    <t>Batu candi</t>
  </si>
  <si>
    <t>Batu kali (quarry - base camp)</t>
  </si>
  <si>
    <t>Batu kali (quarry)</t>
  </si>
  <si>
    <t>Batu Muka ukuran 12x18 cm</t>
  </si>
  <si>
    <t>Batu paras</t>
  </si>
  <si>
    <t>Batu pecah</t>
  </si>
  <si>
    <t>Batu pecah 3/5</t>
  </si>
  <si>
    <t>Batu pecah 5/7</t>
  </si>
  <si>
    <t>Batu putih</t>
  </si>
  <si>
    <t>Batu putih breksi</t>
  </si>
  <si>
    <t>Batu sikat</t>
  </si>
  <si>
    <t>Batu split 1/2</t>
  </si>
  <si>
    <t>Batu tempel hitam</t>
  </si>
  <si>
    <t>Fly ash</t>
  </si>
  <si>
    <t>HB-10</t>
  </si>
  <si>
    <t>HB-15</t>
  </si>
  <si>
    <t>HB-20</t>
  </si>
  <si>
    <t>Koral bulat</t>
  </si>
  <si>
    <t>Pasir beton (Base camp - lokasi pekerjaan)</t>
  </si>
  <si>
    <t>Pasir beton (quarry - Base camp)</t>
  </si>
  <si>
    <t>Pasir beton (quarry - lokasi pekerjaan)</t>
  </si>
  <si>
    <t>Pasir beton (quarry)</t>
  </si>
  <si>
    <t>Pasir pasang (quarry - base camp)</t>
  </si>
  <si>
    <t>Pasir pasang (quarry)</t>
  </si>
  <si>
    <t>Pasir urug (quarry - base camp)</t>
  </si>
  <si>
    <t>Pasir Urug (quarry)</t>
  </si>
  <si>
    <t>Serbuk batu granit</t>
  </si>
  <si>
    <t>Serbuk batu traso</t>
  </si>
  <si>
    <t>Sirtu (base camp - lokasi pekerjaan)</t>
  </si>
  <si>
    <t>Sirtu (quarry - base camp)</t>
  </si>
  <si>
    <t>Sirtu (quarry - lokasi pekerjaan)</t>
  </si>
  <si>
    <t>Sirtu (quarry)</t>
  </si>
  <si>
    <t>Tanah biasa (quarry - lokasi pekerjaan)</t>
  </si>
  <si>
    <t>Tanah biasa (quarry)</t>
  </si>
  <si>
    <t>Tanah liat  (quarry)</t>
  </si>
  <si>
    <t>Tanah liat (quarry-lokasi pekerjaan)</t>
  </si>
  <si>
    <t>Tanah padas  (quarry - lokasi pekerjaan)</t>
  </si>
  <si>
    <t>Tanah padas  (quarry)</t>
  </si>
  <si>
    <t>Tanah Pilihan (quarry - lokasi pekerjaan)</t>
  </si>
  <si>
    <t>Tanah Pilihan (quarry)</t>
  </si>
  <si>
    <t>MATERIAL KAYU DAN BAMBU</t>
  </si>
  <si>
    <t>Bambu cerucuk Ø 10 cm panjang 600 cm</t>
  </si>
  <si>
    <t>Bambu cerucuk Ø 15 cm panjang 600 cm</t>
  </si>
  <si>
    <t>Bambu Ø 10 cm panjang 600 cm</t>
  </si>
  <si>
    <t>Bambu Ø 6 - 8 cm, pjg 6m</t>
  </si>
  <si>
    <t>Bilik bambu</t>
  </si>
  <si>
    <t>Blockboard tebal 18 mm</t>
  </si>
  <si>
    <t>Kayu balok 6/12 kelas I</t>
  </si>
  <si>
    <t>Untuk Kayu Jati</t>
  </si>
  <si>
    <t>Kayu balok 6/12 kelas II</t>
  </si>
  <si>
    <t>Untuk Kayu Meranti/Kamper</t>
  </si>
  <si>
    <t>Kayu balok 6/15 kelas I</t>
  </si>
  <si>
    <t>Kayu balok 6/15 kelas II</t>
  </si>
  <si>
    <t>Kayu balok 6/15 kelas II (batang)</t>
  </si>
  <si>
    <t>Kayu kaso 5/7 kelas II</t>
  </si>
  <si>
    <t>Untuk Kayu Bengkirai</t>
  </si>
  <si>
    <t>Kayu kaso 5/7 kelas III</t>
  </si>
  <si>
    <t>Untuk Kayu Kruing/Sengon</t>
  </si>
  <si>
    <t>Kayu Meranti (papan)</t>
  </si>
  <si>
    <t>Kayu papan 2/20 cm</t>
  </si>
  <si>
    <t>Untuk Pagar Sementara</t>
  </si>
  <si>
    <t>Untuk Bowplank</t>
  </si>
  <si>
    <t>Kayu papan kelas I</t>
  </si>
  <si>
    <t>Kayu papan kelas II</t>
  </si>
  <si>
    <t>Kayu papan kelas III</t>
  </si>
  <si>
    <t>Kayu papan kelas III (m2)</t>
  </si>
  <si>
    <t>Kayu sengon (balok)</t>
  </si>
  <si>
    <t>Kayu Sengon (papan)</t>
  </si>
  <si>
    <t>List kayu 2x4 cm</t>
  </si>
  <si>
    <t>List kayu profil</t>
  </si>
  <si>
    <t>Multiplek tebal 0,9 cm</t>
  </si>
  <si>
    <t>Multiplek tebal 12 mm</t>
  </si>
  <si>
    <t>Multiplek tebal 18 mm</t>
  </si>
  <si>
    <t>Perancah kayu</t>
  </si>
  <si>
    <t>Phenol film 12mm</t>
  </si>
  <si>
    <t>Pintu panel kayu lapis timbal uk. 1x2 m</t>
  </si>
  <si>
    <t>Plywood 4 mm m3</t>
  </si>
  <si>
    <t>Plywood 4 mm lembar</t>
  </si>
  <si>
    <t>Ukuran 122 x 244 cm</t>
  </si>
  <si>
    <t>Plywood 6 mm</t>
  </si>
  <si>
    <t>Plywood 9 mm (120x240)</t>
  </si>
  <si>
    <t>Reng 2x3 cm</t>
  </si>
  <si>
    <t>Reng 3x4 cm</t>
  </si>
  <si>
    <t>Teakwood 4 mm (120x240)</t>
  </si>
  <si>
    <t>Teakwood 4 mm (90x210)</t>
  </si>
  <si>
    <t>Teakwood 9 mm (90x210)</t>
  </si>
  <si>
    <t>Tripleks  t=9mm</t>
  </si>
  <si>
    <t>Veeneer tebal 2 mm</t>
  </si>
  <si>
    <t>MATERIAL PIPA PVC DAN HDPE</t>
  </si>
  <si>
    <t>Assesoris  PVC</t>
  </si>
  <si>
    <t>Pipa HDPE 40/33 mm</t>
  </si>
  <si>
    <t>Pipa PVC  tipe D Ø 2"</t>
  </si>
  <si>
    <t>Pipa PVC AW Ø 1"</t>
  </si>
  <si>
    <t>Pipa PVC AW Ø 1/2"</t>
  </si>
  <si>
    <t>Pipa PVC AW Ø 1/2" (m)</t>
  </si>
  <si>
    <t>Pipa PVC AW Ø 10"</t>
  </si>
  <si>
    <t>Pipa PVC AW Ø 1-1/2"</t>
  </si>
  <si>
    <t>Pipa PVC AW Ø 1-1/4"</t>
  </si>
  <si>
    <t>Pipa PVC AW Ø 12"</t>
  </si>
  <si>
    <t>Pipa PVC AW Ø 14"</t>
  </si>
  <si>
    <t>Pipa PVC AW Ø 16"</t>
  </si>
  <si>
    <t>Pipa PVC AW Ø 2"</t>
  </si>
  <si>
    <t>Pipa PVC AW Ø 2-1/2"</t>
  </si>
  <si>
    <t>Pipa PVC AW Ø 3"</t>
  </si>
  <si>
    <t>Pipa PVC AW Ø 3/4"</t>
  </si>
  <si>
    <t>Pipa PVC AW Ø 3/4" (m)</t>
  </si>
  <si>
    <t>Pipa PVC AW Ø 4"</t>
  </si>
  <si>
    <t>Pipa PVC AW Ø 5"</t>
  </si>
  <si>
    <t>Pipa PVC AW Ø 6"</t>
  </si>
  <si>
    <t>Pipa PVC AW Ø 8"</t>
  </si>
  <si>
    <t>Pipa PVC D Ø 10"</t>
  </si>
  <si>
    <t>Pipa PVC D Ø 1-1/2"</t>
  </si>
  <si>
    <t>Pipa PVC D Ø 1-1/4"</t>
  </si>
  <si>
    <t>Pipa PVC D Ø 12"</t>
  </si>
  <si>
    <t>Pipa PVC D Ø 14"</t>
  </si>
  <si>
    <t>Pipa PVC D Ø 16"</t>
  </si>
  <si>
    <t>Pipa PVC D Ø 2"</t>
  </si>
  <si>
    <t>Pipa PVC D Ø 2-1/2"</t>
  </si>
  <si>
    <t>Pipa PVC D Ø 3"</t>
  </si>
  <si>
    <t>Pipa PVC D Ø 4"</t>
  </si>
  <si>
    <t>Pipa PVC D Ø 5"</t>
  </si>
  <si>
    <t>Pipa PVC D Ø 6"</t>
  </si>
  <si>
    <t>Pipa PVC D Ø 8"</t>
  </si>
  <si>
    <t>PVC  Ø 1 1/4"  s  10 tekanan nominal 10 bar (1,0 mpa) 4m</t>
  </si>
  <si>
    <t>PVC  Ø 1 1/5"  s  10 tekanan nominal 10 bar (1,0 mpa) 6m</t>
  </si>
  <si>
    <t>PVC  Ø 1"  s  10 tekanan nominal 10 bar (1,0 mpa) 4m</t>
  </si>
  <si>
    <t>PVC  Ø 1/2"  s  10 tekanan nominal 10 bar (1,0 mpa) 4m</t>
  </si>
  <si>
    <t>PVC  Ø 2"  s  12,5 tekanan nominal 10 bar (1,0 mpa) 6m</t>
  </si>
  <si>
    <t>PVC  Ø 3"  s  12,5 tekanan nominal 10 bar (1,0 mpa) 6m</t>
  </si>
  <si>
    <t>PVC  Ø 3/4"  s  10 tekanan nominal 10 bar (1,0 mpa) 4m</t>
  </si>
  <si>
    <t>PVC  Ø 4"  s  12,5 tekanan nominal 10 bar (1,0 mpa) 6m</t>
  </si>
  <si>
    <t>PVC  Ø 6"  s  12,5 tekanan nominal 10 bar (1,0 mpa) 6m</t>
  </si>
  <si>
    <t>PVC  Ø 8"  s  12,5 tekanan nominal 10 bar (1,0 mpa) 6m</t>
  </si>
  <si>
    <t>MATERIAL PIPA GALVANIS</t>
  </si>
  <si>
    <t>Assesoris  galvanis</t>
  </si>
  <si>
    <t>Pipa  galvanis medium B Ø  1  1/2" panjang  6  m</t>
  </si>
  <si>
    <t>Pipa  galvanis medium B Ø  1" panjang  6  m</t>
  </si>
  <si>
    <t>Pipa  galvanis medium B Ø  1/2" panjang  6  m</t>
  </si>
  <si>
    <t>Pipa  galvanis medium B Ø  2  1/2" panjang  6  m</t>
  </si>
  <si>
    <t>Pipa  galvanis medium B Ø  3" panjang  6  m</t>
  </si>
  <si>
    <t>Pipa  galvanis medium B Ø  3/4" panjang  6  m</t>
  </si>
  <si>
    <t>Pipa  galvanis medium B Ø  4" panjang  6  m</t>
  </si>
  <si>
    <t>Pipa besi stainless  steel Ø1"  t=1.5 mm</t>
  </si>
  <si>
    <t>Pipa besi stainless  steel Ø2"  t=1.5 mm</t>
  </si>
  <si>
    <t>Pipa galvanis  medium A Ø 1 1/2"  panjang 6 m</t>
  </si>
  <si>
    <t>Pipa galvanis  medium A Ø 1"  panjang 6 m</t>
  </si>
  <si>
    <t>Pipa galvanis  medium A Ø 1/2"  panjang 6 m</t>
  </si>
  <si>
    <t>Pipa galvanis  medium A Ø 2"  panjang 6 m</t>
  </si>
  <si>
    <t>Pipa galvanis  medium A Ø 3"  panjang 6 m</t>
  </si>
  <si>
    <t>Pipa galvanis  medium A Ø 3/4"  panjang 6 m</t>
  </si>
  <si>
    <t>Pipa galvanis  medium A Ø 4"  panjang 6 m</t>
  </si>
  <si>
    <t>Pipa galvanis  medium A Ø 5"  panjang 6 m</t>
  </si>
  <si>
    <t>Pipa galvanis  medium A Ø 6"  panjang 6 m</t>
  </si>
  <si>
    <t>Pipa galvanis  medium A Ø 8"  panjang 6 m</t>
  </si>
  <si>
    <t>Pipa galvanis  medium B  Ø 2"  panjang 6 m</t>
  </si>
  <si>
    <t>Pipa galvanis  medium B  Ø 5"  panjang 6 m</t>
  </si>
  <si>
    <t>Pipa galvanis  medium B  Ø 6"  panjang 6 m</t>
  </si>
  <si>
    <t>Pipa galvanis  medium B  Ø 8"  panjang 6 m</t>
  </si>
  <si>
    <t>MATERIAL BESI DAN BAJA</t>
  </si>
  <si>
    <t>Baja (ulir) U-39</t>
  </si>
  <si>
    <t>Baja (ulir) U-48</t>
  </si>
  <si>
    <t>Baja Tahan Karat  ( Stainless  Steel )</t>
  </si>
  <si>
    <t>Besi angkur diameter 8</t>
  </si>
  <si>
    <t>Besi angkur/mur/baut</t>
  </si>
  <si>
    <t>Besi hollow  38.38.2</t>
  </si>
  <si>
    <t>Besi hollow  50.50.3</t>
  </si>
  <si>
    <t>Besi hollow galvanis 40.40</t>
  </si>
  <si>
    <t>Besi lis  kaca (1 x  1) cm</t>
  </si>
  <si>
    <t>Besi plat baja tebal 2 mm</t>
  </si>
  <si>
    <t>Besi profil</t>
  </si>
  <si>
    <t>Besi siku</t>
  </si>
  <si>
    <t>Besi siku 30x30x3 mm</t>
  </si>
  <si>
    <t>Besi siku 40x40x4 mm</t>
  </si>
  <si>
    <t>Besi strip (0,2x2) cm</t>
  </si>
  <si>
    <t>Besi strip (20x3) mm</t>
  </si>
  <si>
    <t>BjTS</t>
  </si>
  <si>
    <t>Bronjong kawat  pabrikan Uk.2x1x0,5 ø  3mm mesh 8x10</t>
  </si>
  <si>
    <t>Bronjong kawat  pabrikan Uk.3x1,5x0,5 ø  3mm mesh 8x10</t>
  </si>
  <si>
    <t>Bronjong kawat  pabrikan Uk.3x1x0,5 ø  3mm mesh 8x10</t>
  </si>
  <si>
    <t>Bronjong kawat  pabrikan Uk.4x1x0,5 ø  3mm mesh 8x10</t>
  </si>
  <si>
    <t>Dinabolt dia. 12mm (10-15 cm)</t>
  </si>
  <si>
    <t>Jaring Kawat Baja dilas</t>
  </si>
  <si>
    <t>Kawat  bronjong</t>
  </si>
  <si>
    <t>Kawat  duri</t>
  </si>
  <si>
    <t>roll</t>
  </si>
  <si>
    <t>Kawat  galvanis  Ø 3 mm</t>
  </si>
  <si>
    <t>Kawat  galvanis  Ø 4 mm</t>
  </si>
  <si>
    <t>Kawat  galvanis  Ø 5 mm</t>
  </si>
  <si>
    <t>Kawat  harmonika 12 x  24 mm</t>
  </si>
  <si>
    <t>Kawat  harmonika 14 x  30 mm</t>
  </si>
  <si>
    <t>Kawat  harmonika 14 x  35 mm</t>
  </si>
  <si>
    <t>Kawat  kasa</t>
  </si>
  <si>
    <t>Kawat duri</t>
  </si>
  <si>
    <t>Kawat harmonika</t>
  </si>
  <si>
    <t>Kawat jaring panjang 240 cm</t>
  </si>
  <si>
    <t>Lebar 120 cm</t>
  </si>
  <si>
    <t>Kawat nyamuk</t>
  </si>
  <si>
    <t>Kawat nyamuk nylon</t>
  </si>
  <si>
    <t>Kawat Ø 4 mm</t>
  </si>
  <si>
    <t>Lapisan hot  deep galvanis</t>
  </si>
  <si>
    <t>Paku 5 inch</t>
  </si>
  <si>
    <t>Paku beton</t>
  </si>
  <si>
    <t>Paku hak panj 15cm</t>
  </si>
  <si>
    <t>Paku pancing 6x23</t>
  </si>
  <si>
    <t>Paku payung</t>
  </si>
  <si>
    <t>Paku rivet</t>
  </si>
  <si>
    <t>Paku sekrup (buah)</t>
  </si>
  <si>
    <t>Pintu tahan api</t>
  </si>
  <si>
    <t>Pipa baja dia. 30 cm</t>
  </si>
  <si>
    <t>Pipa baja dia. 40 cm</t>
  </si>
  <si>
    <t>Pipa baja dia. 50 cm</t>
  </si>
  <si>
    <t>Pipa besi hitam 1 inch</t>
  </si>
  <si>
    <t>Pipa besi hitam 1,5 inch</t>
  </si>
  <si>
    <t>Pipa besi hitam 2 inch</t>
  </si>
  <si>
    <t>Pipa besi hitam 3 inch</t>
  </si>
  <si>
    <t>Saringan pasir</t>
  </si>
  <si>
    <t>Sekrup kait</t>
  </si>
  <si>
    <t>Wiremesh M10</t>
  </si>
  <si>
    <t>96,54 kg/lembar</t>
  </si>
  <si>
    <t>Wiremesh M12</t>
  </si>
  <si>
    <t>139,02 kg/lembar</t>
  </si>
  <si>
    <t>34,76 kg/lembar</t>
  </si>
  <si>
    <t>Wiremesh M7</t>
  </si>
  <si>
    <t>47,31 kg/lembar</t>
  </si>
  <si>
    <t>Wiremesh M8</t>
  </si>
  <si>
    <t>61,79 kg/lembar</t>
  </si>
  <si>
    <t>Wiremesh M9</t>
  </si>
  <si>
    <t>8,20 kg/lembar</t>
  </si>
  <si>
    <t>MATERIAL PENUTUP ATAP</t>
  </si>
  <si>
    <t>Aluminium gelombang 95x180 cm</t>
  </si>
  <si>
    <t>Asbes  gelombang kecil 4mm (150x105)</t>
  </si>
  <si>
    <t>Asbes  gelombang kecil 4mm (180x105)</t>
  </si>
  <si>
    <t>Asbes  gelombang kecil 4mm (210x105)</t>
  </si>
  <si>
    <t>Asbes  gelombang kecil 4mm (240x105)</t>
  </si>
  <si>
    <t>Asbes gelombang besar 5 mm, 150x105 cm</t>
  </si>
  <si>
    <t>Asbes gelombang besar 5 mm, 180x92 cm</t>
  </si>
  <si>
    <t>Asbes gelombang besar 5 mm, 200x92 cm</t>
  </si>
  <si>
    <t>Asbes gelombang besar 5 mm, 210x105 cm</t>
  </si>
  <si>
    <t>Asbes gelombang besar 5 mm, 225x92 cm</t>
  </si>
  <si>
    <t>Asbes gelombang besar 5 mm, 240x105 cm</t>
  </si>
  <si>
    <t>Asbes gelombang besar 5 mm, 250x92 cm</t>
  </si>
  <si>
    <t>Asbes gelombang besar 5 mm, 300x105 cm</t>
  </si>
  <si>
    <t>Asbes gelombang besar 6 mm, 180x108 cm</t>
  </si>
  <si>
    <t>Asbes gelombang besar 6 mm, 210x108 cm</t>
  </si>
  <si>
    <t>Asbes gelombang besar 6 mm, 240x108 cm</t>
  </si>
  <si>
    <t>Asbes gelombang besar 6 mm, 270x108 cm</t>
  </si>
  <si>
    <t>Asbes gelombang besar 6 mm, 300x108 cm</t>
  </si>
  <si>
    <t>Asbes gelombang kecil 4 mm, 270x105 cm</t>
  </si>
  <si>
    <t>Asbes gelombang kecil 4 mm, 300x105 cm</t>
  </si>
  <si>
    <t>Atap metal berpasir</t>
  </si>
  <si>
    <t>Atap Rumbia /  Atap Saung 150cmx50cm</t>
  </si>
  <si>
    <t>Atap UPVC uk. 86x119 cm</t>
  </si>
  <si>
    <t>Bitumen tekstur genting</t>
  </si>
  <si>
    <t>Bubung genteng kodok</t>
  </si>
  <si>
    <t>Bubung genteng palentong</t>
  </si>
  <si>
    <t>Bubungan asbes  besar</t>
  </si>
  <si>
    <t>Bubungan asbes  kecil</t>
  </si>
  <si>
    <t>Bubungan beton press</t>
  </si>
  <si>
    <t>Fibre glass  (jabes) 180x105 cm</t>
  </si>
  <si>
    <t>Fibre glass  (jabes) 200x92 cm</t>
  </si>
  <si>
    <t>Fibre glass  (jabes) 210x105 cm</t>
  </si>
  <si>
    <t>Fibre glass  (jabes) 250x105 cm</t>
  </si>
  <si>
    <t>Fibre glass  (jabes) 250x92 cm</t>
  </si>
  <si>
    <t>Fibreglass 180x90 cm</t>
  </si>
  <si>
    <t>Frame 'S' 85.50 tinggi profil 85 dan tebal 0,75  mm</t>
  </si>
  <si>
    <t>Galvalum Gelombang Lapis  Pasir</t>
  </si>
  <si>
    <t>Genteng aspal 80x100 cm</t>
  </si>
  <si>
    <t>Genteng beton</t>
  </si>
  <si>
    <t>Genteng decra bond</t>
  </si>
  <si>
    <t>Genteng kodok</t>
  </si>
  <si>
    <t>Genteng kodok glazuur</t>
  </si>
  <si>
    <t>Genteng metal</t>
  </si>
  <si>
    <t>Genteng metal berpasir</t>
  </si>
  <si>
    <t>Genteng palentong</t>
  </si>
  <si>
    <t>Genteng palentong super</t>
  </si>
  <si>
    <t>setara morando</t>
  </si>
  <si>
    <t>Listplang papan kalsiboard</t>
  </si>
  <si>
    <t>Listplang tekstur kayu</t>
  </si>
  <si>
    <t>Nok genteng aspal</t>
  </si>
  <si>
    <t>Nok genteng beton</t>
  </si>
  <si>
    <t>Nok paten 105 cm</t>
  </si>
  <si>
    <t>Nok paten 108 cm</t>
  </si>
  <si>
    <t>Nok paten 92 cm</t>
  </si>
  <si>
    <t>Nok setel rata 105 cm</t>
  </si>
  <si>
    <t>Nok setel rata 108 cm</t>
  </si>
  <si>
    <t>Nok setel rata 92 cm</t>
  </si>
  <si>
    <t>Nok standar</t>
  </si>
  <si>
    <t>Nok stel gelombang 105 cm</t>
  </si>
  <si>
    <t>Nok stel gelombang 108 cm</t>
  </si>
  <si>
    <t>Nok stel gelombang 92 cm</t>
  </si>
  <si>
    <t>Reng  batten  0,5</t>
  </si>
  <si>
    <t>Roof light fiberglass</t>
  </si>
  <si>
    <t>Seng gelombang 3x6 inch</t>
  </si>
  <si>
    <t>Seng gelombang bjls  0.18 panjang 180 cm</t>
  </si>
  <si>
    <t>Seng gelombang bjls  0.20 panjang 180 cm</t>
  </si>
  <si>
    <t>Seng gelombang bjls  0.30 panjang 180 cm</t>
  </si>
  <si>
    <t>Seng gelombang bjls  0.40 panjang 180 cm</t>
  </si>
  <si>
    <t>Seng gelombang bjls  28</t>
  </si>
  <si>
    <t>Seng gelombang bljs 30</t>
  </si>
  <si>
    <t>Seng gelombang panjang 200 cm</t>
  </si>
  <si>
    <t>Seng plat  BJLS 0.18 lebar 55 cm</t>
  </si>
  <si>
    <t>Seng plat  BJLS 0.20 lebar 55 cm</t>
  </si>
  <si>
    <t>Seng plat  BJLS 0.28 lebar 55 cm</t>
  </si>
  <si>
    <t>Seng plat  BJLS 0.30 lebar 55 cm</t>
  </si>
  <si>
    <t>Seng plat 3x6 inch</t>
  </si>
  <si>
    <t>Seng plat 3x6 inch bjls 28</t>
  </si>
  <si>
    <t>Seng plat bjls 28</t>
  </si>
  <si>
    <t>Seng plat bjls 30</t>
  </si>
  <si>
    <t>Sirap (100 lbr)</t>
  </si>
  <si>
    <t>pak</t>
  </si>
  <si>
    <t>Sirap kayu</t>
  </si>
  <si>
    <t>Wab  capsule 62.27  tinggi 62  mm dan  tebal 0,4mm</t>
  </si>
  <si>
    <t>MATERIAL PLAFON</t>
  </si>
  <si>
    <t>Asbes 1,00  x 1,00  m</t>
  </si>
  <si>
    <t>Compon Flafond</t>
  </si>
  <si>
    <t>cross tee</t>
  </si>
  <si>
    <t>GRCboard (120 cm x  240 cm x  5 mm)</t>
  </si>
  <si>
    <t>GRCboard (120 cm x  240 cm x  6 mm)</t>
  </si>
  <si>
    <t>Gypsum Board (120 cm x  240 cm x  12 mm)</t>
  </si>
  <si>
    <t>Gypsum board (120 cm x 240 cm x 9 mm)</t>
  </si>
  <si>
    <t>Lambersening plafon ˂3</t>
  </si>
  <si>
    <t>Lambersening plafon ˃3</t>
  </si>
  <si>
    <t>Listplank GRC lebar 30 cm</t>
  </si>
  <si>
    <t>Main tee</t>
  </si>
  <si>
    <t>Pelat  asbes  tebal 3,5 mm</t>
  </si>
  <si>
    <t>Pelat  asbes  tebal 4 mm</t>
  </si>
  <si>
    <t>Plafon akustik 30x30 cm</t>
  </si>
  <si>
    <t>Plafon akustik 30x60 cm</t>
  </si>
  <si>
    <t>Plafon akustik 60x120 cm</t>
  </si>
  <si>
    <t>MATERIAL PENUTUP LANTAI DAN DINDING</t>
  </si>
  <si>
    <t>Bata Ekspose Tempel warna natural 8x24x2 cm</t>
  </si>
  <si>
    <t>Bata tempel</t>
  </si>
  <si>
    <t>Batako 20x40x10 cm</t>
  </si>
  <si>
    <t>Batu andesit  30x30 t=3cm</t>
  </si>
  <si>
    <t>Batu andesit  30x30 t=5cm</t>
  </si>
  <si>
    <t>Batu paros</t>
  </si>
  <si>
    <t>Floor hardener</t>
  </si>
  <si>
    <t>Flooring Kayu Kruing   1,5x13,5x60 cm</t>
  </si>
  <si>
    <t>Flooring Kayu Merbau 1,5x9x30cm</t>
  </si>
  <si>
    <t>Flooring Kayu Sonokeling Grade B  1,5x9x30cm</t>
  </si>
  <si>
    <t>Granit  bakar 10x10, t=2cm</t>
  </si>
  <si>
    <t>Granit  bakar 30x30, t=2cm</t>
  </si>
  <si>
    <t>Granit  tile unpolish /  anti skid</t>
  </si>
  <si>
    <t>Granit tile 30x30 cm (double loading)</t>
  </si>
  <si>
    <t>Granit tile 40x40 cm (double loading)</t>
  </si>
  <si>
    <t>Granit tile 60x60 cm (double loading)</t>
  </si>
  <si>
    <t>Granito  30 x  30 cm</t>
  </si>
  <si>
    <t>Granito  40 x  40 cm</t>
  </si>
  <si>
    <t>Guiding Block Warna t  =  6 cm</t>
  </si>
  <si>
    <t>Homogenous tile 30x30 cm</t>
  </si>
  <si>
    <t>Homogenous tile 40x40 cm</t>
  </si>
  <si>
    <t>Homogenous tile 60x60 cm</t>
  </si>
  <si>
    <t>Karpet</t>
  </si>
  <si>
    <t>Keramik  20  x 25  cm</t>
  </si>
  <si>
    <t>Keramik 10 x  20 cm</t>
  </si>
  <si>
    <t>Keramik 20x20 cm</t>
  </si>
  <si>
    <t>Keramik 25 x  25 cm</t>
  </si>
  <si>
    <t>Keramik 60x60 cm</t>
  </si>
  <si>
    <t>Keramik artistik 10x10 cm</t>
  </si>
  <si>
    <t>Keramik artistik 20x20 cm</t>
  </si>
  <si>
    <t>Keramik artistik 30x30 cm</t>
  </si>
  <si>
    <t>Keramik artistik 40x40 cm</t>
  </si>
  <si>
    <t>Keramik artistik 8x8 cm</t>
  </si>
  <si>
    <t>Keramik cuting 50x50</t>
  </si>
  <si>
    <t>Keramik dinding 10x20 cm</t>
  </si>
  <si>
    <t>Keramik dinding 20x20 cm</t>
  </si>
  <si>
    <t>Keramik dinding artistik 10x20 cm</t>
  </si>
  <si>
    <t>Keramik dinding artistik 5x20 cm</t>
  </si>
  <si>
    <t>Lamparquet  Kayu Merbau 1x6x20cm</t>
  </si>
  <si>
    <t>Lamparquet  Kayu Merbau 1x9x20cm</t>
  </si>
  <si>
    <t>Lantai engineering wood</t>
  </si>
  <si>
    <t>Lantai Parket  Jati grade A   1,2x5x17 cm</t>
  </si>
  <si>
    <t>Lantai Parket  Jati grade A   1,2x5x20cm</t>
  </si>
  <si>
    <t>Lantai Parket  Jati grade A   1,2x5x25 cm</t>
  </si>
  <si>
    <t>Lantai Parket  Jati grade A   1,2x5x30 cm</t>
  </si>
  <si>
    <t>Lantai Parket  Jati grade B   1,2x5x17 cm</t>
  </si>
  <si>
    <t>Lantai Parket  Jati grade B   1,2x5x20cm</t>
  </si>
  <si>
    <t>Lantai Parket  Jati grade B   1,2x5x25 cm</t>
  </si>
  <si>
    <t>Lantai Parket  Jati grade B   1,2x5x30 cm</t>
  </si>
  <si>
    <t>Lantai Parket  Jati grade C   1,2x5x20cm</t>
  </si>
  <si>
    <t>Lantai Parket  Jati grade C   1,2x5x25 cm</t>
  </si>
  <si>
    <t>Lantai Parket  Jati grade C   1,2x5x30 cm</t>
  </si>
  <si>
    <t>Lem</t>
  </si>
  <si>
    <t>Marmer</t>
  </si>
  <si>
    <t>Mozaik porselen 10 x  20 cm</t>
  </si>
  <si>
    <t>Mozaik porselen 15 x  15 cm</t>
  </si>
  <si>
    <t>Mozaik porselen 20 x  20 cm</t>
  </si>
  <si>
    <t>Mozaik porselen 20 x  25 cm</t>
  </si>
  <si>
    <t>Parquet kayu solid</t>
  </si>
  <si>
    <t>Plint  Kayu 10 cm</t>
  </si>
  <si>
    <t>Plint  keramik 10 x  20 cm</t>
  </si>
  <si>
    <t>Plint  keramik 5 x  20 cm</t>
  </si>
  <si>
    <t>Plint granit 10 cm x 40 cm</t>
  </si>
  <si>
    <t>Plint granit 10cm x 30cm</t>
  </si>
  <si>
    <t>Plint homogenous tile uk. 10-15x30 cm</t>
  </si>
  <si>
    <t>Plint homogenous tile uk. 10-15x40 cm</t>
  </si>
  <si>
    <t>Plint homogenous tile uk. 10-15x60 cm</t>
  </si>
  <si>
    <t>Plint internal cove uk. 5x5x20 cm</t>
  </si>
  <si>
    <t>Plint keramik  10  x 30  cm</t>
  </si>
  <si>
    <t>Plint keramik uk. 10-15x20 cm</t>
  </si>
  <si>
    <t>Plint keramik uk. 10-15x30 cm</t>
  </si>
  <si>
    <t>Plint keramik uk. 10-15x40 cm</t>
  </si>
  <si>
    <t>Plint keramik uk. 10-15x60 cm</t>
  </si>
  <si>
    <t>Plint teralux kerang uk. 10-15x30 cm</t>
  </si>
  <si>
    <t>Plint teralux kerang uk. 10-15x40 cm</t>
  </si>
  <si>
    <t>Plint teralux kerang uk. 10-15x60 cm</t>
  </si>
  <si>
    <t>Plint teralux marmer uk. 10-15x30 cm</t>
  </si>
  <si>
    <t>Plint teralux marmer uk. 10-15x40 cm</t>
  </si>
  <si>
    <t>Plint teralux marmer uk. 10-15x60 cm</t>
  </si>
  <si>
    <t>Plint ubin granit uk. 10-15x30 cm</t>
  </si>
  <si>
    <t>Plint ubin granit uk. 10-15x40 cm</t>
  </si>
  <si>
    <t>Plint ubin granit uk. 10-15x60 cm</t>
  </si>
  <si>
    <t>Plint ubin PC abu-abu uk. 10-15x20 cm</t>
  </si>
  <si>
    <t>Plint ubin PC abu-abu uk. 10-15x30 cm</t>
  </si>
  <si>
    <t>Plint ubin PC abu-abu uk. 10-15x40 cm</t>
  </si>
  <si>
    <t>Plint ubin PC abu-abu uk. 10-15x60 cm</t>
  </si>
  <si>
    <t>Plint ubin teraso uk. 10-15x30 cm</t>
  </si>
  <si>
    <t>Plint ubin teraso uk. 10-15x40 cm</t>
  </si>
  <si>
    <t>Plint ubin warna uk. 10-15x20 cm</t>
  </si>
  <si>
    <t>Plint ubin warna uk. 10-15x30 cm</t>
  </si>
  <si>
    <t>Plint ubin warna uk. 10-15x40 cm</t>
  </si>
  <si>
    <t>Plint ubin warna uk. 10-15x60 cm</t>
  </si>
  <si>
    <t>Porselen 10x20 cm</t>
  </si>
  <si>
    <t>Porselen 11x11 cm</t>
  </si>
  <si>
    <t>Porselen 11x11 cm (dus)</t>
  </si>
  <si>
    <t>dus</t>
  </si>
  <si>
    <t>Porselen 20x20 cm</t>
  </si>
  <si>
    <t>Tangga Papan</t>
  </si>
  <si>
    <t>Tangga Parquet  /  Flooring</t>
  </si>
  <si>
    <t>Tegel plint, PC  abu-abu 15 x  20 cm</t>
  </si>
  <si>
    <t>Tegel plint, PC  warna 10 x  20 cm</t>
  </si>
  <si>
    <t>Teraso cor</t>
  </si>
  <si>
    <t>Ubin granit 30x30 cm</t>
  </si>
  <si>
    <t>Ubin granit 40x40 cm</t>
  </si>
  <si>
    <t>Ubin granit 60x60 cm</t>
  </si>
  <si>
    <t>Ubin PC abu-abu 20x20 cm</t>
  </si>
  <si>
    <t>Ubin PC abu-abu 30x30 cm</t>
  </si>
  <si>
    <t>Ubin PC abu-abu 40x40 cm</t>
  </si>
  <si>
    <t>Ubin PC abu-abu 60x60 cm</t>
  </si>
  <si>
    <t>Ubin porselen lokal 11 x  11 putih</t>
  </si>
  <si>
    <t>dos</t>
  </si>
  <si>
    <t>Ubin porselen lokal 11 x  11 warna</t>
  </si>
  <si>
    <t>Ubin porselen lokal 15 x  15 putih</t>
  </si>
  <si>
    <t>Ubin porselen lokal 15 x  15 warna</t>
  </si>
  <si>
    <t>Ubin teralux marmer 30x30 cm</t>
  </si>
  <si>
    <t>Ubin teralux marmer 40x40 cm</t>
  </si>
  <si>
    <t>Ubin teralux marmer 60x60 cm</t>
  </si>
  <si>
    <t>Ubin teraso 30x30 cm</t>
  </si>
  <si>
    <t>Ubin teraso 40x40 cm</t>
  </si>
  <si>
    <t>Ubin warna 20x20 cm</t>
  </si>
  <si>
    <t>Ubin warna 30x30 cm</t>
  </si>
  <si>
    <t>Ubin warna 40x40 cm</t>
  </si>
  <si>
    <t>Ubin warna 60x60 cm</t>
  </si>
  <si>
    <t>Underlayer karpet</t>
  </si>
  <si>
    <t>UPVC decking</t>
  </si>
  <si>
    <t>Vinyl</t>
  </si>
  <si>
    <t>MATERIAL BETON DAN ADUKAN PASANGAN</t>
  </si>
  <si>
    <t>Additive</t>
  </si>
  <si>
    <t>Adukan beton berpori (Aggregat  10/20mm) ready mix</t>
  </si>
  <si>
    <t>Adukan beton K-100 ready mix</t>
  </si>
  <si>
    <t>Adukan beton K-125 ready mix</t>
  </si>
  <si>
    <t>Adukan beton K-175 ready mix</t>
  </si>
  <si>
    <t>Adukan beton K-200 ready mix</t>
  </si>
  <si>
    <t>Adukan beton K-225 ready mix</t>
  </si>
  <si>
    <t>Adukan beton K-250 ready mix</t>
  </si>
  <si>
    <t>Adukan beton K-275 ready mix</t>
  </si>
  <si>
    <t>Adukan beton K-300 ready mix</t>
  </si>
  <si>
    <t>Adukan beton K-350 ready mix</t>
  </si>
  <si>
    <t>Adukan beton K-400 ready mix</t>
  </si>
  <si>
    <t>Adukan beton K-500 ready mix</t>
  </si>
  <si>
    <t>Compound gypsum</t>
  </si>
  <si>
    <t>Compound hardboard</t>
  </si>
  <si>
    <t>Curing compound</t>
  </si>
  <si>
    <t>Flexible waterproofing</t>
  </si>
  <si>
    <t>Formtie/penjaga jarak bekesting/spacer</t>
  </si>
  <si>
    <t>Kassa</t>
  </si>
  <si>
    <t>Kolom beton pracetak panjang 220 cm</t>
  </si>
  <si>
    <t>Panel beton pracetak 240x40x5 cm</t>
  </si>
  <si>
    <t>Paper tape hardboard</t>
  </si>
  <si>
    <t>Pengisi khusus  rongga nat</t>
  </si>
  <si>
    <t>Perekat  khusus  penutup dinding</t>
  </si>
  <si>
    <t>Perekat  khusus  penutup lantai</t>
  </si>
  <si>
    <t>Semen 40 Kg</t>
  </si>
  <si>
    <t>zak</t>
  </si>
  <si>
    <t>Semen 50 Kg</t>
  </si>
  <si>
    <t>Semen grout</t>
  </si>
  <si>
    <t>Semen merah</t>
  </si>
  <si>
    <t>Semen Merk II 40 Kg</t>
  </si>
  <si>
    <t>Semen Merk II 50 Kg</t>
  </si>
  <si>
    <t>Semen nat</t>
  </si>
  <si>
    <t>Semen putih 40 Kg</t>
  </si>
  <si>
    <t>Semen putih 50 Kg</t>
  </si>
  <si>
    <t>Waterproofing</t>
  </si>
  <si>
    <t>MATERIAL CAT</t>
  </si>
  <si>
    <t>Cat  anti karat</t>
  </si>
  <si>
    <t>Cat  besi</t>
  </si>
  <si>
    <t>Cat  coating</t>
  </si>
  <si>
    <t>Cat  genteng</t>
  </si>
  <si>
    <t>Cat  tembok per 20 kg</t>
  </si>
  <si>
    <t>Cat antara (cat besi)</t>
  </si>
  <si>
    <t>Cat dasar (cat besi)</t>
  </si>
  <si>
    <t>Cat epoxy</t>
  </si>
  <si>
    <t>Cat kedap  air  ( water  base)</t>
  </si>
  <si>
    <t>Cat penutup (cat besi)</t>
  </si>
  <si>
    <t>Dempul</t>
  </si>
  <si>
    <t>Dempul jadi</t>
  </si>
  <si>
    <t>Kuas  1"</t>
  </si>
  <si>
    <t>Kuas  2"</t>
  </si>
  <si>
    <t>Kuas  4"</t>
  </si>
  <si>
    <t>Melamic</t>
  </si>
  <si>
    <t>Meni besi</t>
  </si>
  <si>
    <t>Pelitur</t>
  </si>
  <si>
    <t>Pelitur jadi</t>
  </si>
  <si>
    <t>Pewarna Beton</t>
  </si>
  <si>
    <t>Sanding</t>
  </si>
  <si>
    <t>Vernis</t>
  </si>
  <si>
    <t>Wood filler</t>
  </si>
  <si>
    <t>Woodstain</t>
  </si>
  <si>
    <t>MATERIAL KUNCI DAN ENGSEL</t>
  </si>
  <si>
    <t>1 set  kunci pintu (kw  2)</t>
  </si>
  <si>
    <t>1 set handle+kunci</t>
  </si>
  <si>
    <t>Door closer</t>
  </si>
  <si>
    <t>Door holder</t>
  </si>
  <si>
    <t>Door stop</t>
  </si>
  <si>
    <t>Engsel angin</t>
  </si>
  <si>
    <t>Engsel jendela</t>
  </si>
  <si>
    <t>Engsel kupu-kupu</t>
  </si>
  <si>
    <t>Engsel lengan jendela</t>
  </si>
  <si>
    <t>Engsel pintu (kw 1)</t>
  </si>
  <si>
    <t>Engsel pintu (kw 2)</t>
  </si>
  <si>
    <t>Floor hinge</t>
  </si>
  <si>
    <t>Gerendel Biasa</t>
  </si>
  <si>
    <t>Grendel</t>
  </si>
  <si>
    <t>Grendel tanam</t>
  </si>
  <si>
    <t>Handle pintu (kw  1)</t>
  </si>
  <si>
    <t>Kait angin</t>
  </si>
  <si>
    <t>Kunci lemari</t>
  </si>
  <si>
    <t>Kunci silinder</t>
  </si>
  <si>
    <t>Kunci slot</t>
  </si>
  <si>
    <t>Kunci tanam antik</t>
  </si>
  <si>
    <t>Kunci tanam biasa</t>
  </si>
  <si>
    <t>Kunci Tanam ex  lokal 2x  slag</t>
  </si>
  <si>
    <t>Kunci tanam kamar mandi</t>
  </si>
  <si>
    <t>Pull handle (kw  1)</t>
  </si>
  <si>
    <t>Pull handle stainless  jumbo  (kw  1)</t>
  </si>
  <si>
    <t>Rel pintu dorong</t>
  </si>
  <si>
    <t>set</t>
  </si>
  <si>
    <t>Spring knip</t>
  </si>
  <si>
    <t>Tarikan Pintu Stainless</t>
  </si>
  <si>
    <t>Venetions blinds dan vertical blinds</t>
  </si>
  <si>
    <t>MATERIAL KACA</t>
  </si>
  <si>
    <t>Glass block 20x20 cm</t>
  </si>
  <si>
    <t>Jendela nako</t>
  </si>
  <si>
    <t>Jendela nako (rangka+kaca 5 mm)</t>
  </si>
  <si>
    <t>Kaca buram 12mm</t>
  </si>
  <si>
    <t>Kaca cermin 5 mm</t>
  </si>
  <si>
    <t>Kaca cermin 6mm</t>
  </si>
  <si>
    <t>Kaca cermin 8 mm</t>
  </si>
  <si>
    <t>Kaca es  kabur 3 mm</t>
  </si>
  <si>
    <t>Kaca es  kabur 5 mm</t>
  </si>
  <si>
    <t>Kaca gravire 5mm</t>
  </si>
  <si>
    <t>Kaca gravire putih 5mm</t>
  </si>
  <si>
    <t>Kaca laminated 12 mm</t>
  </si>
  <si>
    <t>Kaca laminated 8 mm</t>
  </si>
  <si>
    <t>Kaca lukis  alur 5mm</t>
  </si>
  <si>
    <t>Kaca patri 5 mm</t>
  </si>
  <si>
    <t>Kaca polos 3 mm</t>
  </si>
  <si>
    <t>Kaca polos 5 mm</t>
  </si>
  <si>
    <t>Kaca polos 6 mm</t>
  </si>
  <si>
    <t>Kaca polos 8 mm</t>
  </si>
  <si>
    <t>Kaca tanpa tripel 5mm</t>
  </si>
  <si>
    <t>Kaca tempered 12 mm</t>
  </si>
  <si>
    <t>Kaca triple 5mm</t>
  </si>
  <si>
    <t>Kaca triple platinum 5mm</t>
  </si>
  <si>
    <t>Kaca wireglass 5 mm</t>
  </si>
  <si>
    <t>Profil kaca</t>
  </si>
  <si>
    <t>m¹</t>
  </si>
  <si>
    <t>Ray Band 3mm</t>
  </si>
  <si>
    <t>Ray Band 5mm</t>
  </si>
  <si>
    <t>MATERIAL SANITAIR</t>
  </si>
  <si>
    <t>Bak  reservoir  fibreglass (kapasitas 1050  liter)</t>
  </si>
  <si>
    <t>Bak  reservoir  fibreglass (kapasitas 1200  liter)</t>
  </si>
  <si>
    <t>Bak  reservoir  fibreglass (kapasitas 1550  liter)</t>
  </si>
  <si>
    <t>Bak  reservoir  fibreglass (kapasitas 2000  liter)</t>
  </si>
  <si>
    <t>Bak  reservoir  fibreglass (kapasitas 650  liter)</t>
  </si>
  <si>
    <t>Bak cuci stainlesteel</t>
  </si>
  <si>
    <t>Bak cuci teraso</t>
  </si>
  <si>
    <t>Bak fiberglass 1 m3</t>
  </si>
  <si>
    <t>Bak fiberglass 70x70x66 cm</t>
  </si>
  <si>
    <t>Bak teraso</t>
  </si>
  <si>
    <t>Bathup</t>
  </si>
  <si>
    <t>Carbon filter kap. 0,1 m3/hari</t>
  </si>
  <si>
    <t>Carbon filter kap. 0,6 m3/hari</t>
  </si>
  <si>
    <t>Clean out</t>
  </si>
  <si>
    <t>Floor drain stainles steel</t>
  </si>
  <si>
    <t>Grab bar</t>
  </si>
  <si>
    <t>Grease trap central fiberglass, kap. 5 m3</t>
  </si>
  <si>
    <t>Grease trap portable fiberglass, kap. 30 Liter</t>
  </si>
  <si>
    <t>Grease trap portable stainless, kap. 30 Liter</t>
  </si>
  <si>
    <t>Jet washer</t>
  </si>
  <si>
    <t>Komunal 10</t>
  </si>
  <si>
    <t>Komunal 100</t>
  </si>
  <si>
    <t>Komunal 125</t>
  </si>
  <si>
    <t>Komunal 150</t>
  </si>
  <si>
    <t>Komunal 25</t>
  </si>
  <si>
    <t>Komunal 50</t>
  </si>
  <si>
    <t>Komunal 75</t>
  </si>
  <si>
    <t>Kran air</t>
  </si>
  <si>
    <t>Partisi urinoir</t>
  </si>
  <si>
    <t>Pintu kubikel</t>
  </si>
  <si>
    <t>Pompa booster 150 lpm (vertical in line-packaged)</t>
  </si>
  <si>
    <t>Pompa booster 450 lpm (centrifugal end suction)</t>
  </si>
  <si>
    <t>Pompa jet 100 lpm</t>
  </si>
  <si>
    <t>Pompa jet 27 lpm</t>
  </si>
  <si>
    <t>Pompa jet 34 lpm</t>
  </si>
  <si>
    <t>Pompa lift 250 lpm</t>
  </si>
  <si>
    <t>Pompa lift 80 lpm</t>
  </si>
  <si>
    <t>Pompa transfer 150 lpm (centrifugal end suction)</t>
  </si>
  <si>
    <t>Pressure tank 1.000 liter</t>
  </si>
  <si>
    <t>Priming tank fiber 1.000 liter</t>
  </si>
  <si>
    <t>Priming tank fiber 2.000 liter</t>
  </si>
  <si>
    <t>Priming tank fiber 500 liter</t>
  </si>
  <si>
    <t>Priming tank fiber 800 liter</t>
  </si>
  <si>
    <t>Robe hook</t>
  </si>
  <si>
    <t>Roof tank fiberglass kap. 12 m3</t>
  </si>
  <si>
    <t>Roof tank fiberglass kap. 2 m3</t>
  </si>
  <si>
    <t>Roof tank fiberglass kap. 4 m3</t>
  </si>
  <si>
    <t>Roof tank stainless kap. 12 m3</t>
  </si>
  <si>
    <t>Roof tank stainless kap. 2 m3</t>
  </si>
  <si>
    <t>Roof tank stainless kap. 4 m3</t>
  </si>
  <si>
    <t>Sand filter kap. 0,1 m3/hari</t>
  </si>
  <si>
    <t>Sand filter kap. 14 m3/hari</t>
  </si>
  <si>
    <t>Sekat kubikel</t>
  </si>
  <si>
    <t>Septic  0,6</t>
  </si>
  <si>
    <t>Septic  0,8</t>
  </si>
  <si>
    <t>Septic  1</t>
  </si>
  <si>
    <t>Septic  2</t>
  </si>
  <si>
    <t>Septic  5</t>
  </si>
  <si>
    <t>Sewage Treatment Plant (STP) fiberglass kap. 10 m3</t>
  </si>
  <si>
    <t>Sewage Treatment Plant (STP) fiberglass kap. 2 m3</t>
  </si>
  <si>
    <t>Sewage Treatment Plant (STP) fiberglass kap. 30 m3</t>
  </si>
  <si>
    <t>Sewage Treatment Plant (STP) fiberglass kap. 5 m3</t>
  </si>
  <si>
    <t>Sewage Treatment Plant (STP) precast kap. 30 m3</t>
  </si>
  <si>
    <t>Silika filter kap. 0,1 m3/hari</t>
  </si>
  <si>
    <t>Soap holder</t>
  </si>
  <si>
    <t>Stop kran PVC 1/2"</t>
  </si>
  <si>
    <t>Stop kran PVC 3/4"</t>
  </si>
  <si>
    <t>Submersible cutter pump kap. 100 lpm</t>
  </si>
  <si>
    <t>Tangki toren kap. 0,7 m3</t>
  </si>
  <si>
    <t>Tangki toren kap. 1,5 m3</t>
  </si>
  <si>
    <t>Tangki toren kap. 2,5 m3</t>
  </si>
  <si>
    <t>Tangki toren kap. 3 m3</t>
  </si>
  <si>
    <t>Tangki toren kap. 4 m3</t>
  </si>
  <si>
    <t>Tangki toren kap. 5 m3</t>
  </si>
  <si>
    <t>Tangki toren kap. 5,5 m3</t>
  </si>
  <si>
    <t>Tangki toren kap. 6 m3</t>
  </si>
  <si>
    <t>Tempat  sabun gantung</t>
  </si>
  <si>
    <t>Tempat  sabun tanam</t>
  </si>
  <si>
    <t>Tissue holder</t>
  </si>
  <si>
    <t>Towel bar</t>
  </si>
  <si>
    <t>Urinoir</t>
  </si>
  <si>
    <t>Water drain</t>
  </si>
  <si>
    <t>MATERIAL MINYAK</t>
  </si>
  <si>
    <t>Bensin</t>
  </si>
  <si>
    <t>Bensin (industri)</t>
  </si>
  <si>
    <t>Bentonite</t>
  </si>
  <si>
    <t>Cairan perontok karat</t>
  </si>
  <si>
    <t>Cuka bibit</t>
  </si>
  <si>
    <t>Minyak cat</t>
  </si>
  <si>
    <t>Minyak pelumas</t>
  </si>
  <si>
    <t>Minyak tanah</t>
  </si>
  <si>
    <t>Oli hidrolis</t>
  </si>
  <si>
    <t>Oli mesin</t>
  </si>
  <si>
    <t>Premium (industri)</t>
  </si>
  <si>
    <t>Residu</t>
  </si>
  <si>
    <t>Solar</t>
  </si>
  <si>
    <t>Solar (industri)</t>
  </si>
  <si>
    <t>Steamvet</t>
  </si>
  <si>
    <t>Teak oil</t>
  </si>
  <si>
    <t>Thinner</t>
  </si>
  <si>
    <t>Thinner A</t>
  </si>
  <si>
    <t>MATERIAL ALUMINIUM DAN BESI</t>
  </si>
  <si>
    <t>Aluminium composite panel</t>
  </si>
  <si>
    <t>Aluminium spandrel 10x600 cm</t>
  </si>
  <si>
    <t>Aluminium strip</t>
  </si>
  <si>
    <t>Besi as  drat</t>
  </si>
  <si>
    <t>Blok besi cor type skep</t>
  </si>
  <si>
    <t>Blok besi type ronsel</t>
  </si>
  <si>
    <t>Buis  brons</t>
  </si>
  <si>
    <t>C  channel galvanis  lebar 40 mm</t>
  </si>
  <si>
    <t>C  channel galvanis  lebar 75 mm</t>
  </si>
  <si>
    <t>Cat  meni</t>
  </si>
  <si>
    <t>Daun Pintu HDF 36x720x2100</t>
  </si>
  <si>
    <t>Frame aluminium</t>
  </si>
  <si>
    <t>Gembok</t>
  </si>
  <si>
    <t>Grease</t>
  </si>
  <si>
    <t>Hollow  galvanis  20x40x0,4 mm</t>
  </si>
  <si>
    <t>Hollow galvanis 40x40x0,4 mm</t>
  </si>
  <si>
    <t>Jalusi aluminium</t>
  </si>
  <si>
    <t>Kontra mur type ronsel</t>
  </si>
  <si>
    <t>Kontra mur type skep</t>
  </si>
  <si>
    <t>kopel/universal join</t>
  </si>
  <si>
    <t>Kusen aluminium 4"  putih</t>
  </si>
  <si>
    <t>Lager type ronsel</t>
  </si>
  <si>
    <t>Lager type skep</t>
  </si>
  <si>
    <t>Mur baut  1/2"  x  4"</t>
  </si>
  <si>
    <t>Mur baut  5/8"  x  4"</t>
  </si>
  <si>
    <t>Mur baut  M8 steinless</t>
  </si>
  <si>
    <t>Mur brons  ronsel</t>
  </si>
  <si>
    <t>Mur brons  type skep</t>
  </si>
  <si>
    <t>Pen spindie type ronsel</t>
  </si>
  <si>
    <t>Penyangga roda gigi</t>
  </si>
  <si>
    <t>Pintu alluminium</t>
  </si>
  <si>
    <t>Pintu KM  aluminium</t>
  </si>
  <si>
    <t>Pintu lipat  besi</t>
  </si>
  <si>
    <t>Pintu lipat PVC</t>
  </si>
  <si>
    <t>Plat  peluncur</t>
  </si>
  <si>
    <t>Plat besi 3 mm</t>
  </si>
  <si>
    <t>Profil aluminium</t>
  </si>
  <si>
    <t>Profil Aluminium ”T”</t>
  </si>
  <si>
    <t>Profil slimar aluminium</t>
  </si>
  <si>
    <t>Rangka metal hollow 40.40.1,2 mm</t>
  </si>
  <si>
    <t>Rangka metal hollow 40.40.2 mm</t>
  </si>
  <si>
    <t>roda gigi nanas</t>
  </si>
  <si>
    <t>Roda gigi pinggiran</t>
  </si>
  <si>
    <t>Rolling door aluminium</t>
  </si>
  <si>
    <t>Rolling door besi</t>
  </si>
  <si>
    <t>Rubber seal</t>
  </si>
  <si>
    <t>Sliding pintu J4</t>
  </si>
  <si>
    <t>Stang draft  diameter 1,5"  +  mur baut</t>
  </si>
  <si>
    <t>Stang draft  diameter 1,75"  +  mur baut</t>
  </si>
  <si>
    <t>Stang draft  diameter 2"  +  mur baut</t>
  </si>
  <si>
    <t>Stang draft  diameter 2,25"  +  mur baut</t>
  </si>
  <si>
    <t>Stang gembok</t>
  </si>
  <si>
    <t>Stang pemutar type ronsel</t>
  </si>
  <si>
    <t>Stang pemutar type skep</t>
  </si>
  <si>
    <t>Sunscreen aluminium</t>
  </si>
  <si>
    <t>Talang galvalum lebar 50 cm tebal 0,4 mm</t>
  </si>
  <si>
    <t>ltr</t>
  </si>
  <si>
    <t>MATERIAL LISTRIK</t>
  </si>
  <si>
    <t>Hanger tray panjang 2,5 m</t>
  </si>
  <si>
    <t>Kabel BCC 10 mm² (0,10 kg/m)</t>
  </si>
  <si>
    <t>Kabel BCC 16 mm² (0,16 kg/m)</t>
  </si>
  <si>
    <t>Kabel BCC 25 mm² (0,25 kg/m)</t>
  </si>
  <si>
    <t>Kabel BCC 35 mm² (0,35 kg/m)</t>
  </si>
  <si>
    <t>Kabel BCC 4 mm² (0,04 kg/m)</t>
  </si>
  <si>
    <t>Kabel BCC 50 mm² (0,50 kg/m)</t>
  </si>
  <si>
    <t>Kabel BCC 6 mm² (0,06 kg/m)</t>
  </si>
  <si>
    <t>Kabel BCC 70 mm² (0,70 kg/m)</t>
  </si>
  <si>
    <t>Kabel BCC 95 mm² (0,95 kg/m)</t>
  </si>
  <si>
    <t>Kabel FRC 1 x 150 mm²</t>
  </si>
  <si>
    <t>Kabel FRC 2 x 1,5 mm²</t>
  </si>
  <si>
    <t>Kabel FRC 2 x 2,5 mm²</t>
  </si>
  <si>
    <t>Kabel FRC 3 x 2,5 mm²</t>
  </si>
  <si>
    <t>Kabel FRC 4 x 150 mm²</t>
  </si>
  <si>
    <t>Kabel FRC 4 x 4 mm²</t>
  </si>
  <si>
    <t>Kabel FRC 4 x 6 mm²</t>
  </si>
  <si>
    <t>Kabel NYA 1 x 1,5 mm²</t>
  </si>
  <si>
    <t>Kabel NYA 1 x 10 mm²</t>
  </si>
  <si>
    <t>Kabel NYA 1 x 16 mm²</t>
  </si>
  <si>
    <t>Kabel NYA 1 x 2,5 mm²</t>
  </si>
  <si>
    <t>Kabel NYA 1 x 4 mm²</t>
  </si>
  <si>
    <t>Kabel NYA 1 x 6 mm²</t>
  </si>
  <si>
    <t>Kabel NYA 2 x 1,5 mm²</t>
  </si>
  <si>
    <t>Kabel NYA 3 x 1,5 mm²</t>
  </si>
  <si>
    <t>Kabel NYFGBY 2 x 1,5 mm²</t>
  </si>
  <si>
    <t>Kabel NYFGBY 2 x 10 mm²</t>
  </si>
  <si>
    <t>Kabel NYFGBY 2 x 16 mm²</t>
  </si>
  <si>
    <t>Kabel NYFGBY 2 x 2,5 mm²</t>
  </si>
  <si>
    <t>Kabel NYFGBY 2 x 4 mm²</t>
  </si>
  <si>
    <t>Kabel NYFGBY 2 x 6 mm²</t>
  </si>
  <si>
    <t>Kabel NYFGBY 3 x 1,5 mm²</t>
  </si>
  <si>
    <t>Kabel NYFGBY 3 x 10 mm²</t>
  </si>
  <si>
    <t>Kabel NYFGBY 3 x 16 mm²</t>
  </si>
  <si>
    <t>Kabel NYFGBY 3 x 2,5 mm²</t>
  </si>
  <si>
    <t>Kabel NYFGBY 3 x 4 mm²</t>
  </si>
  <si>
    <t>Kabel NYFGBY 3 x 6 mm²</t>
  </si>
  <si>
    <t>Kabel NYFGBY 4 x 1,5 mm²</t>
  </si>
  <si>
    <t>Kabel NYFGBY 4 x 10 mm²</t>
  </si>
  <si>
    <t>Kabel NYFGBY 4 x 120 mm²</t>
  </si>
  <si>
    <t>Kabel NYFGBY 4 x 150 mm²</t>
  </si>
  <si>
    <t>Kabel NYFGBY 4 x 16 mm²</t>
  </si>
  <si>
    <t>Kabel NYFGBY 4 x 185 mm²</t>
  </si>
  <si>
    <t>Kabel NYFGBY 4 x 2,5 mm²</t>
  </si>
  <si>
    <t>Kabel NYFGBY 4 x 240 mm²</t>
  </si>
  <si>
    <t>Kabel NYFGBY 4 x 25 mm²</t>
  </si>
  <si>
    <t>Kabel NYFGBY 4 x 300 mm²</t>
  </si>
  <si>
    <t>Kabel NYFGBY 4 x 35 mm²</t>
  </si>
  <si>
    <t>Kabel NYFGBY 4 x 4 mm²</t>
  </si>
  <si>
    <t>Kabel NYFGBY 4 x 50 mm²</t>
  </si>
  <si>
    <t>Kabel NYFGBY 4 x 6 mm²</t>
  </si>
  <si>
    <t>Kabel NYFGBY 4 x 70 mm²</t>
  </si>
  <si>
    <t>Kabel NYFGBY 4 x 95 mm²</t>
  </si>
  <si>
    <t>Kabel NYM 2 x 10 mm²</t>
  </si>
  <si>
    <t>Kabel NYM 2 x 2,5 mm²</t>
  </si>
  <si>
    <t>Kabel NYM 2 x 4 mm²</t>
  </si>
  <si>
    <t>Kabel NYM 2 x 6 mm²</t>
  </si>
  <si>
    <t>Kabel NYM 3 x 1,5 mm²</t>
  </si>
  <si>
    <t>Kabel NYM 3 x 10 mm²</t>
  </si>
  <si>
    <t>Kabel NYM 3 x 4 mm²</t>
  </si>
  <si>
    <t>Kabel NYM 3 x 6 mm²</t>
  </si>
  <si>
    <t>Kabel NYM 4 x 1,5 mm²</t>
  </si>
  <si>
    <t>Kabel NYM 4 x 10 mm²</t>
  </si>
  <si>
    <t>Kabel NYM 4 x 16 mm²</t>
  </si>
  <si>
    <t>Kabel NYM 4 x 2,5 mm²</t>
  </si>
  <si>
    <t>Kabel NYM 4 x 4 mm²</t>
  </si>
  <si>
    <t>Kabel NYM 4 x 6 mm²</t>
  </si>
  <si>
    <t>Kabel NYMHY 2 x 1,5 mm²</t>
  </si>
  <si>
    <t>Kabel NYMHY 2 x 2,5 mm²</t>
  </si>
  <si>
    <t>Kabel NYMHY 3 x 1,5 mm²</t>
  </si>
  <si>
    <t>Kabel NYMHY 3 x 2,5 mm²</t>
  </si>
  <si>
    <t>Kabel NYMHY 4 x 2,5 mm²</t>
  </si>
  <si>
    <t>Kabel NYY 1 x 10 mm²</t>
  </si>
  <si>
    <t>Kabel NYY 1 x 120 mm²</t>
  </si>
  <si>
    <t>Kabel NYY 1 x 150 mm²</t>
  </si>
  <si>
    <t>Kabel NYY 1 x 16 mm²</t>
  </si>
  <si>
    <t>Kabel NYY 1 x 185 mm²</t>
  </si>
  <si>
    <t>Kabel NYY 1 x 25 mm²</t>
  </si>
  <si>
    <t>Kabel NYY 1 x 250 mm²</t>
  </si>
  <si>
    <t>Kabel NYY 1 x 300 mm²</t>
  </si>
  <si>
    <t>Kabel NYY 1 x 35 mm²</t>
  </si>
  <si>
    <t>Kabel NYY 1 x 4 mm²</t>
  </si>
  <si>
    <t>Kabel NYY 1 x 400 mm²</t>
  </si>
  <si>
    <t>Kabel NYY 1 x 50 mm²</t>
  </si>
  <si>
    <t>Kabel NYY 1 x 500 mm²</t>
  </si>
  <si>
    <t>Kabel NYY 1 x 6 mm²</t>
  </si>
  <si>
    <t>Kabel NYY 1 x 630 mm²</t>
  </si>
  <si>
    <t>Kabel NYY 1 x 70 mm²</t>
  </si>
  <si>
    <t>Kabel NYY 1 x 95 mm²</t>
  </si>
  <si>
    <t>Kabel NYY 2 x 1,5 mm²</t>
  </si>
  <si>
    <t>Kabel NYY 2 x 10 mm²</t>
  </si>
  <si>
    <t>Kabel NYY 2 x 16 mm²</t>
  </si>
  <si>
    <t>Kabel NYY 2 x 2,5 mm²</t>
  </si>
  <si>
    <t>Kabel NYY 2 x 4 mm²</t>
  </si>
  <si>
    <t>Kabel NYY 2 x 6 mm²</t>
  </si>
  <si>
    <t>Kabel NYY 3 x 1,5 mm²</t>
  </si>
  <si>
    <t>Kabel NYY 3 x 10 mm²</t>
  </si>
  <si>
    <t>Kabel NYY 3 x 16 mm²</t>
  </si>
  <si>
    <t>Kabel NYY 3 x 2,5 mm²</t>
  </si>
  <si>
    <t>Kabel NYY 3 x 25 mm²</t>
  </si>
  <si>
    <t>Kabel NYY 3 x 35 mm²</t>
  </si>
  <si>
    <t>Kabel NYY 3 x 4 mm²</t>
  </si>
  <si>
    <t>Kabel NYY 3 x 50 mm²</t>
  </si>
  <si>
    <t>Kabel NYY 3 x 6 mm²</t>
  </si>
  <si>
    <t>Kabel NYY 4 x 1,5 mm²</t>
  </si>
  <si>
    <t>Kabel NYY 4 x 10 mm²</t>
  </si>
  <si>
    <t>Kabel NYY 4 x 120 mm²</t>
  </si>
  <si>
    <t>Kabel NYY 4 x 150 mm²</t>
  </si>
  <si>
    <t>Kabel NYY 4 x 16 mm²</t>
  </si>
  <si>
    <t>Kabel NYY 4 x 185 mm²</t>
  </si>
  <si>
    <t>Kabel NYY 4 x 2,5 mm²</t>
  </si>
  <si>
    <t>Kabel NYY 4 x 240 mm²</t>
  </si>
  <si>
    <t>Kabel NYY 4 x 25 mm²</t>
  </si>
  <si>
    <t>Kabel NYY 4 x 300 mm²</t>
  </si>
  <si>
    <t>Kabel NYY 4 x 35 mm²</t>
  </si>
  <si>
    <t>Kabel NYY 4 x 4 mm²</t>
  </si>
  <si>
    <t>Kabel NYY 4 x 50 mm²</t>
  </si>
  <si>
    <t>Kabel NYY 4 x 6 mm²</t>
  </si>
  <si>
    <t>Kabel NYY 4 x 70 mm²</t>
  </si>
  <si>
    <t>Kabel NYY 4 x 95 mm²</t>
  </si>
  <si>
    <t>Kabel tray 200 x 100 mm</t>
  </si>
  <si>
    <t>Kabel tray 300 x 100 mm</t>
  </si>
  <si>
    <t>Kabel tray 400 x 100 mm</t>
  </si>
  <si>
    <t>Kabel tray 500 x 100 mm</t>
  </si>
  <si>
    <t>Kabel tray 600 x 100 mm</t>
  </si>
  <si>
    <t>Klem kabel tray</t>
  </si>
  <si>
    <t>Mur baut kabel tray</t>
  </si>
  <si>
    <t>PVC conduit HI 20 mm²</t>
  </si>
  <si>
    <t>MATERIAL LAIN-LAIN</t>
  </si>
  <si>
    <t>Air (m3)</t>
  </si>
  <si>
    <t>Akrilik 4 mm</t>
  </si>
  <si>
    <t>Alang-alang</t>
  </si>
  <si>
    <t>ikat</t>
  </si>
  <si>
    <t>Alat  tulis</t>
  </si>
  <si>
    <t>Aluminium foil</t>
  </si>
  <si>
    <t>Aluminium foil double side</t>
  </si>
  <si>
    <t>Baja ringan C75 x 0,8 mm</t>
  </si>
  <si>
    <t>Baja ringan C75 x 1,00 mm</t>
  </si>
  <si>
    <t>Baja ringan C75 x 1,00 mm (m)</t>
  </si>
  <si>
    <t>Bata Ringan (ukuran 60x20x10 cm)</t>
  </si>
  <si>
    <t>Batu Andesit  Bakar 10x10, t=3cm</t>
  </si>
  <si>
    <t>Batu Andesit  Bakar 30x30, t=3cm</t>
  </si>
  <si>
    <t>Batu apung</t>
  </si>
  <si>
    <t>Bollard Besi Tempa (BL1)</t>
  </si>
  <si>
    <t>Bollard Besi Tempa (BL2)</t>
  </si>
  <si>
    <t>Bollard cast  iron (tinggi 1,2m ; Ø bawah 5"  ; Ø atas  4")</t>
  </si>
  <si>
    <t>Bollard stainless  steel (tinggi 1m ; Ø 4")</t>
  </si>
  <si>
    <t>Bubuk poles</t>
  </si>
  <si>
    <t>Coldmix  (Aspal Tambal Dingin) 25 kg</t>
  </si>
  <si>
    <t>Zak</t>
  </si>
  <si>
    <t>Cutting sticker</t>
  </si>
  <si>
    <t>Epoxy resin grout</t>
  </si>
  <si>
    <t>Formica</t>
  </si>
  <si>
    <t>Formika</t>
  </si>
  <si>
    <t>Gebalan Rumput  Jenis  Lamuran</t>
  </si>
  <si>
    <t>Glasswool tebal 8 cm</t>
  </si>
  <si>
    <t>Guardrail</t>
  </si>
  <si>
    <t>Hebel Block (ukuran 60x20x15 cm)</t>
  </si>
  <si>
    <t>Huruf/letter timbul stainless  steel</t>
  </si>
  <si>
    <t>Ijuk</t>
  </si>
  <si>
    <t>Insulasi foam</t>
  </si>
  <si>
    <t>Jaringan udara (LVTC  2x15 mm)</t>
  </si>
  <si>
    <t>Jendela type J1</t>
  </si>
  <si>
    <t>Jendela type J2</t>
  </si>
  <si>
    <t>Joint  Sealent</t>
  </si>
  <si>
    <t>Kapur</t>
  </si>
  <si>
    <t>Kapur padam</t>
  </si>
  <si>
    <t>Karung goni</t>
  </si>
  <si>
    <t>Karung plastik</t>
  </si>
  <si>
    <t>Kisdam (sewa sheet  pile selama 2 bulan)</t>
  </si>
  <si>
    <t>Lem Aibon</t>
  </si>
  <si>
    <t>Lem epoxy</t>
  </si>
  <si>
    <t>Lem kayu</t>
  </si>
  <si>
    <t>Lem vinyl</t>
  </si>
  <si>
    <t>Lethering akrilik tinggi 100 tebal 20 cm</t>
  </si>
  <si>
    <t>Lethering akrilik tinggi 25 tebal 5 cm</t>
  </si>
  <si>
    <t>Lethering akrilik tinggi 45 tebal 20 cm</t>
  </si>
  <si>
    <t>Lethering akrilik tinggi 70 tebal 20 cm</t>
  </si>
  <si>
    <t>Lis  profil beton (50 cm)</t>
  </si>
  <si>
    <t>Mortar Acian Bata Ringan</t>
  </si>
  <si>
    <t>Mortar Perekat  Bata Ringan</t>
  </si>
  <si>
    <t>Mortar Plesteran Bata Ringan</t>
  </si>
  <si>
    <t>Mortar siap pakai</t>
  </si>
  <si>
    <t>Nako  per daun</t>
  </si>
  <si>
    <t>Pasir Ottawa</t>
  </si>
  <si>
    <t>Pemasangan lantai tempered laminated glass  Jemabatan Kaca</t>
  </si>
  <si>
    <t>Pen akrilik</t>
  </si>
  <si>
    <t>Perekat untuk  wallpaper</t>
  </si>
  <si>
    <t>Pintu lipat  (folding door) bahan plastik/PVC</t>
  </si>
  <si>
    <t>Pintu type P1</t>
  </si>
  <si>
    <t>Pipa screen pvc  Ø 4"</t>
  </si>
  <si>
    <t>Pipa stainless  steel diameter 0,5 "  panjang 6 m</t>
  </si>
  <si>
    <t>Pipa stainless  steel diameter 0,75 "  panjang 6 m</t>
  </si>
  <si>
    <t>Pipa stainless  steel diameter 1 "  panjang 6 m</t>
  </si>
  <si>
    <t>Pipa stainless  steel diameter 1,5 "  panjang 6 m</t>
  </si>
  <si>
    <t>Pipa stainless  steel diameter 2 "  panjang 6 m</t>
  </si>
  <si>
    <t>Pipa stainless  steel diameter 2,5 "  panjang 6 m</t>
  </si>
  <si>
    <t>Pipa stainless  steel diameter 3 "  panjang 6 m</t>
  </si>
  <si>
    <t>Plastik aerator</t>
  </si>
  <si>
    <t>Prasasti marmer 20x20</t>
  </si>
  <si>
    <t>Ramset</t>
  </si>
  <si>
    <t>Recorder paper</t>
  </si>
  <si>
    <t>Reng baja ringan</t>
  </si>
  <si>
    <t>Roster 10 x  20 cm</t>
  </si>
  <si>
    <t>Roster 15 x  25 cm</t>
  </si>
  <si>
    <t>Roster 15 x  30 cm</t>
  </si>
  <si>
    <t>Roster 20 x 20 cm</t>
  </si>
  <si>
    <t>Roster 25 x  25 cm</t>
  </si>
  <si>
    <t>Roster 30 x  30 cm</t>
  </si>
  <si>
    <t>Roster/terawang</t>
  </si>
  <si>
    <t>Rumput  sintetis  uk. 1mx1m tebal 2 cm</t>
  </si>
  <si>
    <t>Sabun</t>
  </si>
  <si>
    <t>Kg</t>
  </si>
  <si>
    <t>Screen low  carbon</t>
  </si>
  <si>
    <t>Screen stainless  steel ø  4"</t>
  </si>
  <si>
    <t>Sealant</t>
  </si>
  <si>
    <t>tube</t>
  </si>
  <si>
    <t>Sealant  kaca</t>
  </si>
  <si>
    <t>Semen Sika</t>
  </si>
  <si>
    <t>Septic  tank pabrikasi 1000 liter</t>
  </si>
  <si>
    <t>Septic  tank pabrikasi 1200 liter</t>
  </si>
  <si>
    <t>Septic  tank pabrikasi 2000 liter</t>
  </si>
  <si>
    <t>Septic  tank pabrikasi 800 liter</t>
  </si>
  <si>
    <t>Sesek bambu</t>
  </si>
  <si>
    <t>Signage RMJ</t>
  </si>
  <si>
    <t>Sitting Group (cast  iron, kayu)</t>
  </si>
  <si>
    <t>Skrup fixer</t>
  </si>
  <si>
    <t>Soda api</t>
  </si>
  <si>
    <t>Strorox-100</t>
  </si>
  <si>
    <t>Tali ijuk</t>
  </si>
  <si>
    <t>Terpal</t>
  </si>
  <si>
    <t>Tiang Bolard (Bollard cast  iron) tinggi 1,2 m; ø bawah 5"; ø atas  4"</t>
  </si>
  <si>
    <t>Venetions  blinds  dan vertical blinds  (tirai)</t>
  </si>
  <si>
    <t>Wallpaper</t>
  </si>
  <si>
    <t>Waterstop lebar 150 mm</t>
  </si>
  <si>
    <t>Waterstop lebar 200 mm</t>
  </si>
  <si>
    <t>Waterstop lebar 250 mm</t>
  </si>
  <si>
    <t>Wax</t>
  </si>
  <si>
    <t>III</t>
  </si>
  <si>
    <t>SEWA PERALATAN</t>
  </si>
  <si>
    <t>Alat  bantu</t>
  </si>
  <si>
    <t>Asphalt  distributor 4000 ℓ</t>
  </si>
  <si>
    <t>jam</t>
  </si>
  <si>
    <t>Asphalt  finisher</t>
  </si>
  <si>
    <t>Asphalt  liquid mixer 1000 ℓ</t>
  </si>
  <si>
    <t>Asphalt  mixing plant</t>
  </si>
  <si>
    <t>Asphalt  sprayer 850 ℓ</t>
  </si>
  <si>
    <t>Blending equipment</t>
  </si>
  <si>
    <t>Bore pile machine</t>
  </si>
  <si>
    <t>Bulldozer 100-150 HP</t>
  </si>
  <si>
    <t>Chain saw</t>
  </si>
  <si>
    <t>Chainsaw 20”; 5,5HP</t>
  </si>
  <si>
    <t>Cold milling machine</t>
  </si>
  <si>
    <t>Compressor 4000-6500 ℓ\m</t>
  </si>
  <si>
    <t>Compressor bor</t>
  </si>
  <si>
    <t>Concrete mixer 350 ℓ</t>
  </si>
  <si>
    <t>Concrete mixer 500 ℓ</t>
  </si>
  <si>
    <t>Concrete mixer truck 5 m³</t>
  </si>
  <si>
    <t>Concrete pan mixer</t>
  </si>
  <si>
    <t>Concrete pump</t>
  </si>
  <si>
    <t>Concrete slip form paver</t>
  </si>
  <si>
    <t>Concrete vibrator</t>
  </si>
  <si>
    <t>Crane on track 35 ton</t>
  </si>
  <si>
    <t>Crane on wheel 10-15 ton</t>
  </si>
  <si>
    <t>Cutting machine</t>
  </si>
  <si>
    <t>Depresiasi alat  compressor</t>
  </si>
  <si>
    <t>Depresiasi mesin pompa uji</t>
  </si>
  <si>
    <t>Depresiasi peralatan pemboran</t>
  </si>
  <si>
    <t>Dump truck 20 ton</t>
  </si>
  <si>
    <t>Dump truck 3,5 ton</t>
  </si>
  <si>
    <t>Dump truck 40 ton</t>
  </si>
  <si>
    <t>Dump truck 7,5 ton</t>
  </si>
  <si>
    <t>Excavator 80-140 HP</t>
  </si>
  <si>
    <t>Flat  bed truck 3-4 m³</t>
  </si>
  <si>
    <t>Generator set  135 KVA</t>
  </si>
  <si>
    <t>Jack hammer</t>
  </si>
  <si>
    <t>Jack hammer + genset</t>
  </si>
  <si>
    <t>pekerjaan pembongkaran</t>
  </si>
  <si>
    <t>Logging</t>
  </si>
  <si>
    <t>Mata bor auger 20 cm</t>
  </si>
  <si>
    <t>Mata bor auger 30 cm</t>
  </si>
  <si>
    <t>Mata bor auger 40 cm</t>
  </si>
  <si>
    <t>Mata bor auger 50 cm</t>
  </si>
  <si>
    <t>Mesin bor</t>
  </si>
  <si>
    <t>Mesin gilas  2 roda 6 - 10 ton</t>
  </si>
  <si>
    <t>Mesin gilas  3 roda 6 - 10 ton</t>
  </si>
  <si>
    <t>Mesin gilas  roda karet  8 - 10 ton</t>
  </si>
  <si>
    <t>Mesin kerek</t>
  </si>
  <si>
    <t>Mesin poles</t>
  </si>
  <si>
    <t>Mesin trowel</t>
  </si>
  <si>
    <t>Motor grader &gt;100 HP</t>
  </si>
  <si>
    <t>Pedestrian Roller</t>
  </si>
  <si>
    <t>Pile driver +  hammer 2,5 ton</t>
  </si>
  <si>
    <t>Pneumatic  tire roller 8-10 ton</t>
  </si>
  <si>
    <t>Pompa beton ∅ 2,5", 75KW; 120 bar, T= 50 m'/H=80 m’</t>
  </si>
  <si>
    <t>Pompa beton ∅ 2,5",20 KW; 20 bar, T = 18 m'</t>
  </si>
  <si>
    <t>Pompa beton ∅ 3",140KW; 180 bar, T = 75 m' / H=150 m'</t>
  </si>
  <si>
    <t>Pompa beton φ 1,5";5 KW; 8 bar; T = 5 m'</t>
  </si>
  <si>
    <t>Pompa injeksi</t>
  </si>
  <si>
    <t>Pompa tangan</t>
  </si>
  <si>
    <t>Road Marking Machine</t>
  </si>
  <si>
    <t>Sewa alat cutting machine</t>
  </si>
  <si>
    <t>Sewa bor horisontal</t>
  </si>
  <si>
    <t>Sewa Scaffolding :</t>
  </si>
  <si>
    <t>bulan</t>
  </si>
  <si>
    <t>- ScaffoldingPipe brancing 3 m</t>
  </si>
  <si>
    <t>- Scaffolding Pipe brancing 6 m</t>
  </si>
  <si>
    <t>Stamper</t>
  </si>
  <si>
    <t>Stang bor, batang bor dia. 1-1/4"</t>
  </si>
  <si>
    <t>Stone crusher</t>
  </si>
  <si>
    <t>Tandem roller 6-8 ton</t>
  </si>
  <si>
    <t>Theodolit</t>
  </si>
  <si>
    <t>Three wheel roller 6-8 ton</t>
  </si>
  <si>
    <t>Tower crane arm 30 m</t>
  </si>
  <si>
    <t>Transportasi peralatan drailler</t>
  </si>
  <si>
    <t>Vibratory plate tamper</t>
  </si>
  <si>
    <t>Vibratory roller 1 ton</t>
  </si>
  <si>
    <t>Vibratory roller 5-8 ton</t>
  </si>
  <si>
    <t>Water pump 70-100 mm</t>
  </si>
  <si>
    <t>Water tanker truck 3000-4000 ℓ</t>
  </si>
  <si>
    <t>Wheel loader 1,0-1,6 m³</t>
  </si>
  <si>
    <t>Alat  pancang Hammer 0.5 ton</t>
  </si>
  <si>
    <t>Alat  penyambung tiang pancang dolken</t>
  </si>
  <si>
    <t>Angkur/mur/baut</t>
  </si>
  <si>
    <t>Beton Neser</t>
  </si>
  <si>
    <t>BP (Biaya Penyambungan)</t>
  </si>
  <si>
    <t>VA</t>
  </si>
  <si>
    <t>Cutting stiker +  pasang</t>
  </si>
  <si>
    <t>Gergaji besi</t>
  </si>
  <si>
    <t>GIL  (Gambar Instalasi Langganan), administrasi pemasangan</t>
  </si>
  <si>
    <t>Linggis (baja keras)</t>
  </si>
  <si>
    <t>Mesin bor (jam)</t>
  </si>
  <si>
    <t>Molen beton mixer 350 liter</t>
  </si>
  <si>
    <t>Pahat beton (baja keras)</t>
  </si>
  <si>
    <t>Palu/godam (baja keras)</t>
  </si>
  <si>
    <t>Perapian lokasi kerja</t>
  </si>
  <si>
    <t>ls</t>
  </si>
  <si>
    <t>Pisau Gerinda</t>
  </si>
  <si>
    <t>Pompa Air,   diesel 10 KW</t>
  </si>
  <si>
    <t>Pompa Air,   diesel 20 KW</t>
  </si>
  <si>
    <t>Pompa Air,   diesel 5 KW</t>
  </si>
  <si>
    <t>Pompa submesible</t>
  </si>
  <si>
    <t>Pressure grout machine 30 KW; 60 -75 bar (D)</t>
  </si>
  <si>
    <t>Sewa alat  cutting machine</t>
  </si>
  <si>
    <t>Sewa bekisting</t>
  </si>
  <si>
    <t>Sewa bekisting rigid</t>
  </si>
  <si>
    <t>Sewa mobil crane</t>
  </si>
  <si>
    <t>Sewa mobil crane kapasitas  15 Ton</t>
  </si>
  <si>
    <t>Sewa mobil crane kapasitas  25 Ton</t>
  </si>
  <si>
    <t>Sewa mobil crane kapasitas  5 Ton</t>
  </si>
  <si>
    <t>Sewa tangga 7 meter</t>
  </si>
  <si>
    <t>SLO (Sertifikat  Laik Operasi)</t>
  </si>
  <si>
    <t>Tripod tinggi 5 m</t>
  </si>
  <si>
    <t>Truck Crane 5 ton</t>
  </si>
  <si>
    <t>UJL  (Uang Jaminan Langganan)</t>
  </si>
  <si>
    <t>Sewa casing PVC dia. 20 cm</t>
  </si>
  <si>
    <t>Sewa casing pipa baja dia. 30 cm</t>
  </si>
  <si>
    <t>Sewa casing pipa baja dia. 40 cm</t>
  </si>
  <si>
    <t>Sewa casing pipa baja dia. 50 cm</t>
  </si>
  <si>
    <t>Pengelasan</t>
  </si>
  <si>
    <t>cm</t>
  </si>
  <si>
    <t>Pintu 2 Daun</t>
  </si>
  <si>
    <t>Pintu 1 Daun</t>
  </si>
  <si>
    <t>Jendela</t>
  </si>
  <si>
    <t>Ventilasi Kayu</t>
  </si>
  <si>
    <t>MCB</t>
  </si>
  <si>
    <t>SMKK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</si>
</sst>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-* #,##0.00_-;\-* #,##0.00_-;_-* &quot;-&quot;??_-;_-@_-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 * #,##0.00_ ;_ * \-#,##0.00_ ;_ * &quot;-&quot;??_ ;_ @_ "/>
    <numFmt numFmtId="181" formatCode="0.000"/>
    <numFmt numFmtId="182" formatCode="0.0000"/>
    <numFmt numFmtId="183" formatCode="0."/>
    <numFmt numFmtId="184" formatCode="0.00000"/>
    <numFmt numFmtId="185" formatCode="_(* #,##0.00_);_(* \(#,##0.00\);_(* &quot;-&quot;_);_(@_)"/>
    <numFmt numFmtId="186" formatCode="_(* #,##0.00_);_(* \(#,##0.00\);_(* &quot;-&quot;??_);_(@_)"/>
    <numFmt numFmtId="187" formatCode="[$-421]dd\ mmmm\ yyyy"/>
    <numFmt numFmtId="188" formatCode="_(* #,##0.000_);_(* \(#,##0.000\);_(* &quot;-&quot;_);_(@_)"/>
    <numFmt numFmtId="189" formatCode="_(* #,##0.0000_);_(* \(#,##0.0000\);_(* &quot;-&quot;??_);_(@_)"/>
    <numFmt numFmtId="190" formatCode="[$Rp]#,##0"/>
  </numFmts>
  <fonts count="65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b/>
      <sz val="12"/>
      <name val="BookmanOldStyle"/>
      <charset val="134"/>
    </font>
    <font>
      <b/>
      <sz val="11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rgb="FF000000"/>
      <name val="NewsGoth Cn BT"/>
      <charset val="134"/>
    </font>
    <font>
      <sz val="11"/>
      <name val="NewsGoth Cn BT"/>
      <charset val="134"/>
    </font>
    <font>
      <sz val="11"/>
      <color rgb="FF000000"/>
      <name val="NewsGoth Cn BT"/>
      <charset val="134"/>
    </font>
    <font>
      <sz val="11"/>
      <color theme="1"/>
      <name val="Arial Narrow"/>
      <charset val="134"/>
    </font>
    <font>
      <b/>
      <sz val="11.05"/>
      <color rgb="FF000000"/>
      <name val="Arial Narrow"/>
      <charset val="134"/>
    </font>
    <font>
      <sz val="11.05"/>
      <color rgb="FF000000"/>
      <name val="Arial Narrow"/>
      <charset val="134"/>
    </font>
    <font>
      <b/>
      <sz val="14"/>
      <color theme="1"/>
      <name val="Calibri"/>
      <charset val="134"/>
      <scheme val="minor"/>
    </font>
    <font>
      <b/>
      <sz val="10"/>
      <name val="Arial Narrow"/>
      <charset val="134"/>
    </font>
    <font>
      <b/>
      <sz val="12"/>
      <name val="Arial Narrow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Arial Narrow"/>
      <charset val="134"/>
    </font>
    <font>
      <b/>
      <u/>
      <sz val="14"/>
      <color theme="1"/>
      <name val="Arial Narrow"/>
      <charset val="134"/>
    </font>
    <font>
      <sz val="14"/>
      <color theme="1"/>
      <name val="Arial Narrow"/>
      <charset val="134"/>
    </font>
    <font>
      <b/>
      <sz val="14"/>
      <color theme="1"/>
      <name val="Arial Narrow"/>
      <charset val="134"/>
    </font>
    <font>
      <b/>
      <sz val="11"/>
      <name val="Arial Narrow"/>
      <charset val="134"/>
    </font>
    <font>
      <sz val="11"/>
      <name val="Arial Narrow"/>
      <charset val="134"/>
    </font>
    <font>
      <sz val="12"/>
      <color indexed="8"/>
      <name val="Arial Narrow"/>
      <charset val="134"/>
    </font>
    <font>
      <sz val="12"/>
      <color theme="1"/>
      <name val="Arial Narrow"/>
      <charset val="134"/>
    </font>
    <font>
      <b/>
      <sz val="12"/>
      <color indexed="8"/>
      <name val="Arial Narrow"/>
      <charset val="134"/>
    </font>
    <font>
      <sz val="12"/>
      <name val="Arial Narrow"/>
      <charset val="134"/>
    </font>
    <font>
      <sz val="12"/>
      <color indexed="10"/>
      <name val="Arial Narrow"/>
      <charset val="134"/>
    </font>
    <font>
      <sz val="11"/>
      <color theme="0"/>
      <name val="Arial Narrow"/>
      <charset val="134"/>
    </font>
    <font>
      <u/>
      <sz val="11"/>
      <color theme="1"/>
      <name val="Arial Narrow"/>
      <charset val="134"/>
    </font>
    <font>
      <sz val="11"/>
      <color indexed="10"/>
      <name val="Arial Narrow"/>
      <charset val="134"/>
    </font>
    <font>
      <b/>
      <u/>
      <sz val="11"/>
      <color theme="1"/>
      <name val="Arial Narrow"/>
      <charset val="134"/>
    </font>
    <font>
      <sz val="11"/>
      <color indexed="8"/>
      <name val="Arial Narrow"/>
      <charset val="134"/>
    </font>
    <font>
      <b/>
      <sz val="11"/>
      <color indexed="8"/>
      <name val="Arial Narrow"/>
      <charset val="134"/>
    </font>
    <font>
      <sz val="12"/>
      <color indexed="8"/>
      <name val="Calibri Light"/>
      <charset val="134"/>
      <scheme val="major"/>
    </font>
    <font>
      <sz val="12"/>
      <color theme="1"/>
      <name val="Calibri"/>
      <charset val="134"/>
      <scheme val="minor"/>
    </font>
    <font>
      <b/>
      <sz val="12"/>
      <color indexed="8"/>
      <name val="Calibri Light"/>
      <charset val="134"/>
      <scheme val="major"/>
    </font>
    <font>
      <b/>
      <sz val="12"/>
      <name val="Calibri Light"/>
      <charset val="134"/>
      <scheme val="major"/>
    </font>
    <font>
      <i/>
      <sz val="11"/>
      <name val="Arial Narrow"/>
      <charset val="134"/>
    </font>
    <font>
      <b/>
      <i/>
      <sz val="11"/>
      <name val="Arial Narrow"/>
      <charset val="134"/>
    </font>
    <font>
      <b/>
      <sz val="14"/>
      <name val="Arial Narrow"/>
      <charset val="134"/>
    </font>
    <font>
      <b/>
      <sz val="11"/>
      <color theme="0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890133365886"/>
        <bgColor rgb="FFFFFF00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176" fontId="0" fillId="0" borderId="0" applyFont="0" applyFill="0" applyBorder="0" applyAlignment="0" applyProtection="0"/>
    <xf numFmtId="177" fontId="4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179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30" borderId="21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16" applyNumberFormat="0" applyFill="0" applyAlignment="0" applyProtection="0">
      <alignment vertical="center"/>
    </xf>
    <xf numFmtId="0" fontId="52" fillId="0" borderId="216" applyNumberFormat="0" applyFill="0" applyAlignment="0" applyProtection="0">
      <alignment vertical="center"/>
    </xf>
    <xf numFmtId="0" fontId="53" fillId="0" borderId="2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1" borderId="218" applyNumberFormat="0" applyAlignment="0" applyProtection="0">
      <alignment vertical="center"/>
    </xf>
    <xf numFmtId="0" fontId="55" fillId="32" borderId="219" applyNumberFormat="0" applyAlignment="0" applyProtection="0">
      <alignment vertical="center"/>
    </xf>
    <xf numFmtId="0" fontId="56" fillId="32" borderId="218" applyNumberFormat="0" applyAlignment="0" applyProtection="0">
      <alignment vertical="center"/>
    </xf>
    <xf numFmtId="0" fontId="57" fillId="33" borderId="220" applyNumberFormat="0" applyAlignment="0" applyProtection="0">
      <alignment vertical="center"/>
    </xf>
    <xf numFmtId="0" fontId="58" fillId="0" borderId="221" applyNumberFormat="0" applyFill="0" applyAlignment="0" applyProtection="0">
      <alignment vertical="center"/>
    </xf>
    <xf numFmtId="0" fontId="59" fillId="0" borderId="222" applyNumberFormat="0" applyFill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63" fillId="52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64" fillId="54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63" fillId="57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075">
    <xf numFmtId="0" fontId="0" fillId="0" borderId="0" xfId="0"/>
    <xf numFmtId="0" fontId="1" fillId="0" borderId="0" xfId="56" applyFill="1">
      <alignment vertical="center"/>
    </xf>
    <xf numFmtId="0" fontId="1" fillId="0" borderId="0" xfId="56" applyFill="1" applyAlignment="1">
      <alignment horizontal="center" vertical="center"/>
    </xf>
    <xf numFmtId="0" fontId="2" fillId="0" borderId="0" xfId="56" applyFont="1" applyFill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1" fillId="0" borderId="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1" fillId="0" borderId="6" xfId="56" applyFill="1" applyBorder="1" applyAlignment="1">
      <alignment horizontal="center" vertical="center"/>
    </xf>
    <xf numFmtId="0" fontId="3" fillId="0" borderId="7" xfId="56" applyFont="1" applyFill="1" applyBorder="1">
      <alignment vertical="center"/>
    </xf>
    <xf numFmtId="0" fontId="3" fillId="0" borderId="8" xfId="56" applyFont="1" applyFill="1" applyBorder="1">
      <alignment vertical="center"/>
    </xf>
    <xf numFmtId="0" fontId="1" fillId="0" borderId="8" xfId="56" applyFill="1" applyBorder="1" applyAlignment="1">
      <alignment horizontal="center" vertical="center"/>
    </xf>
    <xf numFmtId="177" fontId="1" fillId="0" borderId="8" xfId="56" applyNumberFormat="1" applyFill="1" applyBorder="1">
      <alignment vertical="center"/>
    </xf>
    <xf numFmtId="0" fontId="1" fillId="0" borderId="9" xfId="56" applyFill="1" applyBorder="1">
      <alignment vertical="center"/>
    </xf>
    <xf numFmtId="0" fontId="1" fillId="0" borderId="10" xfId="56" applyFill="1" applyBorder="1">
      <alignment vertical="center"/>
    </xf>
    <xf numFmtId="0" fontId="1" fillId="0" borderId="11" xfId="56" applyFill="1" applyBorder="1">
      <alignment vertical="center"/>
    </xf>
    <xf numFmtId="0" fontId="1" fillId="0" borderId="11" xfId="56" applyFill="1" applyBorder="1" applyAlignment="1">
      <alignment horizontal="center" vertical="center"/>
    </xf>
    <xf numFmtId="177" fontId="1" fillId="0" borderId="11" xfId="56" applyNumberFormat="1" applyFill="1" applyBorder="1">
      <alignment vertical="center"/>
    </xf>
    <xf numFmtId="0" fontId="1" fillId="0" borderId="12" xfId="56" applyFill="1" applyBorder="1">
      <alignment vertical="center"/>
    </xf>
    <xf numFmtId="0" fontId="1" fillId="0" borderId="13" xfId="56" applyFill="1" applyBorder="1">
      <alignment vertical="center"/>
    </xf>
    <xf numFmtId="0" fontId="1" fillId="0" borderId="14" xfId="56" applyFill="1" applyBorder="1">
      <alignment vertical="center"/>
    </xf>
    <xf numFmtId="0" fontId="1" fillId="0" borderId="14" xfId="56" applyFill="1" applyBorder="1" applyAlignment="1">
      <alignment horizontal="center" vertical="center"/>
    </xf>
    <xf numFmtId="177" fontId="1" fillId="0" borderId="14" xfId="56" applyNumberFormat="1" applyFill="1" applyBorder="1">
      <alignment vertical="center"/>
    </xf>
    <xf numFmtId="0" fontId="1" fillId="0" borderId="15" xfId="56" applyFill="1" applyBorder="1">
      <alignment vertical="center"/>
    </xf>
    <xf numFmtId="0" fontId="3" fillId="0" borderId="16" xfId="56" applyFont="1" applyFill="1" applyBorder="1">
      <alignment vertical="center"/>
    </xf>
    <xf numFmtId="0" fontId="3" fillId="0" borderId="17" xfId="56" applyFont="1" applyFill="1" applyBorder="1">
      <alignment vertical="center"/>
    </xf>
    <xf numFmtId="0" fontId="1" fillId="0" borderId="17" xfId="56" applyFill="1" applyBorder="1" applyAlignment="1">
      <alignment horizontal="center" vertical="center"/>
    </xf>
    <xf numFmtId="177" fontId="1" fillId="0" borderId="17" xfId="56" applyNumberFormat="1" applyFill="1" applyBorder="1">
      <alignment vertical="center"/>
    </xf>
    <xf numFmtId="0" fontId="1" fillId="0" borderId="18" xfId="56" applyFill="1" applyBorder="1">
      <alignment vertical="center"/>
    </xf>
    <xf numFmtId="0" fontId="1" fillId="0" borderId="19" xfId="56" applyFill="1" applyBorder="1">
      <alignment vertical="center"/>
    </xf>
    <xf numFmtId="0" fontId="1" fillId="0" borderId="20" xfId="56" applyFill="1" applyBorder="1">
      <alignment vertical="center"/>
    </xf>
    <xf numFmtId="0" fontId="1" fillId="0" borderId="20" xfId="56" applyFill="1" applyBorder="1" applyAlignment="1">
      <alignment horizontal="center" vertical="center"/>
    </xf>
    <xf numFmtId="177" fontId="1" fillId="0" borderId="20" xfId="56" applyNumberFormat="1" applyFill="1" applyBorder="1">
      <alignment vertical="center"/>
    </xf>
    <xf numFmtId="0" fontId="1" fillId="0" borderId="21" xfId="56" applyFill="1" applyBorder="1">
      <alignment vertical="center"/>
    </xf>
    <xf numFmtId="0" fontId="1" fillId="0" borderId="11" xfId="56" applyFont="1" applyFill="1" applyBorder="1">
      <alignment vertical="center"/>
    </xf>
    <xf numFmtId="0" fontId="1" fillId="0" borderId="14" xfId="56" applyFont="1" applyFill="1" applyBorder="1">
      <alignment vertical="center"/>
    </xf>
    <xf numFmtId="0" fontId="3" fillId="0" borderId="13" xfId="56" applyFont="1" applyFill="1" applyBorder="1">
      <alignment vertical="center"/>
    </xf>
    <xf numFmtId="0" fontId="3" fillId="0" borderId="14" xfId="56" applyFont="1" applyFill="1" applyBorder="1">
      <alignment vertical="center"/>
    </xf>
    <xf numFmtId="0" fontId="3" fillId="0" borderId="14" xfId="56" applyFont="1" applyFill="1" applyBorder="1" applyAlignment="1">
      <alignment horizontal="center" vertical="center"/>
    </xf>
    <xf numFmtId="177" fontId="3" fillId="0" borderId="14" xfId="56" applyNumberFormat="1" applyFont="1" applyFill="1" applyBorder="1">
      <alignment vertical="center"/>
    </xf>
    <xf numFmtId="0" fontId="3" fillId="0" borderId="15" xfId="56" applyFont="1" applyFill="1" applyBorder="1">
      <alignment vertical="center"/>
    </xf>
    <xf numFmtId="0" fontId="1" fillId="0" borderId="14" xfId="56" applyFont="1" applyFill="1" applyBorder="1" applyAlignment="1">
      <alignment horizontal="center" vertical="center"/>
    </xf>
    <xf numFmtId="0" fontId="1" fillId="0" borderId="14" xfId="56" applyFont="1" applyFill="1" applyBorder="1" applyAlignment="1">
      <alignment vertical="center" wrapText="1"/>
    </xf>
    <xf numFmtId="177" fontId="1" fillId="0" borderId="15" xfId="56" applyNumberFormat="1" applyFill="1" applyBorder="1">
      <alignment vertical="center"/>
    </xf>
    <xf numFmtId="0" fontId="4" fillId="0" borderId="13" xfId="56" applyFont="1" applyFill="1" applyBorder="1">
      <alignment vertical="center"/>
    </xf>
    <xf numFmtId="0" fontId="4" fillId="0" borderId="14" xfId="56" applyFont="1" applyFill="1" applyBorder="1">
      <alignment vertical="center"/>
    </xf>
    <xf numFmtId="0" fontId="4" fillId="0" borderId="14" xfId="56" applyFont="1" applyFill="1" applyBorder="1" applyAlignment="1">
      <alignment horizontal="center" vertical="center"/>
    </xf>
    <xf numFmtId="177" fontId="4" fillId="0" borderId="14" xfId="56" applyNumberFormat="1" applyFont="1" applyFill="1" applyBorder="1">
      <alignment vertical="center"/>
    </xf>
    <xf numFmtId="0" fontId="4" fillId="0" borderId="15" xfId="56" applyFont="1" applyFill="1" applyBorder="1">
      <alignment vertical="center"/>
    </xf>
    <xf numFmtId="0" fontId="1" fillId="0" borderId="22" xfId="56" applyFill="1" applyBorder="1">
      <alignment vertical="center"/>
    </xf>
    <xf numFmtId="0" fontId="1" fillId="0" borderId="23" xfId="56" applyFill="1" applyBorder="1">
      <alignment vertical="center"/>
    </xf>
    <xf numFmtId="0" fontId="1" fillId="0" borderId="23" xfId="56" applyFill="1" applyBorder="1" applyAlignment="1">
      <alignment horizontal="center" vertical="center"/>
    </xf>
    <xf numFmtId="177" fontId="1" fillId="0" borderId="23" xfId="56" applyNumberFormat="1" applyFill="1" applyBorder="1">
      <alignment vertical="center"/>
    </xf>
    <xf numFmtId="0" fontId="1" fillId="0" borderId="24" xfId="56" applyFill="1" applyBorder="1">
      <alignment vertical="center"/>
    </xf>
    <xf numFmtId="0" fontId="5" fillId="0" borderId="0" xfId="56" applyFont="1" applyFill="1">
      <alignment vertical="center"/>
    </xf>
    <xf numFmtId="0" fontId="6" fillId="0" borderId="0" xfId="56" applyFont="1" applyFill="1">
      <alignment vertical="center"/>
    </xf>
    <xf numFmtId="0" fontId="7" fillId="0" borderId="0" xfId="56" applyFont="1" applyFill="1" applyAlignment="1">
      <alignment horizontal="left" vertical="center"/>
    </xf>
    <xf numFmtId="0" fontId="8" fillId="0" borderId="0" xfId="56" applyFont="1" applyFill="1" applyAlignment="1">
      <alignment horizontal="left" vertical="top"/>
    </xf>
    <xf numFmtId="1" fontId="8" fillId="0" borderId="0" xfId="56" applyNumberFormat="1" applyFont="1" applyFill="1" applyAlignment="1">
      <alignment vertical="center" shrinkToFit="1"/>
    </xf>
    <xf numFmtId="3" fontId="8" fillId="0" borderId="0" xfId="56" applyNumberFormat="1" applyFont="1" applyFill="1" applyAlignment="1">
      <alignment vertical="center" shrinkToFit="1"/>
    </xf>
    <xf numFmtId="4" fontId="8" fillId="0" borderId="0" xfId="56" applyNumberFormat="1" applyFont="1" applyFill="1" applyAlignment="1">
      <alignment vertical="center" shrinkToFit="1"/>
    </xf>
    <xf numFmtId="0" fontId="5" fillId="0" borderId="25" xfId="56" applyFont="1" applyFill="1" applyBorder="1" applyAlignment="1">
      <alignment horizontal="center" vertical="center" wrapText="1"/>
    </xf>
    <xf numFmtId="0" fontId="5" fillId="0" borderId="26" xfId="56" applyFont="1" applyFill="1" applyBorder="1" applyAlignment="1">
      <alignment horizontal="center" vertical="center" wrapText="1"/>
    </xf>
    <xf numFmtId="3" fontId="5" fillId="0" borderId="26" xfId="56" applyNumberFormat="1" applyFont="1" applyFill="1" applyBorder="1" applyAlignment="1">
      <alignment horizontal="center" vertical="center" wrapText="1"/>
    </xf>
    <xf numFmtId="4" fontId="5" fillId="0" borderId="27" xfId="56" applyNumberFormat="1" applyFont="1" applyFill="1" applyBorder="1" applyAlignment="1">
      <alignment horizontal="center" vertical="center" wrapText="1"/>
    </xf>
    <xf numFmtId="0" fontId="5" fillId="0" borderId="28" xfId="56" applyFont="1" applyFill="1" applyBorder="1" applyAlignment="1">
      <alignment horizontal="center" vertical="top" wrapText="1"/>
    </xf>
    <xf numFmtId="0" fontId="5" fillId="0" borderId="29" xfId="56" applyFont="1" applyFill="1" applyBorder="1" applyAlignment="1">
      <alignment horizontal="left" vertical="top" wrapText="1"/>
    </xf>
    <xf numFmtId="0" fontId="9" fillId="0" borderId="29" xfId="56" applyFont="1" applyFill="1" applyBorder="1" applyAlignment="1">
      <alignment horizontal="left" wrapText="1"/>
    </xf>
    <xf numFmtId="3" fontId="9" fillId="0" borderId="29" xfId="56" applyNumberFormat="1" applyFont="1" applyFill="1" applyBorder="1" applyAlignment="1">
      <alignment horizontal="left" wrapText="1"/>
    </xf>
    <xf numFmtId="4" fontId="9" fillId="0" borderId="30" xfId="56" applyNumberFormat="1" applyFont="1" applyFill="1" applyBorder="1" applyAlignment="1">
      <alignment horizontal="left" wrapText="1"/>
    </xf>
    <xf numFmtId="1" fontId="9" fillId="0" borderId="28" xfId="56" applyNumberFormat="1" applyFont="1" applyFill="1" applyBorder="1" applyAlignment="1">
      <alignment horizontal="center" vertical="top" shrinkToFit="1"/>
    </xf>
    <xf numFmtId="0" fontId="5" fillId="0" borderId="29" xfId="56" applyFont="1" applyFill="1" applyBorder="1" applyAlignment="1">
      <alignment horizontal="center" vertical="top" wrapText="1"/>
    </xf>
    <xf numFmtId="181" fontId="9" fillId="0" borderId="29" xfId="56" applyNumberFormat="1" applyFont="1" applyFill="1" applyBorder="1" applyAlignment="1">
      <alignment horizontal="right" vertical="top" shrinkToFit="1"/>
    </xf>
    <xf numFmtId="4" fontId="9" fillId="0" borderId="29" xfId="56" applyNumberFormat="1" applyFont="1" applyFill="1" applyBorder="1" applyAlignment="1">
      <alignment horizontal="right" vertical="top" shrinkToFit="1"/>
    </xf>
    <xf numFmtId="4" fontId="9" fillId="0" borderId="30" xfId="56" applyNumberFormat="1" applyFont="1" applyFill="1" applyBorder="1" applyAlignment="1">
      <alignment horizontal="right" vertical="top" shrinkToFit="1"/>
    </xf>
    <xf numFmtId="0" fontId="5" fillId="0" borderId="31" xfId="56" applyFont="1" applyFill="1" applyBorder="1" applyAlignment="1">
      <alignment horizontal="centerContinuous" vertical="center"/>
    </xf>
    <xf numFmtId="0" fontId="5" fillId="0" borderId="32" xfId="56" applyFont="1" applyFill="1" applyBorder="1" applyAlignment="1">
      <alignment horizontal="centerContinuous" vertical="center" wrapText="1"/>
    </xf>
    <xf numFmtId="4" fontId="5" fillId="0" borderId="33" xfId="56" applyNumberFormat="1" applyFont="1" applyFill="1" applyBorder="1" applyAlignment="1">
      <alignment horizontal="centerContinuous" vertical="center" wrapText="1"/>
    </xf>
    <xf numFmtId="0" fontId="5" fillId="0" borderId="28" xfId="56" applyFont="1" applyFill="1" applyBorder="1" applyAlignment="1">
      <alignment horizontal="left" vertical="top" indent="1"/>
    </xf>
    <xf numFmtId="4" fontId="9" fillId="0" borderId="29" xfId="56" applyNumberFormat="1" applyFont="1" applyFill="1" applyBorder="1" applyAlignment="1">
      <alignment horizontal="left" wrapText="1"/>
    </xf>
    <xf numFmtId="0" fontId="5" fillId="0" borderId="34" xfId="56" applyFont="1" applyFill="1" applyBorder="1" applyAlignment="1">
      <alignment horizontal="centerContinuous" vertical="center"/>
    </xf>
    <xf numFmtId="0" fontId="9" fillId="0" borderId="29" xfId="56" applyFont="1" applyFill="1" applyBorder="1" applyAlignment="1">
      <alignment horizontal="left" vertical="center" wrapText="1"/>
    </xf>
    <xf numFmtId="4" fontId="9" fillId="0" borderId="29" xfId="56" applyNumberFormat="1" applyFont="1" applyFill="1" applyBorder="1" applyAlignment="1">
      <alignment horizontal="left" vertical="center" wrapText="1"/>
    </xf>
    <xf numFmtId="4" fontId="9" fillId="0" borderId="30" xfId="56" applyNumberFormat="1" applyFont="1" applyFill="1" applyBorder="1" applyAlignment="1">
      <alignment horizontal="left" vertical="center" wrapText="1"/>
    </xf>
    <xf numFmtId="4" fontId="5" fillId="0" borderId="30" xfId="56" applyNumberFormat="1" applyFont="1" applyFill="1" applyBorder="1" applyAlignment="1">
      <alignment horizontal="right" vertical="top" wrapText="1" indent="1"/>
    </xf>
    <xf numFmtId="0" fontId="9" fillId="0" borderId="28" xfId="56" applyFont="1" applyFill="1" applyBorder="1" applyAlignment="1">
      <alignment horizontal="center" vertical="top"/>
    </xf>
    <xf numFmtId="0" fontId="9" fillId="0" borderId="34" xfId="56" applyFont="1" applyFill="1" applyBorder="1" applyAlignment="1">
      <alignment vertical="top"/>
    </xf>
    <xf numFmtId="0" fontId="9" fillId="0" borderId="32" xfId="56" applyFont="1" applyFill="1" applyBorder="1" applyAlignment="1">
      <alignment vertical="top"/>
    </xf>
    <xf numFmtId="4" fontId="9" fillId="0" borderId="33" xfId="56" applyNumberFormat="1" applyFont="1" applyFill="1" applyBorder="1" applyAlignment="1">
      <alignment vertical="top"/>
    </xf>
    <xf numFmtId="0" fontId="9" fillId="0" borderId="33" xfId="56" applyFont="1" applyFill="1" applyBorder="1" applyAlignment="1">
      <alignment vertical="top"/>
    </xf>
    <xf numFmtId="9" fontId="9" fillId="0" borderId="29" xfId="56" applyNumberFormat="1" applyFont="1" applyFill="1" applyBorder="1" applyAlignment="1">
      <alignment vertical="top"/>
    </xf>
    <xf numFmtId="0" fontId="9" fillId="0" borderId="35" xfId="56" applyFont="1" applyFill="1" applyBorder="1" applyAlignment="1">
      <alignment horizontal="center" vertical="top"/>
    </xf>
    <xf numFmtId="0" fontId="9" fillId="0" borderId="36" xfId="56" applyFont="1" applyFill="1" applyBorder="1" applyAlignment="1">
      <alignment vertical="top"/>
    </xf>
    <xf numFmtId="0" fontId="9" fillId="0" borderId="37" xfId="56" applyFont="1" applyFill="1" applyBorder="1" applyAlignment="1">
      <alignment vertical="top"/>
    </xf>
    <xf numFmtId="4" fontId="9" fillId="0" borderId="38" xfId="56" applyNumberFormat="1" applyFont="1" applyFill="1" applyBorder="1" applyAlignment="1">
      <alignment vertical="top"/>
    </xf>
    <xf numFmtId="4" fontId="8" fillId="0" borderId="39" xfId="56" applyNumberFormat="1" applyFont="1" applyFill="1" applyBorder="1" applyAlignment="1">
      <alignment vertical="top"/>
    </xf>
    <xf numFmtId="0" fontId="7" fillId="0" borderId="0" xfId="56" applyFont="1" applyFill="1" applyAlignment="1">
      <alignment horizontal="left" vertical="top"/>
    </xf>
    <xf numFmtId="0" fontId="8" fillId="0" borderId="0" xfId="56" applyFont="1" applyFill="1" applyAlignment="1">
      <alignment horizontal="left" wrapText="1"/>
    </xf>
    <xf numFmtId="4" fontId="8" fillId="0" borderId="0" xfId="56" applyNumberFormat="1" applyFont="1" applyFill="1" applyAlignment="1">
      <alignment horizontal="left" wrapText="1"/>
    </xf>
    <xf numFmtId="0" fontId="9" fillId="0" borderId="29" xfId="56" applyFont="1" applyFill="1" applyBorder="1" applyAlignment="1">
      <alignment horizontal="left" vertical="top"/>
    </xf>
    <xf numFmtId="0" fontId="9" fillId="0" borderId="29" xfId="56" applyFont="1" applyFill="1" applyBorder="1" applyAlignment="1">
      <alignment vertical="top"/>
    </xf>
    <xf numFmtId="4" fontId="9" fillId="0" borderId="30" xfId="56" applyNumberFormat="1" applyFont="1" applyFill="1" applyBorder="1" applyAlignment="1">
      <alignment horizontal="left" vertical="top"/>
    </xf>
    <xf numFmtId="0" fontId="9" fillId="0" borderId="29" xfId="56" applyFont="1" applyFill="1" applyBorder="1" applyAlignment="1">
      <alignment horizontal="center" vertical="top"/>
    </xf>
    <xf numFmtId="182" fontId="9" fillId="0" borderId="29" xfId="56" applyNumberFormat="1" applyFont="1" applyFill="1" applyBorder="1" applyAlignment="1">
      <alignment horizontal="right" vertical="top"/>
    </xf>
    <xf numFmtId="0" fontId="9" fillId="0" borderId="40" xfId="56" applyFont="1" applyFill="1" applyBorder="1" applyAlignment="1">
      <alignment horizontal="centerContinuous" vertical="center"/>
    </xf>
    <xf numFmtId="4" fontId="9" fillId="0" borderId="41" xfId="56" applyNumberFormat="1" applyFont="1" applyFill="1" applyBorder="1" applyAlignment="1">
      <alignment vertical="top"/>
    </xf>
    <xf numFmtId="0" fontId="9" fillId="0" borderId="29" xfId="56" applyFont="1" applyFill="1" applyBorder="1" applyAlignment="1">
      <alignment horizontal="right" vertical="top"/>
    </xf>
    <xf numFmtId="0" fontId="5" fillId="0" borderId="29" xfId="56" applyFont="1" applyFill="1" applyBorder="1" applyAlignment="1">
      <alignment horizontal="center" vertical="top"/>
    </xf>
    <xf numFmtId="181" fontId="9" fillId="0" borderId="29" xfId="56" applyNumberFormat="1" applyFont="1" applyFill="1" applyBorder="1" applyAlignment="1">
      <alignment horizontal="right" vertical="top"/>
    </xf>
    <xf numFmtId="0" fontId="9" fillId="0" borderId="31" xfId="56" applyFont="1" applyFill="1" applyBorder="1" applyAlignment="1">
      <alignment horizontal="center" vertical="top"/>
    </xf>
    <xf numFmtId="0" fontId="9" fillId="0" borderId="38" xfId="56" applyFont="1" applyFill="1" applyBorder="1" applyAlignment="1">
      <alignment vertical="top"/>
    </xf>
    <xf numFmtId="1" fontId="7" fillId="0" borderId="0" xfId="56" applyNumberFormat="1" applyFont="1" applyFill="1" applyAlignment="1">
      <alignment horizontal="left" vertical="center"/>
    </xf>
    <xf numFmtId="4" fontId="8" fillId="0" borderId="0" xfId="56" applyNumberFormat="1" applyFont="1" applyFill="1" applyAlignment="1">
      <alignment horizontal="left" vertical="top"/>
    </xf>
    <xf numFmtId="0" fontId="5" fillId="0" borderId="27" xfId="56" applyFont="1" applyFill="1" applyBorder="1" applyAlignment="1">
      <alignment horizontal="center" vertical="center" wrapText="1"/>
    </xf>
    <xf numFmtId="0" fontId="8" fillId="0" borderId="0" xfId="56" applyFont="1" applyFill="1" applyAlignment="1">
      <alignment horizontal="center" vertical="top" wrapText="1"/>
    </xf>
    <xf numFmtId="0" fontId="9" fillId="0" borderId="30" xfId="56" applyFont="1" applyFill="1" applyBorder="1" applyAlignment="1">
      <alignment horizontal="left" wrapText="1"/>
    </xf>
    <xf numFmtId="182" fontId="9" fillId="0" borderId="29" xfId="56" applyNumberFormat="1" applyFont="1" applyFill="1" applyBorder="1" applyAlignment="1">
      <alignment horizontal="right" vertical="top" shrinkToFit="1"/>
    </xf>
    <xf numFmtId="0" fontId="5" fillId="0" borderId="32" xfId="56" applyFont="1" applyFill="1" applyBorder="1" applyAlignment="1">
      <alignment horizontal="centerContinuous" vertical="center"/>
    </xf>
    <xf numFmtId="0" fontId="5" fillId="0" borderId="33" xfId="56" applyFont="1" applyFill="1" applyBorder="1" applyAlignment="1">
      <alignment horizontal="centerContinuous" vertical="center"/>
    </xf>
    <xf numFmtId="178" fontId="5" fillId="0" borderId="30" xfId="56" applyNumberFormat="1" applyFont="1" applyFill="1" applyBorder="1" applyAlignment="1">
      <alignment horizontal="right" vertical="top" wrapText="1" indent="1"/>
    </xf>
    <xf numFmtId="1" fontId="7" fillId="0" borderId="0" xfId="56" applyNumberFormat="1" applyFont="1" applyFill="1" applyAlignment="1">
      <alignment horizontal="left" vertical="top"/>
    </xf>
    <xf numFmtId="0" fontId="5" fillId="0" borderId="29" xfId="56" applyFont="1" applyFill="1" applyBorder="1" applyAlignment="1">
      <alignment horizontal="left" vertical="top"/>
    </xf>
    <xf numFmtId="0" fontId="9" fillId="0" borderId="29" xfId="56" applyFont="1" applyFill="1" applyBorder="1" applyAlignment="1">
      <alignment horizontal="center" wrapText="1"/>
    </xf>
    <xf numFmtId="181" fontId="9" fillId="0" borderId="29" xfId="56" applyNumberFormat="1" applyFont="1" applyFill="1" applyBorder="1" applyAlignment="1">
      <alignment horizontal="right" wrapText="1"/>
    </xf>
    <xf numFmtId="0" fontId="5" fillId="0" borderId="33" xfId="56" applyFont="1" applyFill="1" applyBorder="1" applyAlignment="1">
      <alignment horizontal="centerContinuous" vertical="center" wrapText="1"/>
    </xf>
    <xf numFmtId="0" fontId="7" fillId="0" borderId="0" xfId="56" applyFont="1" applyFill="1">
      <alignment vertical="center"/>
    </xf>
    <xf numFmtId="0" fontId="7" fillId="0" borderId="0" xfId="56" applyFont="1" applyFill="1" applyAlignment="1">
      <alignment vertical="center" wrapText="1"/>
    </xf>
    <xf numFmtId="181" fontId="5" fillId="0" borderId="32" xfId="56" applyNumberFormat="1" applyFont="1" applyFill="1" applyBorder="1" applyAlignment="1">
      <alignment horizontal="centerContinuous" vertical="center"/>
    </xf>
    <xf numFmtId="35" fontId="6" fillId="0" borderId="0" xfId="56" applyNumberFormat="1" applyFont="1" applyFill="1">
      <alignment vertical="center"/>
    </xf>
    <xf numFmtId="1" fontId="8" fillId="0" borderId="0" xfId="56" applyNumberFormat="1" applyFont="1" applyFill="1" applyAlignment="1">
      <alignment horizontal="left"/>
    </xf>
    <xf numFmtId="183" fontId="8" fillId="0" borderId="0" xfId="56" applyNumberFormat="1" applyFont="1" applyFill="1" applyAlignment="1">
      <alignment vertical="center" shrinkToFit="1"/>
    </xf>
    <xf numFmtId="181" fontId="5" fillId="0" borderId="33" xfId="56" applyNumberFormat="1" applyFont="1" applyFill="1" applyBorder="1" applyAlignment="1">
      <alignment horizontal="centerContinuous" vertical="center"/>
    </xf>
    <xf numFmtId="0" fontId="5" fillId="0" borderId="28" xfId="56" applyFont="1" applyFill="1" applyBorder="1" applyAlignment="1">
      <alignment horizontal="left" vertical="top" wrapText="1" indent="1"/>
    </xf>
    <xf numFmtId="184" fontId="9" fillId="0" borderId="29" xfId="56" applyNumberFormat="1" applyFont="1" applyFill="1" applyBorder="1" applyAlignment="1">
      <alignment horizontal="right" vertical="top" shrinkToFit="1"/>
    </xf>
    <xf numFmtId="0" fontId="9" fillId="0" borderId="29" xfId="56" applyFont="1" applyFill="1" applyBorder="1" applyAlignment="1">
      <alignment horizontal="right" vertical="top" shrinkToFit="1"/>
    </xf>
    <xf numFmtId="0" fontId="7" fillId="0" borderId="0" xfId="56" applyFont="1" applyFill="1" applyAlignment="1">
      <alignment horizontal="left" vertical="center" wrapText="1"/>
    </xf>
    <xf numFmtId="1" fontId="8" fillId="0" borderId="0" xfId="56" applyNumberFormat="1" applyFont="1" applyFill="1" applyAlignment="1"/>
    <xf numFmtId="181" fontId="9" fillId="0" borderId="29" xfId="56" applyNumberFormat="1" applyFont="1" applyFill="1" applyBorder="1" applyAlignment="1">
      <alignment horizontal="left" wrapText="1"/>
    </xf>
    <xf numFmtId="182" fontId="5" fillId="0" borderId="32" xfId="56" applyNumberFormat="1" applyFont="1" applyFill="1" applyBorder="1" applyAlignment="1">
      <alignment horizontal="centerContinuous" vertical="center"/>
    </xf>
    <xf numFmtId="182" fontId="5" fillId="0" borderId="33" xfId="56" applyNumberFormat="1" applyFont="1" applyFill="1" applyBorder="1" applyAlignment="1">
      <alignment horizontal="centerContinuous" vertical="center"/>
    </xf>
    <xf numFmtId="182" fontId="9" fillId="0" borderId="29" xfId="56" applyNumberFormat="1" applyFont="1" applyFill="1" applyBorder="1" applyAlignment="1">
      <alignment horizontal="left" wrapText="1"/>
    </xf>
    <xf numFmtId="182" fontId="9" fillId="0" borderId="30" xfId="56" applyNumberFormat="1" applyFont="1" applyFill="1" applyBorder="1" applyAlignment="1">
      <alignment horizontal="left" wrapText="1"/>
    </xf>
    <xf numFmtId="1" fontId="8" fillId="0" borderId="0" xfId="56" applyNumberFormat="1" applyFont="1" applyFill="1" applyAlignment="1">
      <alignment horizontal="left" vertical="center" wrapText="1"/>
    </xf>
    <xf numFmtId="1" fontId="8" fillId="0" borderId="0" xfId="56" applyNumberFormat="1" applyFont="1" applyFill="1" applyAlignment="1">
      <alignment vertical="top"/>
    </xf>
    <xf numFmtId="183" fontId="8" fillId="0" borderId="0" xfId="56" applyNumberFormat="1" applyFont="1" applyFill="1" applyAlignment="1">
      <alignment vertical="top" shrinkToFit="1"/>
    </xf>
    <xf numFmtId="2" fontId="9" fillId="0" borderId="29" xfId="56" applyNumberFormat="1" applyFont="1" applyFill="1" applyBorder="1" applyAlignment="1">
      <alignment horizontal="right" vertical="top" shrinkToFit="1"/>
    </xf>
    <xf numFmtId="2" fontId="5" fillId="0" borderId="29" xfId="56" applyNumberFormat="1" applyFont="1" applyFill="1" applyBorder="1" applyAlignment="1">
      <alignment horizontal="right" vertical="top"/>
    </xf>
    <xf numFmtId="183" fontId="8" fillId="0" borderId="0" xfId="56" applyNumberFormat="1" applyFont="1" applyFill="1" applyAlignment="1">
      <alignment horizontal="left" vertical="center" shrinkToFit="1"/>
    </xf>
    <xf numFmtId="1" fontId="8" fillId="0" borderId="0" xfId="56" applyNumberFormat="1" applyFont="1" applyFill="1" applyAlignment="1">
      <alignment horizontal="left" vertical="top"/>
    </xf>
    <xf numFmtId="1" fontId="8" fillId="0" borderId="0" xfId="56" applyNumberFormat="1" applyFont="1" applyFill="1" applyAlignment="1">
      <alignment wrapText="1"/>
    </xf>
    <xf numFmtId="0" fontId="5" fillId="0" borderId="29" xfId="56" applyFont="1" applyFill="1" applyBorder="1" applyAlignment="1">
      <alignment horizontal="left" vertical="top" wrapText="1" indent="1"/>
    </xf>
    <xf numFmtId="0" fontId="5" fillId="0" borderId="29" xfId="56" applyFont="1" applyFill="1" applyBorder="1" applyAlignment="1">
      <alignment horizontal="left" vertical="top" indent="1"/>
    </xf>
    <xf numFmtId="0" fontId="5" fillId="0" borderId="28" xfId="56" applyFont="1" applyFill="1" applyBorder="1" applyAlignment="1">
      <alignment horizontal="center" vertical="center" wrapText="1"/>
    </xf>
    <xf numFmtId="1" fontId="9" fillId="0" borderId="28" xfId="56" applyNumberFormat="1" applyFont="1" applyFill="1" applyBorder="1" applyAlignment="1">
      <alignment horizontal="center" vertical="center" shrinkToFit="1"/>
    </xf>
    <xf numFmtId="1" fontId="10" fillId="0" borderId="0" xfId="56" applyNumberFormat="1" applyFont="1" applyFill="1" applyAlignment="1">
      <alignment vertical="top"/>
    </xf>
    <xf numFmtId="183" fontId="10" fillId="0" borderId="0" xfId="56" applyNumberFormat="1" applyFont="1" applyFill="1" applyAlignment="1">
      <alignment vertical="center" shrinkToFit="1"/>
    </xf>
    <xf numFmtId="0" fontId="11" fillId="0" borderId="25" xfId="56" applyFont="1" applyFill="1" applyBorder="1" applyAlignment="1">
      <alignment horizontal="center" vertical="center" wrapText="1"/>
    </xf>
    <xf numFmtId="0" fontId="11" fillId="0" borderId="26" xfId="56" applyFont="1" applyFill="1" applyBorder="1" applyAlignment="1">
      <alignment horizontal="center" vertical="center" wrapText="1"/>
    </xf>
    <xf numFmtId="0" fontId="11" fillId="0" borderId="27" xfId="56" applyFont="1" applyFill="1" applyBorder="1" applyAlignment="1">
      <alignment horizontal="center" vertical="center" wrapText="1"/>
    </xf>
    <xf numFmtId="0" fontId="11" fillId="0" borderId="28" xfId="56" applyFont="1" applyFill="1" applyBorder="1" applyAlignment="1">
      <alignment horizontal="center" vertical="top" wrapText="1"/>
    </xf>
    <xf numFmtId="0" fontId="11" fillId="0" borderId="29" xfId="56" applyFont="1" applyFill="1" applyBorder="1" applyAlignment="1">
      <alignment horizontal="left" vertical="top" wrapText="1"/>
    </xf>
    <xf numFmtId="0" fontId="12" fillId="0" borderId="29" xfId="56" applyFont="1" applyFill="1" applyBorder="1" applyAlignment="1">
      <alignment horizontal="left" wrapText="1"/>
    </xf>
    <xf numFmtId="0" fontId="12" fillId="0" borderId="30" xfId="56" applyFont="1" applyFill="1" applyBorder="1" applyAlignment="1">
      <alignment horizontal="left" wrapText="1"/>
    </xf>
    <xf numFmtId="1" fontId="12" fillId="0" borderId="28" xfId="56" applyNumberFormat="1" applyFont="1" applyFill="1" applyBorder="1" applyAlignment="1">
      <alignment horizontal="center" vertical="top" shrinkToFit="1"/>
    </xf>
    <xf numFmtId="0" fontId="11" fillId="0" borderId="29" xfId="56" applyFont="1" applyFill="1" applyBorder="1" applyAlignment="1">
      <alignment horizontal="center" vertical="top" wrapText="1"/>
    </xf>
    <xf numFmtId="182" fontId="12" fillId="0" borderId="29" xfId="56" applyNumberFormat="1" applyFont="1" applyFill="1" applyBorder="1" applyAlignment="1">
      <alignment horizontal="right" vertical="top" shrinkToFit="1"/>
    </xf>
    <xf numFmtId="4" fontId="12" fillId="0" borderId="30" xfId="56" applyNumberFormat="1" applyFont="1" applyFill="1" applyBorder="1" applyAlignment="1">
      <alignment horizontal="right" vertical="top" shrinkToFit="1"/>
    </xf>
    <xf numFmtId="0" fontId="11" fillId="0" borderId="31" xfId="56" applyFont="1" applyFill="1" applyBorder="1" applyAlignment="1">
      <alignment horizontal="centerContinuous" vertical="center"/>
    </xf>
    <xf numFmtId="0" fontId="11" fillId="0" borderId="32" xfId="56" applyFont="1" applyFill="1" applyBorder="1" applyAlignment="1">
      <alignment horizontal="centerContinuous" vertical="center"/>
    </xf>
    <xf numFmtId="182" fontId="11" fillId="0" borderId="32" xfId="56" applyNumberFormat="1" applyFont="1" applyFill="1" applyBorder="1" applyAlignment="1">
      <alignment horizontal="centerContinuous" vertical="center"/>
    </xf>
    <xf numFmtId="182" fontId="11" fillId="0" borderId="33" xfId="56" applyNumberFormat="1" applyFont="1" applyFill="1" applyBorder="1" applyAlignment="1">
      <alignment horizontal="centerContinuous" vertical="center"/>
    </xf>
    <xf numFmtId="0" fontId="11" fillId="0" borderId="29" xfId="56" applyFont="1" applyFill="1" applyBorder="1" applyAlignment="1">
      <alignment horizontal="center" vertical="top"/>
    </xf>
    <xf numFmtId="181" fontId="12" fillId="0" borderId="29" xfId="56" applyNumberFormat="1" applyFont="1" applyFill="1" applyBorder="1" applyAlignment="1">
      <alignment horizontal="right" vertical="top" shrinkToFit="1"/>
    </xf>
    <xf numFmtId="0" fontId="11" fillId="0" borderId="33" xfId="56" applyFont="1" applyFill="1" applyBorder="1" applyAlignment="1">
      <alignment horizontal="centerContinuous" vertical="center"/>
    </xf>
    <xf numFmtId="0" fontId="11" fillId="0" borderId="28" xfId="56" applyFont="1" applyFill="1" applyBorder="1" applyAlignment="1">
      <alignment horizontal="left" vertical="top" wrapText="1" indent="1"/>
    </xf>
    <xf numFmtId="178" fontId="11" fillId="0" borderId="30" xfId="56" applyNumberFormat="1" applyFont="1" applyFill="1" applyBorder="1" applyAlignment="1">
      <alignment horizontal="right" vertical="top" wrapText="1" indent="1"/>
    </xf>
    <xf numFmtId="0" fontId="12" fillId="0" borderId="28" xfId="56" applyFont="1" applyFill="1" applyBorder="1" applyAlignment="1">
      <alignment horizontal="center" vertical="top"/>
    </xf>
    <xf numFmtId="0" fontId="12" fillId="0" borderId="34" xfId="56" applyFont="1" applyFill="1" applyBorder="1" applyAlignment="1">
      <alignment vertical="top"/>
    </xf>
    <xf numFmtId="0" fontId="12" fillId="0" borderId="32" xfId="56" applyFont="1" applyFill="1" applyBorder="1" applyAlignment="1">
      <alignment vertical="top"/>
    </xf>
    <xf numFmtId="0" fontId="12" fillId="0" borderId="33" xfId="56" applyFont="1" applyFill="1" applyBorder="1" applyAlignment="1">
      <alignment vertical="top"/>
    </xf>
    <xf numFmtId="0" fontId="12" fillId="0" borderId="35" xfId="56" applyFont="1" applyFill="1" applyBorder="1" applyAlignment="1">
      <alignment horizontal="center" vertical="top"/>
    </xf>
    <xf numFmtId="0" fontId="12" fillId="0" borderId="36" xfId="56" applyFont="1" applyFill="1" applyBorder="1" applyAlignment="1">
      <alignment vertical="top"/>
    </xf>
    <xf numFmtId="0" fontId="12" fillId="0" borderId="37" xfId="56" applyFont="1" applyFill="1" applyBorder="1" applyAlignment="1">
      <alignment vertical="top"/>
    </xf>
    <xf numFmtId="0" fontId="12" fillId="0" borderId="38" xfId="56" applyFont="1" applyFill="1" applyBorder="1" applyAlignment="1">
      <alignment vertical="top"/>
    </xf>
    <xf numFmtId="4" fontId="10" fillId="0" borderId="39" xfId="56" applyNumberFormat="1" applyFont="1" applyFill="1" applyBorder="1" applyAlignment="1">
      <alignment vertical="top"/>
    </xf>
    <xf numFmtId="0" fontId="11" fillId="0" borderId="29" xfId="56" applyFont="1" applyFill="1" applyBorder="1" applyAlignment="1">
      <alignment horizontal="left" vertical="top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left" vertical="top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wrapText="1"/>
    </xf>
    <xf numFmtId="0" fontId="9" fillId="0" borderId="30" xfId="0" applyFont="1" applyFill="1" applyBorder="1" applyAlignment="1">
      <alignment horizontal="left" wrapText="1"/>
    </xf>
    <xf numFmtId="1" fontId="9" fillId="0" borderId="28" xfId="0" applyNumberFormat="1" applyFont="1" applyFill="1" applyBorder="1" applyAlignment="1">
      <alignment horizontal="center" vertical="top" shrinkToFit="1"/>
    </xf>
    <xf numFmtId="0" fontId="5" fillId="0" borderId="29" xfId="0" applyFont="1" applyFill="1" applyBorder="1" applyAlignment="1">
      <alignment horizontal="center" vertical="top" wrapText="1"/>
    </xf>
    <xf numFmtId="181" fontId="9" fillId="0" borderId="29" xfId="0" applyNumberFormat="1" applyFont="1" applyFill="1" applyBorder="1" applyAlignment="1">
      <alignment horizontal="right" vertical="top" shrinkToFit="1"/>
    </xf>
    <xf numFmtId="4" fontId="9" fillId="0" borderId="29" xfId="0" applyNumberFormat="1" applyFont="1" applyFill="1" applyBorder="1" applyAlignment="1">
      <alignment horizontal="right" vertical="top" shrinkToFit="1"/>
    </xf>
    <xf numFmtId="4" fontId="9" fillId="0" borderId="30" xfId="0" applyNumberFormat="1" applyFont="1" applyFill="1" applyBorder="1" applyAlignment="1">
      <alignment horizontal="right" vertical="top" shrinkToFit="1"/>
    </xf>
    <xf numFmtId="180" fontId="5" fillId="0" borderId="0" xfId="49" applyFont="1" applyFill="1">
      <alignment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32" xfId="0" applyFont="1" applyFill="1" applyBorder="1" applyAlignment="1">
      <alignment horizontal="centerContinuous" vertical="center"/>
    </xf>
    <xf numFmtId="182" fontId="5" fillId="0" borderId="32" xfId="0" applyNumberFormat="1" applyFont="1" applyFill="1" applyBorder="1" applyAlignment="1">
      <alignment horizontal="centerContinuous" vertical="center"/>
    </xf>
    <xf numFmtId="182" fontId="5" fillId="0" borderId="33" xfId="0" applyNumberFormat="1" applyFont="1" applyFill="1" applyBorder="1" applyAlignment="1">
      <alignment horizontal="centerContinuous" vertical="center"/>
    </xf>
    <xf numFmtId="0" fontId="5" fillId="0" borderId="29" xfId="0" applyFont="1" applyFill="1" applyBorder="1" applyAlignment="1">
      <alignment horizontal="left" vertical="top"/>
    </xf>
    <xf numFmtId="0" fontId="5" fillId="0" borderId="33" xfId="0" applyFont="1" applyFill="1" applyBorder="1" applyAlignment="1">
      <alignment horizontal="centerContinuous" vertical="center"/>
    </xf>
    <xf numFmtId="0" fontId="5" fillId="0" borderId="28" xfId="0" applyFont="1" applyFill="1" applyBorder="1" applyAlignment="1">
      <alignment horizontal="left" vertical="top" wrapText="1" indent="1"/>
    </xf>
    <xf numFmtId="178" fontId="5" fillId="0" borderId="30" xfId="0" applyNumberFormat="1" applyFont="1" applyFill="1" applyBorder="1" applyAlignment="1">
      <alignment horizontal="right" vertical="top" wrapText="1" indent="1"/>
    </xf>
    <xf numFmtId="0" fontId="9" fillId="0" borderId="28" xfId="0" applyFont="1" applyFill="1" applyBorder="1" applyAlignment="1">
      <alignment horizontal="center" vertical="top"/>
    </xf>
    <xf numFmtId="0" fontId="9" fillId="0" borderId="34" xfId="0" applyFont="1" applyFill="1" applyBorder="1" applyAlignment="1">
      <alignment vertical="top"/>
    </xf>
    <xf numFmtId="0" fontId="9" fillId="0" borderId="32" xfId="0" applyFont="1" applyFill="1" applyBorder="1" applyAlignment="1">
      <alignment vertical="top"/>
    </xf>
    <xf numFmtId="0" fontId="9" fillId="0" borderId="33" xfId="0" applyFont="1" applyFill="1" applyBorder="1" applyAlignment="1">
      <alignment vertical="top"/>
    </xf>
    <xf numFmtId="9" fontId="9" fillId="0" borderId="29" xfId="0" applyNumberFormat="1" applyFont="1" applyFill="1" applyBorder="1" applyAlignment="1">
      <alignment vertical="top"/>
    </xf>
    <xf numFmtId="0" fontId="9" fillId="0" borderId="35" xfId="0" applyFont="1" applyFill="1" applyBorder="1" applyAlignment="1">
      <alignment horizontal="center" vertical="top"/>
    </xf>
    <xf numFmtId="0" fontId="9" fillId="0" borderId="36" xfId="0" applyFont="1" applyFill="1" applyBorder="1" applyAlignment="1">
      <alignment vertical="top"/>
    </xf>
    <xf numFmtId="0" fontId="9" fillId="0" borderId="37" xfId="0" applyFont="1" applyFill="1" applyBorder="1" applyAlignment="1">
      <alignment vertical="top"/>
    </xf>
    <xf numFmtId="0" fontId="9" fillId="0" borderId="38" xfId="0" applyFont="1" applyFill="1" applyBorder="1" applyAlignment="1">
      <alignment vertical="top"/>
    </xf>
    <xf numFmtId="4" fontId="8" fillId="0" borderId="39" xfId="0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left" vertical="top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1" fontId="9" fillId="0" borderId="28" xfId="0" applyNumberFormat="1" applyFont="1" applyBorder="1" applyAlignment="1">
      <alignment horizontal="center" vertical="top" shrinkToFit="1"/>
    </xf>
    <xf numFmtId="0" fontId="5" fillId="0" borderId="2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right" vertical="top" shrinkToFit="1"/>
    </xf>
    <xf numFmtId="4" fontId="9" fillId="0" borderId="29" xfId="0" applyNumberFormat="1" applyFont="1" applyBorder="1" applyAlignment="1">
      <alignment horizontal="right" vertical="top" shrinkToFit="1"/>
    </xf>
    <xf numFmtId="4" fontId="9" fillId="0" borderId="30" xfId="0" applyNumberFormat="1" applyFont="1" applyBorder="1" applyAlignment="1">
      <alignment horizontal="right" vertical="top" shrinkToFit="1"/>
    </xf>
    <xf numFmtId="0" fontId="5" fillId="0" borderId="31" xfId="0" applyFont="1" applyBorder="1" applyAlignment="1">
      <alignment horizontal="centerContinuous" vertical="center"/>
    </xf>
    <xf numFmtId="0" fontId="5" fillId="0" borderId="32" xfId="0" applyFont="1" applyBorder="1" applyAlignment="1">
      <alignment horizontal="centerContinuous" vertical="center"/>
    </xf>
    <xf numFmtId="182" fontId="5" fillId="0" borderId="32" xfId="0" applyNumberFormat="1" applyFont="1" applyBorder="1" applyAlignment="1">
      <alignment horizontal="centerContinuous" vertical="center"/>
    </xf>
    <xf numFmtId="182" fontId="5" fillId="0" borderId="33" xfId="0" applyNumberFormat="1" applyFont="1" applyBorder="1" applyAlignment="1">
      <alignment horizontal="centerContinuous" vertical="center"/>
    </xf>
    <xf numFmtId="0" fontId="5" fillId="0" borderId="29" xfId="0" applyFont="1" applyBorder="1" applyAlignment="1">
      <alignment horizontal="left" vertical="top"/>
    </xf>
    <xf numFmtId="181" fontId="9" fillId="0" borderId="29" xfId="0" applyNumberFormat="1" applyFont="1" applyBorder="1" applyAlignment="1">
      <alignment horizontal="right" vertical="top" shrinkToFit="1"/>
    </xf>
    <xf numFmtId="0" fontId="5" fillId="0" borderId="33" xfId="0" applyFont="1" applyBorder="1" applyAlignment="1">
      <alignment horizontal="centerContinuous" vertical="center"/>
    </xf>
    <xf numFmtId="0" fontId="5" fillId="0" borderId="28" xfId="0" applyFont="1" applyBorder="1" applyAlignment="1">
      <alignment horizontal="left" vertical="top" wrapText="1" indent="1"/>
    </xf>
    <xf numFmtId="178" fontId="5" fillId="0" borderId="30" xfId="0" applyNumberFormat="1" applyFont="1" applyBorder="1" applyAlignment="1">
      <alignment horizontal="right" vertical="top" wrapText="1" indent="1"/>
    </xf>
    <xf numFmtId="0" fontId="9" fillId="0" borderId="28" xfId="0" applyFont="1" applyBorder="1" applyAlignment="1">
      <alignment horizontal="center" vertical="top"/>
    </xf>
    <xf numFmtId="0" fontId="9" fillId="0" borderId="34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9" fontId="9" fillId="0" borderId="29" xfId="0" applyNumberFormat="1" applyFont="1" applyBorder="1" applyAlignment="1">
      <alignment vertical="top"/>
    </xf>
    <xf numFmtId="0" fontId="9" fillId="0" borderId="35" xfId="0" applyFont="1" applyBorder="1" applyAlignment="1">
      <alignment horizontal="center" vertical="top"/>
    </xf>
    <xf numFmtId="0" fontId="9" fillId="0" borderId="36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9" fillId="0" borderId="38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wrapText="1"/>
    </xf>
    <xf numFmtId="182" fontId="9" fillId="0" borderId="29" xfId="0" applyNumberFormat="1" applyFont="1" applyBorder="1" applyAlignment="1">
      <alignment horizontal="right" vertical="top" shrinkToFit="1"/>
    </xf>
    <xf numFmtId="181" fontId="5" fillId="0" borderId="32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184" fontId="9" fillId="0" borderId="29" xfId="0" applyNumberFormat="1" applyFont="1" applyBorder="1" applyAlignment="1">
      <alignment horizontal="right" vertical="top" shrinkToFit="1"/>
    </xf>
    <xf numFmtId="4" fontId="9" fillId="0" borderId="30" xfId="0" applyNumberFormat="1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Continuous" vertical="center"/>
    </xf>
    <xf numFmtId="0" fontId="5" fillId="0" borderId="43" xfId="0" applyFont="1" applyBorder="1" applyAlignment="1">
      <alignment horizontal="centerContinuous" vertical="center"/>
    </xf>
    <xf numFmtId="0" fontId="5" fillId="0" borderId="44" xfId="0" applyFont="1" applyBorder="1" applyAlignment="1">
      <alignment horizontal="centerContinuous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wrapText="1"/>
    </xf>
    <xf numFmtId="0" fontId="9" fillId="0" borderId="47" xfId="0" applyFont="1" applyBorder="1" applyAlignment="1">
      <alignment horizontal="left" wrapText="1"/>
    </xf>
    <xf numFmtId="4" fontId="9" fillId="0" borderId="48" xfId="0" applyNumberFormat="1" applyFont="1" applyBorder="1" applyAlignment="1">
      <alignment horizontal="right" vertical="top" shrinkToFit="1"/>
    </xf>
    <xf numFmtId="4" fontId="8" fillId="0" borderId="39" xfId="0" applyNumberFormat="1" applyFont="1" applyBorder="1" applyAlignment="1">
      <alignment vertical="top"/>
    </xf>
    <xf numFmtId="0" fontId="13" fillId="0" borderId="0" xfId="57" applyFont="1"/>
    <xf numFmtId="0" fontId="14" fillId="0" borderId="0" xfId="57" applyFont="1" applyAlignment="1">
      <alignment horizontal="center"/>
    </xf>
    <xf numFmtId="0" fontId="15" fillId="0" borderId="0" xfId="57" applyFont="1" applyAlignment="1">
      <alignment horizontal="distributed"/>
    </xf>
    <xf numFmtId="0" fontId="15" fillId="0" borderId="0" xfId="57" applyFont="1" applyAlignment="1">
      <alignment horizontal="left"/>
    </xf>
    <xf numFmtId="0" fontId="15" fillId="0" borderId="0" xfId="57" applyFont="1"/>
    <xf numFmtId="0" fontId="15" fillId="0" borderId="0" xfId="57" applyFont="1" applyAlignment="1">
      <alignment horizontal="justify"/>
    </xf>
    <xf numFmtId="180" fontId="13" fillId="0" borderId="0" xfId="51" applyFont="1" applyAlignment="1"/>
    <xf numFmtId="0" fontId="13" fillId="0" borderId="0" xfId="57" applyFont="1" applyAlignment="1">
      <alignment horizontal="right"/>
    </xf>
    <xf numFmtId="10" fontId="13" fillId="0" borderId="0" xfId="63" applyNumberFormat="1" applyFont="1" applyAlignment="1">
      <alignment horizontal="center"/>
    </xf>
    <xf numFmtId="0" fontId="14" fillId="0" borderId="0" xfId="57" applyFont="1"/>
    <xf numFmtId="0" fontId="0" fillId="0" borderId="0" xfId="57"/>
    <xf numFmtId="0" fontId="16" fillId="0" borderId="0" xfId="57" applyFont="1" applyAlignment="1">
      <alignment wrapText="1"/>
    </xf>
    <xf numFmtId="0" fontId="16" fillId="2" borderId="49" xfId="57" applyFont="1" applyFill="1" applyBorder="1" applyAlignment="1">
      <alignment horizontal="center" vertical="center" wrapText="1"/>
    </xf>
    <xf numFmtId="0" fontId="16" fillId="2" borderId="50" xfId="57" applyFont="1" applyFill="1" applyBorder="1" applyAlignment="1">
      <alignment horizontal="center" vertical="center" wrapText="1"/>
    </xf>
    <xf numFmtId="0" fontId="16" fillId="2" borderId="51" xfId="57" applyFont="1" applyFill="1" applyBorder="1" applyAlignment="1">
      <alignment horizontal="center" vertical="center" wrapText="1"/>
    </xf>
    <xf numFmtId="0" fontId="0" fillId="0" borderId="0" xfId="57" applyAlignment="1">
      <alignment wrapText="1"/>
    </xf>
    <xf numFmtId="0" fontId="17" fillId="0" borderId="52" xfId="57" applyFont="1" applyBorder="1" applyAlignment="1">
      <alignment horizontal="left" vertical="center"/>
    </xf>
    <xf numFmtId="0" fontId="18" fillId="0" borderId="0" xfId="57" applyFont="1" applyAlignment="1">
      <alignment horizontal="left" vertical="center"/>
    </xf>
    <xf numFmtId="3" fontId="18" fillId="0" borderId="0" xfId="57" applyNumberFormat="1" applyFont="1" applyAlignment="1">
      <alignment horizontal="right" vertical="center"/>
    </xf>
    <xf numFmtId="3" fontId="18" fillId="0" borderId="0" xfId="57" applyNumberFormat="1" applyFont="1" applyAlignment="1">
      <alignment vertical="center"/>
    </xf>
    <xf numFmtId="0" fontId="17" fillId="0" borderId="0" xfId="57" applyFont="1" applyAlignment="1">
      <alignment horizontal="left" vertical="center"/>
    </xf>
    <xf numFmtId="0" fontId="19" fillId="0" borderId="46" xfId="57" applyFont="1" applyBorder="1" applyAlignment="1">
      <alignment horizontal="right"/>
    </xf>
    <xf numFmtId="3" fontId="18" fillId="0" borderId="47" xfId="57" applyNumberFormat="1" applyFont="1" applyBorder="1" applyAlignment="1">
      <alignment horizontal="right" vertical="center"/>
    </xf>
    <xf numFmtId="0" fontId="0" fillId="0" borderId="53" xfId="57" applyBorder="1"/>
    <xf numFmtId="0" fontId="0" fillId="0" borderId="0" xfId="57" applyAlignment="1">
      <alignment horizontal="right"/>
    </xf>
    <xf numFmtId="0" fontId="16" fillId="3" borderId="53" xfId="57" applyFont="1" applyFill="1" applyBorder="1" applyAlignment="1">
      <alignment horizontal="center"/>
    </xf>
    <xf numFmtId="0" fontId="19" fillId="0" borderId="53" xfId="57" applyFont="1" applyBorder="1" applyAlignment="1">
      <alignment horizontal="center"/>
    </xf>
    <xf numFmtId="0" fontId="19" fillId="0" borderId="53" xfId="58" applyFont="1" applyBorder="1" applyAlignment="1">
      <alignment horizontal="center"/>
    </xf>
    <xf numFmtId="0" fontId="0" fillId="0" borderId="54" xfId="57" applyBorder="1"/>
    <xf numFmtId="0" fontId="0" fillId="0" borderId="55" xfId="57" applyBorder="1"/>
    <xf numFmtId="0" fontId="0" fillId="0" borderId="56" xfId="57" applyBorder="1"/>
    <xf numFmtId="0" fontId="0" fillId="0" borderId="57" xfId="57" applyBorder="1"/>
    <xf numFmtId="0" fontId="0" fillId="0" borderId="58" xfId="57" applyBorder="1"/>
    <xf numFmtId="0" fontId="0" fillId="0" borderId="59" xfId="57" applyBorder="1"/>
    <xf numFmtId="0" fontId="0" fillId="0" borderId="60" xfId="57" applyBorder="1"/>
    <xf numFmtId="0" fontId="0" fillId="0" borderId="61" xfId="57" applyBorder="1"/>
    <xf numFmtId="0" fontId="0" fillId="0" borderId="62" xfId="57" applyBorder="1"/>
    <xf numFmtId="0" fontId="19" fillId="0" borderId="46" xfId="57" applyFont="1" applyBorder="1" applyAlignment="1">
      <alignment horizontal="center"/>
    </xf>
    <xf numFmtId="0" fontId="19" fillId="0" borderId="20" xfId="57" applyFont="1" applyBorder="1" applyAlignment="1">
      <alignment horizontal="center"/>
    </xf>
    <xf numFmtId="0" fontId="19" fillId="0" borderId="47" xfId="57" applyFont="1" applyBorder="1" applyAlignment="1">
      <alignment horizontal="center"/>
    </xf>
    <xf numFmtId="0" fontId="0" fillId="0" borderId="54" xfId="57" applyBorder="1" applyAlignment="1">
      <alignment horizontal="center"/>
    </xf>
    <xf numFmtId="0" fontId="0" fillId="0" borderId="55" xfId="57" applyBorder="1" applyAlignment="1">
      <alignment horizontal="center"/>
    </xf>
    <xf numFmtId="0" fontId="0" fillId="0" borderId="56" xfId="57" applyBorder="1" applyAlignment="1">
      <alignment horizontal="center"/>
    </xf>
    <xf numFmtId="0" fontId="0" fillId="0" borderId="57" xfId="57" applyBorder="1" applyAlignment="1">
      <alignment horizontal="center"/>
    </xf>
    <xf numFmtId="0" fontId="0" fillId="0" borderId="58" xfId="57" applyBorder="1" applyAlignment="1">
      <alignment horizontal="center"/>
    </xf>
    <xf numFmtId="0" fontId="0" fillId="0" borderId="59" xfId="57" applyBorder="1" applyAlignment="1">
      <alignment horizontal="center"/>
    </xf>
    <xf numFmtId="0" fontId="13" fillId="0" borderId="0" xfId="59" applyFont="1"/>
    <xf numFmtId="0" fontId="20" fillId="0" borderId="0" xfId="59" applyFont="1" applyAlignment="1">
      <alignment vertical="center" textRotation="255"/>
    </xf>
    <xf numFmtId="0" fontId="21" fillId="4" borderId="63" xfId="59" applyFont="1" applyFill="1" applyBorder="1" applyAlignment="1">
      <alignment horizontal="center"/>
    </xf>
    <xf numFmtId="0" fontId="22" fillId="4" borderId="64" xfId="59" applyFont="1" applyFill="1" applyBorder="1"/>
    <xf numFmtId="0" fontId="23" fillId="4" borderId="65" xfId="59" applyFont="1" applyFill="1" applyBorder="1" applyAlignment="1">
      <alignment horizontal="center"/>
    </xf>
    <xf numFmtId="0" fontId="23" fillId="4" borderId="66" xfId="59" applyFont="1" applyFill="1" applyBorder="1" applyAlignment="1">
      <alignment horizontal="center"/>
    </xf>
    <xf numFmtId="0" fontId="20" fillId="0" borderId="0" xfId="59" applyFont="1" applyAlignment="1">
      <alignment horizontal="center"/>
    </xf>
    <xf numFmtId="0" fontId="13" fillId="0" borderId="0" xfId="59" applyFont="1" applyAlignment="1">
      <alignment vertical="center" textRotation="255"/>
    </xf>
    <xf numFmtId="0" fontId="20" fillId="0" borderId="0" xfId="59" applyFont="1" applyAlignment="1">
      <alignment horizontal="left"/>
    </xf>
    <xf numFmtId="0" fontId="20" fillId="0" borderId="0" xfId="59" applyFont="1" applyAlignment="1">
      <alignment horizontal="center" vertical="center"/>
    </xf>
    <xf numFmtId="3" fontId="24" fillId="0" borderId="0" xfId="59" applyNumberFormat="1" applyFont="1" applyAlignment="1">
      <alignment vertical="center"/>
    </xf>
    <xf numFmtId="0" fontId="20" fillId="0" borderId="0" xfId="59" applyFont="1"/>
    <xf numFmtId="0" fontId="24" fillId="0" borderId="0" xfId="59" applyFont="1" applyAlignment="1">
      <alignment horizontal="left" vertical="center"/>
    </xf>
    <xf numFmtId="3" fontId="24" fillId="0" borderId="0" xfId="59" applyNumberFormat="1" applyFont="1" applyAlignment="1">
      <alignment horizontal="right" vertical="center"/>
    </xf>
    <xf numFmtId="0" fontId="20" fillId="5" borderId="67" xfId="59" applyFont="1" applyFill="1" applyBorder="1" applyAlignment="1">
      <alignment horizontal="center" vertical="center"/>
    </xf>
    <xf numFmtId="0" fontId="20" fillId="5" borderId="68" xfId="59" applyFont="1" applyFill="1" applyBorder="1" applyAlignment="1">
      <alignment horizontal="center" vertical="center"/>
    </xf>
    <xf numFmtId="0" fontId="25" fillId="0" borderId="69" xfId="59" applyFont="1" applyBorder="1"/>
    <xf numFmtId="0" fontId="20" fillId="5" borderId="70" xfId="59" applyFont="1" applyFill="1" applyBorder="1" applyAlignment="1">
      <alignment horizontal="center" vertical="center"/>
    </xf>
    <xf numFmtId="0" fontId="20" fillId="5" borderId="71" xfId="59" applyFont="1" applyFill="1" applyBorder="1" applyAlignment="1">
      <alignment horizontal="center"/>
    </xf>
    <xf numFmtId="0" fontId="25" fillId="0" borderId="72" xfId="59" applyFont="1" applyBorder="1"/>
    <xf numFmtId="0" fontId="25" fillId="0" borderId="73" xfId="59" applyFont="1" applyBorder="1"/>
    <xf numFmtId="0" fontId="25" fillId="0" borderId="0" xfId="59" applyFont="1"/>
    <xf numFmtId="0" fontId="20" fillId="5" borderId="74" xfId="59" applyFont="1" applyFill="1" applyBorder="1" applyAlignment="1">
      <alignment horizontal="center" vertical="center"/>
    </xf>
    <xf numFmtId="0" fontId="20" fillId="5" borderId="73" xfId="59" applyFont="1" applyFill="1" applyBorder="1" applyAlignment="1">
      <alignment horizontal="center"/>
    </xf>
    <xf numFmtId="0" fontId="25" fillId="0" borderId="75" xfId="59" applyFont="1" applyBorder="1"/>
    <xf numFmtId="0" fontId="25" fillId="0" borderId="76" xfId="59" applyFont="1" applyBorder="1"/>
    <xf numFmtId="0" fontId="25" fillId="0" borderId="77" xfId="59" applyFont="1" applyBorder="1"/>
    <xf numFmtId="0" fontId="20" fillId="5" borderId="78" xfId="59" applyFont="1" applyFill="1" applyBorder="1" applyAlignment="1">
      <alignment horizontal="center" vertical="center"/>
    </xf>
    <xf numFmtId="0" fontId="20" fillId="5" borderId="76" xfId="59" applyFont="1" applyFill="1" applyBorder="1" applyAlignment="1">
      <alignment horizontal="center"/>
    </xf>
    <xf numFmtId="0" fontId="13" fillId="0" borderId="0" xfId="59" applyFont="1" applyAlignment="1">
      <alignment horizontal="center"/>
    </xf>
    <xf numFmtId="0" fontId="13" fillId="6" borderId="79" xfId="59" applyFont="1" applyFill="1" applyBorder="1" applyAlignment="1">
      <alignment horizontal="right" vertical="center"/>
    </xf>
    <xf numFmtId="0" fontId="13" fillId="6" borderId="80" xfId="59" applyFont="1" applyFill="1" applyBorder="1" applyAlignment="1">
      <alignment horizontal="center" vertical="center"/>
    </xf>
    <xf numFmtId="0" fontId="13" fillId="6" borderId="81" xfId="59" applyFont="1" applyFill="1" applyBorder="1" applyAlignment="1">
      <alignment vertical="center"/>
    </xf>
    <xf numFmtId="0" fontId="13" fillId="6" borderId="82" xfId="59" applyFont="1" applyFill="1" applyBorder="1" applyAlignment="1">
      <alignment vertical="center"/>
    </xf>
    <xf numFmtId="185" fontId="13" fillId="6" borderId="83" xfId="59" applyNumberFormat="1" applyFont="1" applyFill="1" applyBorder="1" applyAlignment="1">
      <alignment vertical="center"/>
    </xf>
    <xf numFmtId="0" fontId="20" fillId="0" borderId="84" xfId="59" applyFont="1" applyBorder="1" applyAlignment="1">
      <alignment horizontal="center" vertical="center"/>
    </xf>
    <xf numFmtId="0" fontId="20" fillId="0" borderId="85" xfId="59" applyFont="1" applyBorder="1" applyAlignment="1">
      <alignment vertical="center"/>
    </xf>
    <xf numFmtId="0" fontId="20" fillId="0" borderId="86" xfId="59" applyFont="1" applyBorder="1" applyAlignment="1">
      <alignment horizontal="left" vertical="center"/>
    </xf>
    <xf numFmtId="0" fontId="13" fillId="0" borderId="86" xfId="59" applyFont="1" applyBorder="1" applyAlignment="1">
      <alignment vertical="center"/>
    </xf>
    <xf numFmtId="0" fontId="13" fillId="0" borderId="87" xfId="59" applyFont="1" applyBorder="1" applyAlignment="1">
      <alignment vertical="center"/>
    </xf>
    <xf numFmtId="185" fontId="13" fillId="0" borderId="88" xfId="59" applyNumberFormat="1" applyFont="1" applyBorder="1" applyAlignment="1">
      <alignment vertical="center"/>
    </xf>
    <xf numFmtId="0" fontId="20" fillId="0" borderId="89" xfId="59" applyFont="1" applyBorder="1" applyAlignment="1">
      <alignment horizontal="center" vertical="center"/>
    </xf>
    <xf numFmtId="0" fontId="20" fillId="0" borderId="90" xfId="59" applyFont="1" applyBorder="1" applyAlignment="1">
      <alignment horizontal="left" vertical="center"/>
    </xf>
    <xf numFmtId="0" fontId="13" fillId="0" borderId="91" xfId="59" applyFont="1" applyBorder="1" applyAlignment="1">
      <alignment horizontal="left" vertical="center"/>
    </xf>
    <xf numFmtId="0" fontId="13" fillId="0" borderId="91" xfId="59" applyFont="1" applyBorder="1" applyAlignment="1">
      <alignment vertical="center"/>
    </xf>
    <xf numFmtId="186" fontId="13" fillId="0" borderId="92" xfId="59" applyNumberFormat="1" applyFont="1" applyBorder="1" applyAlignment="1">
      <alignment vertical="center"/>
    </xf>
    <xf numFmtId="185" fontId="13" fillId="0" borderId="93" xfId="59" applyNumberFormat="1" applyFont="1" applyBorder="1" applyAlignment="1">
      <alignment vertical="center"/>
    </xf>
    <xf numFmtId="0" fontId="13" fillId="0" borderId="89" xfId="59" applyFont="1" applyBorder="1" applyAlignment="1">
      <alignment horizontal="center" vertical="center"/>
    </xf>
    <xf numFmtId="0" fontId="13" fillId="0" borderId="90" xfId="59" applyFont="1" applyBorder="1" applyAlignment="1">
      <alignment horizontal="left" vertical="center"/>
    </xf>
    <xf numFmtId="3" fontId="13" fillId="0" borderId="91" xfId="59" applyNumberFormat="1" applyFont="1" applyBorder="1" applyAlignment="1">
      <alignment horizontal="left" vertical="center"/>
    </xf>
    <xf numFmtId="0" fontId="13" fillId="0" borderId="91" xfId="59" applyFont="1" applyBorder="1" applyAlignment="1">
      <alignment vertical="center" wrapText="1"/>
    </xf>
    <xf numFmtId="0" fontId="13" fillId="0" borderId="92" xfId="59" applyFont="1" applyBorder="1" applyAlignment="1">
      <alignment vertical="center" wrapText="1"/>
    </xf>
    <xf numFmtId="186" fontId="13" fillId="0" borderId="91" xfId="59" applyNumberFormat="1" applyFont="1" applyBorder="1" applyAlignment="1">
      <alignment horizontal="left" vertical="center"/>
    </xf>
    <xf numFmtId="0" fontId="20" fillId="0" borderId="91" xfId="59" applyFont="1" applyBorder="1" applyAlignment="1">
      <alignment vertical="center"/>
    </xf>
    <xf numFmtId="186" fontId="13" fillId="0" borderId="91" xfId="59" applyNumberFormat="1" applyFont="1" applyBorder="1" applyAlignment="1">
      <alignment vertical="center"/>
    </xf>
    <xf numFmtId="0" fontId="13" fillId="0" borderId="94" xfId="59" applyFont="1" applyBorder="1" applyAlignment="1">
      <alignment horizontal="left" vertical="center"/>
    </xf>
    <xf numFmtId="186" fontId="13" fillId="0" borderId="95" xfId="59" applyNumberFormat="1" applyFont="1" applyBorder="1" applyAlignment="1">
      <alignment horizontal="left" vertical="center"/>
    </xf>
    <xf numFmtId="0" fontId="13" fillId="0" borderId="95" xfId="59" applyFont="1" applyBorder="1" applyAlignment="1">
      <alignment vertical="center"/>
    </xf>
    <xf numFmtId="186" fontId="13" fillId="0" borderId="96" xfId="59" applyNumberFormat="1" applyFont="1" applyBorder="1" applyAlignment="1">
      <alignment vertical="center"/>
    </xf>
    <xf numFmtId="185" fontId="13" fillId="0" borderId="97" xfId="59" applyNumberFormat="1" applyFont="1" applyBorder="1" applyAlignment="1">
      <alignment vertical="center"/>
    </xf>
    <xf numFmtId="0" fontId="13" fillId="0" borderId="98" xfId="59" applyFont="1" applyBorder="1" applyAlignment="1">
      <alignment horizontal="center" vertical="center"/>
    </xf>
    <xf numFmtId="0" fontId="13" fillId="0" borderId="99" xfId="59" applyFont="1" applyBorder="1" applyAlignment="1">
      <alignment horizontal="right" vertical="center"/>
    </xf>
    <xf numFmtId="0" fontId="13" fillId="0" borderId="100" xfId="59" applyFont="1" applyBorder="1" applyAlignment="1">
      <alignment horizontal="center" vertical="center"/>
    </xf>
    <xf numFmtId="0" fontId="13" fillId="0" borderId="101" xfId="59" applyFont="1" applyBorder="1" applyAlignment="1">
      <alignment horizontal="left" vertical="center"/>
    </xf>
    <xf numFmtId="0" fontId="13" fillId="0" borderId="101" xfId="59" applyFont="1" applyBorder="1" applyAlignment="1">
      <alignment vertical="center"/>
    </xf>
    <xf numFmtId="0" fontId="13" fillId="0" borderId="102" xfId="59" applyFont="1" applyBorder="1" applyAlignment="1">
      <alignment vertical="center"/>
    </xf>
    <xf numFmtId="185" fontId="13" fillId="0" borderId="103" xfId="59" applyNumberFormat="1" applyFont="1" applyBorder="1" applyAlignment="1">
      <alignment vertical="center"/>
    </xf>
    <xf numFmtId="0" fontId="13" fillId="0" borderId="104" xfId="59" applyFont="1" applyBorder="1" applyAlignment="1">
      <alignment horizontal="center" vertical="center"/>
    </xf>
    <xf numFmtId="0" fontId="13" fillId="0" borderId="32" xfId="59" applyFont="1" applyBorder="1" applyAlignment="1">
      <alignment vertical="center"/>
    </xf>
    <xf numFmtId="0" fontId="20" fillId="0" borderId="32" xfId="59" applyFont="1" applyBorder="1" applyAlignment="1">
      <alignment horizontal="right" vertical="center"/>
    </xf>
    <xf numFmtId="0" fontId="25" fillId="0" borderId="33" xfId="59" applyFont="1" applyBorder="1"/>
    <xf numFmtId="39" fontId="20" fillId="0" borderId="34" xfId="59" applyNumberFormat="1" applyFont="1" applyBorder="1" applyAlignment="1">
      <alignment vertical="center"/>
    </xf>
    <xf numFmtId="0" fontId="13" fillId="0" borderId="0" xfId="59" applyFont="1" applyAlignment="1">
      <alignment vertical="center"/>
    </xf>
    <xf numFmtId="0" fontId="13" fillId="0" borderId="105" xfId="59" applyFont="1" applyBorder="1" applyAlignment="1">
      <alignment horizontal="center" vertical="center"/>
    </xf>
    <xf numFmtId="0" fontId="25" fillId="0" borderId="43" xfId="59" applyFont="1" applyBorder="1"/>
    <xf numFmtId="0" fontId="25" fillId="0" borderId="44" xfId="59" applyFont="1" applyBorder="1"/>
    <xf numFmtId="0" fontId="13" fillId="0" borderId="106" xfId="59" applyFont="1" applyBorder="1" applyAlignment="1">
      <alignment vertical="center"/>
    </xf>
    <xf numFmtId="0" fontId="13" fillId="0" borderId="107" xfId="59" applyFont="1" applyBorder="1" applyAlignment="1">
      <alignment vertical="center"/>
    </xf>
    <xf numFmtId="39" fontId="13" fillId="0" borderId="107" xfId="59" applyNumberFormat="1" applyFont="1" applyBorder="1" applyAlignment="1">
      <alignment vertical="center"/>
    </xf>
    <xf numFmtId="0" fontId="25" fillId="0" borderId="108" xfId="59" applyFont="1" applyBorder="1"/>
    <xf numFmtId="0" fontId="25" fillId="0" borderId="109" xfId="59" applyFont="1" applyBorder="1"/>
    <xf numFmtId="0" fontId="25" fillId="0" borderId="110" xfId="59" applyFont="1" applyBorder="1"/>
    <xf numFmtId="0" fontId="13" fillId="0" borderId="111" xfId="59" applyFont="1" applyBorder="1" applyAlignment="1">
      <alignment vertical="center"/>
    </xf>
    <xf numFmtId="0" fontId="13" fillId="0" borderId="112" xfId="59" applyFont="1" applyBorder="1" applyAlignment="1">
      <alignment vertical="center"/>
    </xf>
    <xf numFmtId="39" fontId="13" fillId="0" borderId="112" xfId="59" applyNumberFormat="1" applyFont="1" applyBorder="1" applyAlignment="1">
      <alignment vertical="center"/>
    </xf>
    <xf numFmtId="0" fontId="13" fillId="0" borderId="113" xfId="59" applyFont="1" applyBorder="1" applyAlignment="1">
      <alignment vertical="center"/>
    </xf>
    <xf numFmtId="0" fontId="13" fillId="0" borderId="114" xfId="59" applyFont="1" applyBorder="1" applyAlignment="1">
      <alignment vertical="center"/>
    </xf>
    <xf numFmtId="39" fontId="13" fillId="0" borderId="114" xfId="59" applyNumberFormat="1" applyFont="1" applyBorder="1" applyAlignment="1">
      <alignment vertical="center"/>
    </xf>
    <xf numFmtId="0" fontId="13" fillId="0" borderId="115" xfId="59" applyFont="1" applyBorder="1" applyAlignment="1">
      <alignment horizontal="center" vertical="center"/>
    </xf>
    <xf numFmtId="0" fontId="25" fillId="0" borderId="116" xfId="59" applyFont="1" applyBorder="1"/>
    <xf numFmtId="0" fontId="13" fillId="0" borderId="116" xfId="59" applyFont="1" applyBorder="1" applyAlignment="1">
      <alignment vertical="center"/>
    </xf>
    <xf numFmtId="39" fontId="13" fillId="0" borderId="116" xfId="59" applyNumberFormat="1" applyFont="1" applyBorder="1" applyAlignment="1">
      <alignment vertical="center"/>
    </xf>
    <xf numFmtId="39" fontId="13" fillId="0" borderId="0" xfId="59" applyNumberFormat="1" applyFont="1"/>
    <xf numFmtId="0" fontId="13" fillId="0" borderId="0" xfId="59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/>
    </xf>
    <xf numFmtId="39" fontId="13" fillId="5" borderId="0" xfId="59" applyNumberFormat="1" applyFont="1" applyFill="1" applyAlignment="1">
      <alignment horizontal="center"/>
    </xf>
    <xf numFmtId="0" fontId="25" fillId="0" borderId="0" xfId="59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39" fontId="13" fillId="0" borderId="0" xfId="59" applyNumberFormat="1" applyFont="1" applyAlignment="1">
      <alignment horizontal="center"/>
    </xf>
    <xf numFmtId="0" fontId="24" fillId="0" borderId="0" xfId="59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0" fillId="5" borderId="40" xfId="59" applyFont="1" applyFill="1" applyBorder="1" applyAlignment="1">
      <alignment horizontal="center"/>
    </xf>
    <xf numFmtId="0" fontId="25" fillId="0" borderId="117" xfId="59" applyFont="1" applyBorder="1"/>
    <xf numFmtId="0" fontId="20" fillId="5" borderId="117" xfId="59" applyFont="1" applyFill="1" applyBorder="1" applyAlignment="1">
      <alignment horizontal="center" vertical="center"/>
    </xf>
    <xf numFmtId="0" fontId="20" fillId="5" borderId="118" xfId="59" applyFont="1" applyFill="1" applyBorder="1" applyAlignment="1">
      <alignment horizontal="center"/>
    </xf>
    <xf numFmtId="0" fontId="20" fillId="5" borderId="119" xfId="59" applyFont="1" applyFill="1" applyBorder="1" applyAlignment="1">
      <alignment horizontal="center"/>
    </xf>
    <xf numFmtId="0" fontId="20" fillId="5" borderId="120" xfId="59" applyFont="1" applyFill="1" applyBorder="1" applyAlignment="1">
      <alignment horizontal="center"/>
    </xf>
    <xf numFmtId="0" fontId="20" fillId="5" borderId="121" xfId="59" applyFont="1" applyFill="1" applyBorder="1" applyAlignment="1">
      <alignment horizontal="center"/>
    </xf>
    <xf numFmtId="39" fontId="13" fillId="6" borderId="80" xfId="59" applyNumberFormat="1" applyFont="1" applyFill="1" applyBorder="1" applyAlignment="1">
      <alignment vertical="center"/>
    </xf>
    <xf numFmtId="185" fontId="13" fillId="6" borderId="122" xfId="59" applyNumberFormat="1" applyFont="1" applyFill="1" applyBorder="1" applyAlignment="1">
      <alignment horizontal="center" vertical="center"/>
    </xf>
    <xf numFmtId="185" fontId="13" fillId="6" borderId="123" xfId="59" applyNumberFormat="1" applyFont="1" applyFill="1" applyBorder="1" applyAlignment="1">
      <alignment horizontal="center" vertical="center"/>
    </xf>
    <xf numFmtId="185" fontId="13" fillId="6" borderId="124" xfId="59" applyNumberFormat="1" applyFont="1" applyFill="1" applyBorder="1" applyAlignment="1">
      <alignment horizontal="center" vertical="center"/>
    </xf>
    <xf numFmtId="39" fontId="13" fillId="0" borderId="88" xfId="59" applyNumberFormat="1" applyFont="1" applyBorder="1" applyAlignment="1">
      <alignment vertical="center"/>
    </xf>
    <xf numFmtId="185" fontId="27" fillId="0" borderId="125" xfId="60" applyNumberFormat="1" applyFont="1" applyBorder="1" applyAlignment="1">
      <alignment horizontal="center" vertical="center"/>
    </xf>
    <xf numFmtId="185" fontId="27" fillId="0" borderId="126" xfId="60" applyNumberFormat="1" applyFont="1" applyBorder="1" applyAlignment="1">
      <alignment horizontal="center" vertical="center"/>
    </xf>
    <xf numFmtId="185" fontId="27" fillId="0" borderId="127" xfId="60" applyNumberFormat="1" applyFont="1" applyBorder="1" applyAlignment="1">
      <alignment horizontal="center" vertical="center"/>
    </xf>
    <xf numFmtId="39" fontId="13" fillId="0" borderId="93" xfId="59" applyNumberFormat="1" applyFont="1" applyBorder="1" applyAlignment="1">
      <alignment vertical="center"/>
    </xf>
    <xf numFmtId="185" fontId="27" fillId="0" borderId="128" xfId="60" applyNumberFormat="1" applyFont="1" applyBorder="1" applyAlignment="1">
      <alignment horizontal="center" vertical="center"/>
    </xf>
    <xf numFmtId="185" fontId="27" fillId="0" borderId="129" xfId="60" applyNumberFormat="1" applyFont="1" applyBorder="1" applyAlignment="1">
      <alignment horizontal="center" vertical="center"/>
    </xf>
    <xf numFmtId="185" fontId="27" fillId="0" borderId="130" xfId="60" applyNumberFormat="1" applyFont="1" applyBorder="1" applyAlignment="1">
      <alignment horizontal="center" vertical="center"/>
    </xf>
    <xf numFmtId="185" fontId="27" fillId="7" borderId="129" xfId="60" applyNumberFormat="1" applyFont="1" applyFill="1" applyBorder="1" applyAlignment="1">
      <alignment horizontal="center" vertical="center"/>
    </xf>
    <xf numFmtId="185" fontId="27" fillId="7" borderId="126" xfId="60" applyNumberFormat="1" applyFont="1" applyFill="1" applyBorder="1" applyAlignment="1">
      <alignment horizontal="center" vertical="center"/>
    </xf>
    <xf numFmtId="185" fontId="27" fillId="7" borderId="130" xfId="60" applyNumberFormat="1" applyFont="1" applyFill="1" applyBorder="1" applyAlignment="1">
      <alignment horizontal="center" vertical="center"/>
    </xf>
    <xf numFmtId="185" fontId="27" fillId="8" borderId="125" xfId="60" applyNumberFormat="1" applyFont="1" applyFill="1" applyBorder="1" applyAlignment="1">
      <alignment horizontal="center" vertical="center"/>
    </xf>
    <xf numFmtId="185" fontId="27" fillId="9" borderId="126" xfId="60" applyNumberFormat="1" applyFont="1" applyFill="1" applyBorder="1" applyAlignment="1">
      <alignment horizontal="center" vertical="center"/>
    </xf>
    <xf numFmtId="185" fontId="27" fillId="9" borderId="127" xfId="60" applyNumberFormat="1" applyFont="1" applyFill="1" applyBorder="1" applyAlignment="1">
      <alignment horizontal="center" vertical="center"/>
    </xf>
    <xf numFmtId="185" fontId="27" fillId="9" borderId="125" xfId="60" applyNumberFormat="1" applyFont="1" applyFill="1" applyBorder="1" applyAlignment="1">
      <alignment horizontal="center" vertical="center"/>
    </xf>
    <xf numFmtId="185" fontId="27" fillId="8" borderId="126" xfId="60" applyNumberFormat="1" applyFont="1" applyFill="1" applyBorder="1" applyAlignment="1">
      <alignment horizontal="center" vertical="center"/>
    </xf>
    <xf numFmtId="185" fontId="27" fillId="7" borderId="130" xfId="0" applyNumberFormat="1" applyFont="1" applyFill="1" applyBorder="1" applyAlignment="1">
      <alignment horizontal="center" vertical="center"/>
    </xf>
    <xf numFmtId="185" fontId="27" fillId="8" borderId="127" xfId="60" applyNumberFormat="1" applyFont="1" applyFill="1" applyBorder="1" applyAlignment="1">
      <alignment horizontal="center" vertical="center"/>
    </xf>
    <xf numFmtId="185" fontId="27" fillId="0" borderId="131" xfId="60" applyNumberFormat="1" applyFont="1" applyBorder="1" applyAlignment="1">
      <alignment horizontal="center" vertical="center"/>
    </xf>
    <xf numFmtId="185" fontId="27" fillId="0" borderId="132" xfId="60" applyNumberFormat="1" applyFont="1" applyBorder="1" applyAlignment="1">
      <alignment horizontal="center" vertical="center"/>
    </xf>
    <xf numFmtId="185" fontId="27" fillId="7" borderId="128" xfId="60" applyNumberFormat="1" applyFont="1" applyFill="1" applyBorder="1" applyAlignment="1">
      <alignment horizontal="center" vertical="center"/>
    </xf>
    <xf numFmtId="185" fontId="27" fillId="10" borderId="128" xfId="60" applyNumberFormat="1" applyFont="1" applyFill="1" applyBorder="1" applyAlignment="1">
      <alignment horizontal="center" vertical="center"/>
    </xf>
    <xf numFmtId="185" fontId="27" fillId="10" borderId="129" xfId="60" applyNumberFormat="1" applyFont="1" applyFill="1" applyBorder="1" applyAlignment="1">
      <alignment horizontal="center" vertical="center"/>
    </xf>
    <xf numFmtId="185" fontId="27" fillId="10" borderId="130" xfId="60" applyNumberFormat="1" applyFont="1" applyFill="1" applyBorder="1" applyAlignment="1">
      <alignment horizontal="center" vertical="center"/>
    </xf>
    <xf numFmtId="39" fontId="13" fillId="0" borderId="97" xfId="59" applyNumberFormat="1" applyFont="1" applyBorder="1" applyAlignment="1">
      <alignment vertical="center"/>
    </xf>
    <xf numFmtId="185" fontId="27" fillId="10" borderId="133" xfId="60" applyNumberFormat="1" applyFont="1" applyFill="1" applyBorder="1" applyAlignment="1">
      <alignment horizontal="center" vertical="center"/>
    </xf>
    <xf numFmtId="185" fontId="27" fillId="0" borderId="134" xfId="60" applyNumberFormat="1" applyFont="1" applyBorder="1" applyAlignment="1">
      <alignment horizontal="center" vertical="center"/>
    </xf>
    <xf numFmtId="39" fontId="13" fillId="0" borderId="103" xfId="59" applyNumberFormat="1" applyFont="1" applyBorder="1" applyAlignment="1">
      <alignment vertical="center"/>
    </xf>
    <xf numFmtId="39" fontId="20" fillId="0" borderId="29" xfId="59" applyNumberFormat="1" applyFont="1" applyBorder="1" applyAlignment="1">
      <alignment vertical="center"/>
    </xf>
    <xf numFmtId="39" fontId="13" fillId="0" borderId="135" xfId="59" applyNumberFormat="1" applyFont="1" applyBorder="1" applyAlignment="1">
      <alignment vertical="center"/>
    </xf>
    <xf numFmtId="39" fontId="13" fillId="0" borderId="136" xfId="59" applyNumberFormat="1" applyFont="1" applyBorder="1" applyAlignment="1">
      <alignment vertical="center"/>
    </xf>
    <xf numFmtId="39" fontId="13" fillId="0" borderId="137" xfId="59" applyNumberFormat="1" applyFont="1" applyBorder="1" applyAlignment="1">
      <alignment vertical="center"/>
    </xf>
    <xf numFmtId="39" fontId="31" fillId="0" borderId="138" xfId="59" applyNumberFormat="1" applyFont="1" applyBorder="1" applyAlignment="1">
      <alignment vertical="center"/>
    </xf>
    <xf numFmtId="185" fontId="13" fillId="0" borderId="29" xfId="59" applyNumberFormat="1" applyFont="1" applyBorder="1" applyAlignment="1">
      <alignment vertical="center"/>
    </xf>
    <xf numFmtId="39" fontId="31" fillId="0" borderId="139" xfId="59" applyNumberFormat="1" applyFont="1" applyBorder="1" applyAlignment="1">
      <alignment vertical="center"/>
    </xf>
    <xf numFmtId="185" fontId="13" fillId="11" borderId="29" xfId="59" applyNumberFormat="1" applyFont="1" applyFill="1" applyBorder="1" applyAlignment="1">
      <alignment vertical="center"/>
    </xf>
    <xf numFmtId="39" fontId="31" fillId="0" borderId="140" xfId="59" applyNumberFormat="1" applyFont="1" applyBorder="1" applyAlignment="1">
      <alignment vertical="center"/>
    </xf>
    <xf numFmtId="185" fontId="20" fillId="0" borderId="141" xfId="59" applyNumberFormat="1" applyFont="1" applyBorder="1" applyAlignment="1">
      <alignment vertical="center"/>
    </xf>
    <xf numFmtId="186" fontId="13" fillId="0" borderId="0" xfId="59" applyNumberFormat="1" applyFont="1"/>
    <xf numFmtId="0" fontId="27" fillId="0" borderId="0" xfId="0" applyFont="1"/>
    <xf numFmtId="176" fontId="18" fillId="0" borderId="0" xfId="0" applyNumberFormat="1" applyFont="1" applyAlignment="1">
      <alignment horizontal="center" vertical="center"/>
    </xf>
    <xf numFmtId="185" fontId="27" fillId="0" borderId="130" xfId="0" applyNumberFormat="1" applyFont="1" applyBorder="1" applyAlignment="1">
      <alignment horizontal="center" vertical="center"/>
    </xf>
    <xf numFmtId="185" fontId="27" fillId="9" borderId="131" xfId="60" applyNumberFormat="1" applyFont="1" applyFill="1" applyBorder="1" applyAlignment="1">
      <alignment horizontal="center" vertical="center"/>
    </xf>
    <xf numFmtId="185" fontId="27" fillId="8" borderId="129" xfId="60" applyNumberFormat="1" applyFont="1" applyFill="1" applyBorder="1" applyAlignment="1">
      <alignment horizontal="center" vertical="center"/>
    </xf>
    <xf numFmtId="185" fontId="27" fillId="0" borderId="129" xfId="60" applyNumberFormat="1" applyFont="1" applyFill="1" applyBorder="1" applyAlignment="1">
      <alignment horizontal="center" vertical="center"/>
    </xf>
    <xf numFmtId="185" fontId="27" fillId="9" borderId="129" xfId="60" applyNumberFormat="1" applyFont="1" applyFill="1" applyBorder="1" applyAlignment="1">
      <alignment horizontal="center" vertical="center"/>
    </xf>
    <xf numFmtId="0" fontId="22" fillId="4" borderId="142" xfId="59" applyFont="1" applyFill="1" applyBorder="1"/>
    <xf numFmtId="0" fontId="23" fillId="4" borderId="143" xfId="59" applyFont="1" applyFill="1" applyBorder="1" applyAlignment="1">
      <alignment horizontal="center"/>
    </xf>
    <xf numFmtId="187" fontId="13" fillId="0" borderId="0" xfId="59" applyNumberFormat="1" applyFont="1" applyAlignment="1">
      <alignment horizontal="left"/>
    </xf>
    <xf numFmtId="0" fontId="20" fillId="5" borderId="144" xfId="59" applyFont="1" applyFill="1" applyBorder="1" applyAlignment="1">
      <alignment horizontal="center"/>
    </xf>
    <xf numFmtId="0" fontId="20" fillId="5" borderId="145" xfId="59" applyFont="1" applyFill="1" applyBorder="1" applyAlignment="1">
      <alignment horizontal="center"/>
    </xf>
    <xf numFmtId="0" fontId="20" fillId="5" borderId="146" xfId="59" applyFont="1" applyFill="1" applyBorder="1" applyAlignment="1">
      <alignment horizontal="center"/>
    </xf>
    <xf numFmtId="9" fontId="32" fillId="6" borderId="147" xfId="59" applyNumberFormat="1" applyFont="1" applyFill="1" applyBorder="1" applyAlignment="1">
      <alignment horizontal="center" vertical="center"/>
    </xf>
    <xf numFmtId="9" fontId="32" fillId="0" borderId="148" xfId="59" applyNumberFormat="1" applyFont="1" applyBorder="1" applyAlignment="1">
      <alignment horizontal="center" vertical="center"/>
    </xf>
    <xf numFmtId="188" fontId="13" fillId="0" borderId="0" xfId="59" applyNumberFormat="1" applyFont="1"/>
    <xf numFmtId="185" fontId="32" fillId="0" borderId="148" xfId="59" applyNumberFormat="1" applyFont="1" applyBorder="1" applyAlignment="1">
      <alignment horizontal="center" vertical="center"/>
    </xf>
    <xf numFmtId="188" fontId="20" fillId="0" borderId="0" xfId="59" applyNumberFormat="1" applyFont="1" applyAlignment="1">
      <alignment horizontal="left" vertical="center"/>
    </xf>
    <xf numFmtId="185" fontId="27" fillId="8" borderId="132" xfId="60" applyNumberFormat="1" applyFont="1" applyFill="1" applyBorder="1" applyAlignment="1">
      <alignment horizontal="center" vertical="center"/>
    </xf>
    <xf numFmtId="185" fontId="27" fillId="8" borderId="128" xfId="60" applyNumberFormat="1" applyFont="1" applyFill="1" applyBorder="1" applyAlignment="1">
      <alignment horizontal="center" vertical="center"/>
    </xf>
    <xf numFmtId="185" fontId="27" fillId="7" borderId="132" xfId="60" applyNumberFormat="1" applyFont="1" applyFill="1" applyBorder="1" applyAlignment="1">
      <alignment horizontal="center" vertical="center"/>
    </xf>
    <xf numFmtId="185" fontId="27" fillId="9" borderId="128" xfId="60" applyNumberFormat="1" applyFont="1" applyFill="1" applyBorder="1" applyAlignment="1">
      <alignment horizontal="center" vertical="center"/>
    </xf>
    <xf numFmtId="185" fontId="27" fillId="10" borderId="132" xfId="60" applyNumberFormat="1" applyFont="1" applyFill="1" applyBorder="1" applyAlignment="1">
      <alignment horizontal="center" vertical="center"/>
    </xf>
    <xf numFmtId="185" fontId="27" fillId="8" borderId="130" xfId="60" applyNumberFormat="1" applyFont="1" applyFill="1" applyBorder="1" applyAlignment="1">
      <alignment horizontal="center" vertical="center"/>
    </xf>
    <xf numFmtId="185" fontId="27" fillId="9" borderId="132" xfId="60" applyNumberFormat="1" applyFont="1" applyFill="1" applyBorder="1" applyAlignment="1">
      <alignment horizontal="center" vertical="center"/>
    </xf>
    <xf numFmtId="9" fontId="32" fillId="0" borderId="149" xfId="59" applyNumberFormat="1" applyFont="1" applyBorder="1" applyAlignment="1">
      <alignment horizontal="center" vertical="center"/>
    </xf>
    <xf numFmtId="39" fontId="13" fillId="0" borderId="150" xfId="59" applyNumberFormat="1" applyFont="1" applyBorder="1" applyAlignment="1">
      <alignment horizontal="center" vertical="center"/>
    </xf>
    <xf numFmtId="0" fontId="13" fillId="0" borderId="0" xfId="59" applyFont="1" applyAlignment="1">
      <alignment horizontal="center" vertical="center"/>
    </xf>
    <xf numFmtId="39" fontId="13" fillId="0" borderId="145" xfId="59" applyNumberFormat="1" applyFont="1" applyBorder="1" applyAlignment="1">
      <alignment horizontal="center" vertical="center"/>
    </xf>
    <xf numFmtId="39" fontId="31" fillId="0" borderId="146" xfId="59" applyNumberFormat="1" applyFont="1" applyBorder="1" applyAlignment="1">
      <alignment horizontal="center" vertical="center"/>
    </xf>
    <xf numFmtId="186" fontId="13" fillId="0" borderId="0" xfId="59" applyNumberFormat="1" applyFont="1" applyAlignment="1">
      <alignment horizontal="center"/>
    </xf>
    <xf numFmtId="185" fontId="13" fillId="0" borderId="0" xfId="59" applyNumberFormat="1" applyFont="1"/>
    <xf numFmtId="185" fontId="13" fillId="0" borderId="0" xfId="59" applyNumberFormat="1" applyFont="1" applyAlignment="1">
      <alignment horizontal="center" vertical="center"/>
    </xf>
    <xf numFmtId="185" fontId="13" fillId="0" borderId="0" xfId="59" applyNumberFormat="1" applyFont="1" applyAlignment="1">
      <alignment horizontal="center"/>
    </xf>
    <xf numFmtId="189" fontId="13" fillId="0" borderId="0" xfId="59" applyNumberFormat="1" applyFont="1"/>
    <xf numFmtId="185" fontId="20" fillId="12" borderId="151" xfId="59" applyNumberFormat="1" applyFont="1" applyFill="1" applyBorder="1" applyAlignment="1">
      <alignment horizontal="center" vertical="center"/>
    </xf>
    <xf numFmtId="0" fontId="13" fillId="0" borderId="0" xfId="59" applyFont="1" applyAlignment="1">
      <alignment horizontal="left" vertical="center"/>
    </xf>
    <xf numFmtId="39" fontId="13" fillId="0" borderId="0" xfId="59" applyNumberFormat="1" applyFont="1" applyAlignment="1">
      <alignment horizontal="left"/>
    </xf>
    <xf numFmtId="0" fontId="13" fillId="0" borderId="0" xfId="59" applyFont="1" applyAlignment="1">
      <alignment horizontal="center" wrapText="1"/>
    </xf>
    <xf numFmtId="0" fontId="33" fillId="0" borderId="0" xfId="59" applyFont="1" applyAlignment="1">
      <alignment horizontal="left" vertical="center"/>
    </xf>
    <xf numFmtId="0" fontId="24" fillId="0" borderId="0" xfId="59" applyFont="1" applyAlignment="1">
      <alignment horizontal="center"/>
    </xf>
    <xf numFmtId="0" fontId="18" fillId="0" borderId="0" xfId="0" applyFont="1" applyAlignment="1">
      <alignment horizontal="center"/>
    </xf>
    <xf numFmtId="0" fontId="34" fillId="0" borderId="0" xfId="59" applyFont="1" applyAlignment="1">
      <alignment horizontal="center"/>
    </xf>
    <xf numFmtId="0" fontId="31" fillId="0" borderId="0" xfId="59" applyFont="1"/>
    <xf numFmtId="0" fontId="31" fillId="0" borderId="0" xfId="59" applyFont="1" applyAlignment="1">
      <alignment wrapText="1"/>
    </xf>
    <xf numFmtId="0" fontId="34" fillId="0" borderId="0" xfId="59" applyFont="1"/>
    <xf numFmtId="39" fontId="34" fillId="0" borderId="0" xfId="59" applyNumberFormat="1" applyFont="1" applyAlignment="1">
      <alignment horizontal="center"/>
    </xf>
    <xf numFmtId="0" fontId="34" fillId="0" borderId="0" xfId="59" applyFont="1" applyAlignment="1">
      <alignment horizontal="center" vertical="center"/>
    </xf>
    <xf numFmtId="39" fontId="20" fillId="0" borderId="0" xfId="59" applyNumberFormat="1" applyFont="1" applyAlignment="1">
      <alignment horizontal="center"/>
    </xf>
    <xf numFmtId="0" fontId="32" fillId="0" borderId="0" xfId="59" applyFont="1"/>
    <xf numFmtId="39" fontId="32" fillId="0" borderId="0" xfId="59" applyNumberFormat="1" applyFont="1" applyAlignment="1">
      <alignment horizontal="center"/>
    </xf>
    <xf numFmtId="39" fontId="13" fillId="0" borderId="0" xfId="59" applyNumberFormat="1" applyFont="1" applyAlignment="1">
      <alignment horizontal="center" vertical="center"/>
    </xf>
    <xf numFmtId="0" fontId="13" fillId="0" borderId="0" xfId="59" applyFont="1" applyAlignment="1">
      <alignment wrapText="1"/>
    </xf>
    <xf numFmtId="0" fontId="23" fillId="4" borderId="63" xfId="59" applyFont="1" applyFill="1" applyBorder="1" applyAlignment="1">
      <alignment horizontal="center" vertical="center" wrapText="1"/>
    </xf>
    <xf numFmtId="0" fontId="23" fillId="4" borderId="64" xfId="59" applyFont="1" applyFill="1" applyBorder="1" applyAlignment="1">
      <alignment horizontal="center" vertical="center" wrapText="1"/>
    </xf>
    <xf numFmtId="0" fontId="23" fillId="4" borderId="65" xfId="59" applyFont="1" applyFill="1" applyBorder="1" applyAlignment="1">
      <alignment horizontal="center" vertical="center" wrapText="1"/>
    </xf>
    <xf numFmtId="0" fontId="23" fillId="4" borderId="66" xfId="59" applyFont="1" applyFill="1" applyBorder="1" applyAlignment="1">
      <alignment horizontal="center" vertical="center" wrapText="1"/>
    </xf>
    <xf numFmtId="0" fontId="13" fillId="0" borderId="63" xfId="59" applyFont="1" applyBorder="1"/>
    <xf numFmtId="0" fontId="13" fillId="0" borderId="64" xfId="59" applyFont="1" applyBorder="1" applyAlignment="1">
      <alignment horizontal="center" wrapText="1"/>
    </xf>
    <xf numFmtId="0" fontId="24" fillId="0" borderId="52" xfId="59" applyFont="1" applyBorder="1" applyAlignment="1">
      <alignment horizontal="left" vertical="center"/>
    </xf>
    <xf numFmtId="0" fontId="24" fillId="0" borderId="0" xfId="59" applyFont="1" applyBorder="1" applyAlignment="1">
      <alignment horizontal="left" vertical="center"/>
    </xf>
    <xf numFmtId="3" fontId="24" fillId="0" borderId="0" xfId="59" applyNumberFormat="1" applyFont="1" applyBorder="1" applyAlignment="1">
      <alignment vertical="center"/>
    </xf>
    <xf numFmtId="0" fontId="13" fillId="0" borderId="0" xfId="59" applyFont="1" applyBorder="1"/>
    <xf numFmtId="0" fontId="20" fillId="0" borderId="152" xfId="59" applyFont="1" applyBorder="1" applyAlignment="1">
      <alignment horizontal="center" vertical="center"/>
    </xf>
    <xf numFmtId="0" fontId="20" fillId="0" borderId="153" xfId="59" applyFont="1" applyBorder="1" applyAlignment="1">
      <alignment horizontal="center" vertical="center" wrapText="1"/>
    </xf>
    <xf numFmtId="0" fontId="20" fillId="13" borderId="153" xfId="59" applyFont="1" applyFill="1" applyBorder="1" applyAlignment="1">
      <alignment horizontal="center" vertical="center" wrapText="1"/>
    </xf>
    <xf numFmtId="0" fontId="20" fillId="14" borderId="153" xfId="59" applyFont="1" applyFill="1" applyBorder="1" applyAlignment="1">
      <alignment horizontal="center" vertical="center" wrapText="1"/>
    </xf>
    <xf numFmtId="0" fontId="20" fillId="15" borderId="153" xfId="59" applyFont="1" applyFill="1" applyBorder="1" applyAlignment="1">
      <alignment horizontal="center" vertical="top" wrapText="1"/>
    </xf>
    <xf numFmtId="0" fontId="20" fillId="0" borderId="154" xfId="59" applyFont="1" applyBorder="1" applyAlignment="1">
      <alignment horizontal="center"/>
    </xf>
    <xf numFmtId="0" fontId="20" fillId="0" borderId="53" xfId="59" applyFont="1" applyBorder="1" applyAlignment="1">
      <alignment horizontal="center" wrapText="1"/>
    </xf>
    <xf numFmtId="0" fontId="20" fillId="0" borderId="53" xfId="59" applyFont="1" applyBorder="1" applyAlignment="1">
      <alignment horizontal="center"/>
    </xf>
    <xf numFmtId="0" fontId="20" fillId="13" borderId="62" xfId="59" applyFont="1" applyFill="1" applyBorder="1" applyAlignment="1">
      <alignment horizontal="center" vertical="center" wrapText="1"/>
    </xf>
    <xf numFmtId="0" fontId="20" fillId="14" borderId="62" xfId="59" applyFont="1" applyFill="1" applyBorder="1" applyAlignment="1">
      <alignment horizontal="center" vertical="center" wrapText="1"/>
    </xf>
    <xf numFmtId="0" fontId="20" fillId="15" borderId="62" xfId="59" applyFont="1" applyFill="1" applyBorder="1" applyAlignment="1">
      <alignment horizontal="center" vertical="top" wrapText="1"/>
    </xf>
    <xf numFmtId="0" fontId="20" fillId="0" borderId="155" xfId="59" applyFont="1" applyBorder="1" applyAlignment="1">
      <alignment horizontal="center"/>
    </xf>
    <xf numFmtId="0" fontId="20" fillId="0" borderId="156" xfId="59" applyFont="1" applyBorder="1" applyAlignment="1">
      <alignment horizontal="center" wrapText="1"/>
    </xf>
    <xf numFmtId="0" fontId="20" fillId="0" borderId="156" xfId="59" applyFont="1" applyBorder="1" applyAlignment="1">
      <alignment horizontal="center"/>
    </xf>
    <xf numFmtId="0" fontId="20" fillId="13" borderId="156" xfId="59" applyFont="1" applyFill="1" applyBorder="1" applyAlignment="1">
      <alignment horizontal="center"/>
    </xf>
    <xf numFmtId="0" fontId="20" fillId="14" borderId="156" xfId="59" applyFont="1" applyFill="1" applyBorder="1" applyAlignment="1">
      <alignment horizontal="center"/>
    </xf>
    <xf numFmtId="0" fontId="20" fillId="15" borderId="156" xfId="59" applyFont="1" applyFill="1" applyBorder="1" applyAlignment="1">
      <alignment horizontal="center"/>
    </xf>
    <xf numFmtId="1" fontId="24" fillId="0" borderId="157" xfId="59" applyNumberFormat="1" applyFont="1" applyBorder="1" applyAlignment="1">
      <alignment horizontal="center" vertical="center"/>
    </xf>
    <xf numFmtId="186" fontId="24" fillId="0" borderId="158" xfId="53" applyNumberFormat="1" applyFont="1" applyBorder="1" applyAlignment="1">
      <alignment horizontal="left" vertical="center"/>
    </xf>
    <xf numFmtId="0" fontId="24" fillId="0" borderId="62" xfId="59" applyFont="1" applyBorder="1" applyAlignment="1">
      <alignment vertical="center"/>
    </xf>
    <xf numFmtId="0" fontId="13" fillId="0" borderId="61" xfId="59" applyFont="1" applyBorder="1"/>
    <xf numFmtId="0" fontId="13" fillId="13" borderId="62" xfId="59" applyFont="1" applyFill="1" applyBorder="1"/>
    <xf numFmtId="0" fontId="13" fillId="14" borderId="62" xfId="59" applyFont="1" applyFill="1" applyBorder="1"/>
    <xf numFmtId="0" fontId="13" fillId="15" borderId="62" xfId="59" applyFont="1" applyFill="1" applyBorder="1"/>
    <xf numFmtId="1" fontId="25" fillId="0" borderId="157" xfId="59" applyNumberFormat="1" applyFont="1" applyBorder="1" applyAlignment="1">
      <alignment horizontal="center" vertical="center"/>
    </xf>
    <xf numFmtId="186" fontId="13" fillId="0" borderId="90" xfId="61" applyNumberFormat="1" applyFont="1" applyBorder="1" applyAlignment="1">
      <alignment horizontal="left" vertical="center"/>
    </xf>
    <xf numFmtId="180" fontId="25" fillId="0" borderId="53" xfId="59" applyNumberFormat="1" applyFont="1" applyBorder="1" applyAlignment="1">
      <alignment vertical="center"/>
    </xf>
    <xf numFmtId="180" fontId="13" fillId="0" borderId="47" xfId="59" applyNumberFormat="1" applyFont="1" applyBorder="1"/>
    <xf numFmtId="180" fontId="13" fillId="13" borderId="53" xfId="59" applyNumberFormat="1" applyFont="1" applyFill="1" applyBorder="1"/>
    <xf numFmtId="180" fontId="13" fillId="14" borderId="53" xfId="59" applyNumberFormat="1" applyFont="1" applyFill="1" applyBorder="1"/>
    <xf numFmtId="180" fontId="13" fillId="15" borderId="53" xfId="59" applyNumberFormat="1" applyFont="1" applyFill="1" applyBorder="1"/>
    <xf numFmtId="1" fontId="25" fillId="0" borderId="159" xfId="59" applyNumberFormat="1" applyFont="1" applyBorder="1" applyAlignment="1">
      <alignment horizontal="center" vertical="center"/>
    </xf>
    <xf numFmtId="1" fontId="25" fillId="0" borderId="160" xfId="59" applyNumberFormat="1" applyFont="1" applyBorder="1" applyAlignment="1">
      <alignment horizontal="center" vertical="center"/>
    </xf>
    <xf numFmtId="186" fontId="13" fillId="0" borderId="0" xfId="61" applyNumberFormat="1" applyFont="1" applyBorder="1" applyAlignment="1">
      <alignment horizontal="left" vertical="center"/>
    </xf>
    <xf numFmtId="0" fontId="25" fillId="0" borderId="56" xfId="59" applyFont="1" applyBorder="1" applyAlignment="1">
      <alignment vertical="center"/>
    </xf>
    <xf numFmtId="0" fontId="13" fillId="0" borderId="55" xfId="59" applyFont="1" applyBorder="1"/>
    <xf numFmtId="0" fontId="13" fillId="13" borderId="56" xfId="59" applyFont="1" applyFill="1" applyBorder="1"/>
    <xf numFmtId="0" fontId="13" fillId="14" borderId="56" xfId="59" applyFont="1" applyFill="1" applyBorder="1"/>
    <xf numFmtId="0" fontId="13" fillId="15" borderId="56" xfId="59" applyFont="1" applyFill="1" applyBorder="1"/>
    <xf numFmtId="1" fontId="24" fillId="0" borderId="161" xfId="59" applyNumberFormat="1" applyFont="1" applyBorder="1" applyAlignment="1">
      <alignment horizontal="center" vertical="center"/>
    </xf>
    <xf numFmtId="0" fontId="24" fillId="0" borderId="49" xfId="59" applyFont="1" applyBorder="1" applyAlignment="1">
      <alignment horizontal="right" vertical="center"/>
    </xf>
    <xf numFmtId="180" fontId="20" fillId="0" borderId="162" xfId="59" applyNumberFormat="1" applyFont="1" applyBorder="1"/>
    <xf numFmtId="180" fontId="20" fillId="0" borderId="163" xfId="59" applyNumberFormat="1" applyFont="1" applyBorder="1"/>
    <xf numFmtId="180" fontId="20" fillId="16" borderId="163" xfId="59" applyNumberFormat="1" applyFont="1" applyFill="1" applyBorder="1"/>
    <xf numFmtId="180" fontId="20" fillId="17" borderId="163" xfId="59" applyNumberFormat="1" applyFont="1" applyFill="1" applyBorder="1"/>
    <xf numFmtId="180" fontId="20" fillId="18" borderId="163" xfId="59" applyNumberFormat="1" applyFont="1" applyFill="1" applyBorder="1"/>
    <xf numFmtId="1" fontId="24" fillId="0" borderId="164" xfId="59" applyNumberFormat="1" applyFont="1" applyBorder="1" applyAlignment="1">
      <alignment horizontal="center" vertical="center"/>
    </xf>
    <xf numFmtId="186" fontId="24" fillId="0" borderId="165" xfId="53" applyNumberFormat="1" applyFont="1" applyBorder="1" applyAlignment="1">
      <alignment horizontal="left" vertical="center"/>
    </xf>
    <xf numFmtId="186" fontId="25" fillId="0" borderId="158" xfId="53" applyNumberFormat="1" applyFont="1" applyBorder="1" applyAlignment="1">
      <alignment horizontal="left" vertical="center"/>
    </xf>
    <xf numFmtId="186" fontId="25" fillId="0" borderId="0" xfId="53" applyNumberFormat="1" applyFont="1" applyBorder="1" applyAlignment="1">
      <alignment horizontal="left" vertical="center"/>
    </xf>
    <xf numFmtId="180" fontId="20" fillId="0" borderId="162" xfId="53" applyFont="1" applyFill="1" applyBorder="1" applyAlignment="1"/>
    <xf numFmtId="180" fontId="13" fillId="16" borderId="162" xfId="59" applyNumberFormat="1" applyFont="1" applyFill="1" applyBorder="1"/>
    <xf numFmtId="180" fontId="13" fillId="17" borderId="162" xfId="59" applyNumberFormat="1" applyFont="1" applyFill="1" applyBorder="1"/>
    <xf numFmtId="180" fontId="13" fillId="18" borderId="162" xfId="59" applyNumberFormat="1" applyFont="1" applyFill="1" applyBorder="1"/>
    <xf numFmtId="1" fontId="24" fillId="0" borderId="166" xfId="59" applyNumberFormat="1" applyFont="1" applyBorder="1" applyAlignment="1">
      <alignment horizontal="center" vertical="center"/>
    </xf>
    <xf numFmtId="0" fontId="24" fillId="0" borderId="167" xfId="59" applyFont="1" applyBorder="1" applyAlignment="1">
      <alignment horizontal="right" vertical="center"/>
    </xf>
    <xf numFmtId="180" fontId="20" fillId="0" borderId="49" xfId="59" applyNumberFormat="1" applyFont="1" applyBorder="1"/>
    <xf numFmtId="180" fontId="20" fillId="16" borderId="162" xfId="59" applyNumberFormat="1" applyFont="1" applyFill="1" applyBorder="1"/>
    <xf numFmtId="180" fontId="20" fillId="17" borderId="162" xfId="59" applyNumberFormat="1" applyFont="1" applyFill="1" applyBorder="1"/>
    <xf numFmtId="180" fontId="20" fillId="18" borderId="162" xfId="59" applyNumberFormat="1" applyFont="1" applyFill="1" applyBorder="1"/>
    <xf numFmtId="0" fontId="13" fillId="13" borderId="61" xfId="59" applyFont="1" applyFill="1" applyBorder="1"/>
    <xf numFmtId="180" fontId="24" fillId="0" borderId="53" xfId="59" applyNumberFormat="1" applyFont="1" applyBorder="1" applyAlignment="1">
      <alignment vertical="center"/>
    </xf>
    <xf numFmtId="180" fontId="13" fillId="0" borderId="55" xfId="59" applyNumberFormat="1" applyFont="1" applyBorder="1"/>
    <xf numFmtId="180" fontId="13" fillId="15" borderId="56" xfId="59" applyNumberFormat="1" applyFont="1" applyFill="1" applyBorder="1"/>
    <xf numFmtId="0" fontId="13" fillId="13" borderId="47" xfId="59" applyFont="1" applyFill="1" applyBorder="1"/>
    <xf numFmtId="0" fontId="13" fillId="14" borderId="53" xfId="59" applyFont="1" applyFill="1" applyBorder="1"/>
    <xf numFmtId="0" fontId="13" fillId="15" borderId="53" xfId="59" applyFont="1" applyFill="1" applyBorder="1"/>
    <xf numFmtId="186" fontId="25" fillId="0" borderId="168" xfId="53" applyNumberFormat="1" applyFont="1" applyBorder="1" applyAlignment="1">
      <alignment horizontal="left" vertical="center"/>
    </xf>
    <xf numFmtId="180" fontId="24" fillId="0" borderId="56" xfId="59" applyNumberFormat="1" applyFont="1" applyBorder="1" applyAlignment="1">
      <alignment vertical="center"/>
    </xf>
    <xf numFmtId="180" fontId="13" fillId="13" borderId="56" xfId="59" applyNumberFormat="1" applyFont="1" applyFill="1" applyBorder="1"/>
    <xf numFmtId="180" fontId="13" fillId="14" borderId="56" xfId="59" applyNumberFormat="1" applyFont="1" applyFill="1" applyBorder="1"/>
    <xf numFmtId="180" fontId="20" fillId="0" borderId="169" xfId="59" applyNumberFormat="1" applyFont="1" applyBorder="1"/>
    <xf numFmtId="180" fontId="20" fillId="0" borderId="170" xfId="59" applyNumberFormat="1" applyFont="1" applyBorder="1"/>
    <xf numFmtId="1" fontId="24" fillId="0" borderId="52" xfId="59" applyNumberFormat="1" applyFont="1" applyBorder="1" applyAlignment="1">
      <alignment horizontal="center" vertical="center"/>
    </xf>
    <xf numFmtId="0" fontId="24" fillId="0" borderId="0" xfId="59" applyFont="1" applyBorder="1" applyAlignment="1">
      <alignment horizontal="right" vertical="center"/>
    </xf>
    <xf numFmtId="180" fontId="20" fillId="0" borderId="59" xfId="53" applyFont="1" applyFill="1" applyBorder="1" applyAlignment="1"/>
    <xf numFmtId="180" fontId="20" fillId="0" borderId="58" xfId="59" applyNumberFormat="1" applyFont="1" applyBorder="1"/>
    <xf numFmtId="0" fontId="13" fillId="13" borderId="58" xfId="59" applyFont="1" applyFill="1" applyBorder="1"/>
    <xf numFmtId="0" fontId="13" fillId="14" borderId="59" xfId="59" applyFont="1" applyFill="1" applyBorder="1"/>
    <xf numFmtId="0" fontId="13" fillId="15" borderId="59" xfId="59" applyFont="1" applyFill="1" applyBorder="1"/>
    <xf numFmtId="0" fontId="24" fillId="0" borderId="49" xfId="59" applyFont="1" applyBorder="1" applyAlignment="1">
      <alignment vertical="center"/>
    </xf>
    <xf numFmtId="1" fontId="24" fillId="0" borderId="0" xfId="59" applyNumberFormat="1" applyFont="1" applyAlignment="1">
      <alignment horizontal="center" vertical="center"/>
    </xf>
    <xf numFmtId="0" fontId="24" fillId="0" borderId="0" xfId="59" applyFont="1" applyAlignment="1">
      <alignment horizontal="right" vertical="center"/>
    </xf>
    <xf numFmtId="180" fontId="20" fillId="0" borderId="0" xfId="53" applyFont="1" applyFill="1" applyBorder="1" applyAlignment="1"/>
    <xf numFmtId="180" fontId="20" fillId="0" borderId="0" xfId="59" applyNumberFormat="1" applyFont="1"/>
    <xf numFmtId="180" fontId="24" fillId="0" borderId="0" xfId="59" applyNumberFormat="1" applyFont="1"/>
    <xf numFmtId="0" fontId="35" fillId="0" borderId="0" xfId="59" applyFont="1" applyAlignment="1">
      <alignment horizontal="right" vertical="center"/>
    </xf>
    <xf numFmtId="0" fontId="36" fillId="19" borderId="169" xfId="59" applyFont="1" applyFill="1" applyBorder="1" applyAlignment="1">
      <alignment horizontal="right" vertical="center" wrapText="1"/>
    </xf>
    <xf numFmtId="190" fontId="20" fillId="0" borderId="169" xfId="59" applyNumberFormat="1" applyFont="1" applyBorder="1"/>
    <xf numFmtId="180" fontId="31" fillId="0" borderId="0" xfId="59" applyNumberFormat="1" applyFont="1"/>
    <xf numFmtId="0" fontId="13" fillId="0" borderId="0" xfId="59" applyFont="1" applyFill="1"/>
    <xf numFmtId="0" fontId="35" fillId="0" borderId="0" xfId="59" applyFont="1" applyAlignment="1">
      <alignment vertical="center"/>
    </xf>
    <xf numFmtId="0" fontId="36" fillId="19" borderId="169" xfId="59" applyFont="1" applyFill="1" applyBorder="1" applyAlignment="1">
      <alignment horizontal="right" vertical="center"/>
    </xf>
    <xf numFmtId="0" fontId="13" fillId="0" borderId="169" xfId="59" applyFont="1" applyBorder="1"/>
    <xf numFmtId="0" fontId="35" fillId="0" borderId="0" xfId="59" applyFont="1" applyAlignment="1">
      <alignment vertical="center" wrapText="1"/>
    </xf>
    <xf numFmtId="0" fontId="26" fillId="0" borderId="0" xfId="60" applyFont="1" applyAlignment="1">
      <alignment vertical="center" wrapText="1"/>
    </xf>
    <xf numFmtId="0" fontId="26" fillId="0" borderId="0" xfId="60" applyFont="1" applyAlignment="1">
      <alignment horizontal="center" vertical="center"/>
    </xf>
    <xf numFmtId="0" fontId="27" fillId="0" borderId="0" xfId="60" applyFont="1"/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23" fillId="4" borderId="142" xfId="59" applyFont="1" applyFill="1" applyBorder="1" applyAlignment="1">
      <alignment horizontal="center" vertical="center" wrapText="1"/>
    </xf>
    <xf numFmtId="0" fontId="23" fillId="4" borderId="143" xfId="59" applyFont="1" applyFill="1" applyBorder="1" applyAlignment="1">
      <alignment horizontal="center" vertical="center" wrapText="1"/>
    </xf>
    <xf numFmtId="0" fontId="13" fillId="0" borderId="142" xfId="59" applyFont="1" applyBorder="1"/>
    <xf numFmtId="0" fontId="13" fillId="0" borderId="171" xfId="59" applyFont="1" applyBorder="1"/>
    <xf numFmtId="0" fontId="20" fillId="15" borderId="172" xfId="59" applyFont="1" applyFill="1" applyBorder="1" applyAlignment="1">
      <alignment horizontal="center" vertical="center" wrapText="1"/>
    </xf>
    <xf numFmtId="0" fontId="20" fillId="20" borderId="173" xfId="59" applyFont="1" applyFill="1" applyBorder="1" applyAlignment="1">
      <alignment horizontal="center" vertical="center" wrapText="1"/>
    </xf>
    <xf numFmtId="0" fontId="20" fillId="15" borderId="60" xfId="59" applyFont="1" applyFill="1" applyBorder="1" applyAlignment="1">
      <alignment horizontal="center" vertical="center" wrapText="1"/>
    </xf>
    <xf numFmtId="0" fontId="20" fillId="20" borderId="174" xfId="59" applyFont="1" applyFill="1" applyBorder="1" applyAlignment="1">
      <alignment horizontal="center" vertical="center" wrapText="1"/>
    </xf>
    <xf numFmtId="0" fontId="20" fillId="15" borderId="175" xfId="59" applyFont="1" applyFill="1" applyBorder="1" applyAlignment="1">
      <alignment horizontal="center"/>
    </xf>
    <xf numFmtId="0" fontId="20" fillId="20" borderId="176" xfId="59" applyFont="1" applyFill="1" applyBorder="1" applyAlignment="1">
      <alignment horizontal="center"/>
    </xf>
    <xf numFmtId="0" fontId="13" fillId="15" borderId="60" xfId="59" applyFont="1" applyFill="1" applyBorder="1"/>
    <xf numFmtId="0" fontId="13" fillId="20" borderId="177" xfId="59" applyFont="1" applyFill="1" applyBorder="1"/>
    <xf numFmtId="180" fontId="13" fillId="0" borderId="0" xfId="59" applyNumberFormat="1" applyFont="1"/>
    <xf numFmtId="180" fontId="13" fillId="15" borderId="46" xfId="59" applyNumberFormat="1" applyFont="1" applyFill="1" applyBorder="1"/>
    <xf numFmtId="180" fontId="13" fillId="20" borderId="174" xfId="59" applyNumberFormat="1" applyFont="1" applyFill="1" applyBorder="1"/>
    <xf numFmtId="0" fontId="13" fillId="15" borderId="54" xfId="59" applyFont="1" applyFill="1" applyBorder="1"/>
    <xf numFmtId="180" fontId="13" fillId="20" borderId="178" xfId="59" applyNumberFormat="1" applyFont="1" applyFill="1" applyBorder="1"/>
    <xf numFmtId="180" fontId="20" fillId="18" borderId="179" xfId="53" applyFont="1" applyFill="1" applyBorder="1" applyAlignment="1"/>
    <xf numFmtId="180" fontId="20" fillId="21" borderId="180" xfId="59" applyNumberFormat="1" applyFont="1" applyFill="1" applyBorder="1"/>
    <xf numFmtId="180" fontId="13" fillId="20" borderId="177" xfId="59" applyNumberFormat="1" applyFont="1" applyFill="1" applyBorder="1"/>
    <xf numFmtId="180" fontId="13" fillId="18" borderId="179" xfId="59" applyNumberFormat="1" applyFont="1" applyFill="1" applyBorder="1"/>
    <xf numFmtId="180" fontId="20" fillId="20" borderId="180" xfId="59" applyNumberFormat="1" applyFont="1" applyFill="1" applyBorder="1"/>
    <xf numFmtId="10" fontId="31" fillId="0" borderId="0" xfId="59" applyNumberFormat="1" applyFont="1"/>
    <xf numFmtId="180" fontId="20" fillId="18" borderId="179" xfId="59" applyNumberFormat="1" applyFont="1" applyFill="1" applyBorder="1"/>
    <xf numFmtId="0" fontId="13" fillId="15" borderId="46" xfId="59" applyFont="1" applyFill="1" applyBorder="1"/>
    <xf numFmtId="0" fontId="13" fillId="15" borderId="57" xfId="59" applyFont="1" applyFill="1" applyBorder="1"/>
    <xf numFmtId="180" fontId="20" fillId="20" borderId="181" xfId="59" applyNumberFormat="1" applyFont="1" applyFill="1" applyBorder="1"/>
    <xf numFmtId="190" fontId="20" fillId="19" borderId="169" xfId="59" applyNumberFormat="1" applyFont="1" applyFill="1" applyBorder="1"/>
    <xf numFmtId="190" fontId="20" fillId="19" borderId="142" xfId="59" applyNumberFormat="1" applyFont="1" applyFill="1" applyBorder="1"/>
    <xf numFmtId="10" fontId="20" fillId="19" borderId="65" xfId="65" applyNumberFormat="1" applyFont="1" applyFill="1" applyBorder="1" applyAlignment="1"/>
    <xf numFmtId="9" fontId="20" fillId="19" borderId="169" xfId="65" applyFont="1" applyFill="1" applyBorder="1" applyAlignment="1"/>
    <xf numFmtId="176" fontId="13" fillId="0" borderId="0" xfId="59" applyNumberFormat="1" applyFont="1"/>
    <xf numFmtId="0" fontId="36" fillId="0" borderId="0" xfId="59" applyFont="1" applyAlignment="1">
      <alignment horizontal="center" vertical="center"/>
    </xf>
    <xf numFmtId="0" fontId="36" fillId="0" borderId="0" xfId="59" applyFont="1" applyAlignment="1">
      <alignment vertical="center" wrapText="1"/>
    </xf>
    <xf numFmtId="0" fontId="35" fillId="0" borderId="0" xfId="59" applyFont="1" applyAlignment="1">
      <alignment horizontal="left" vertical="center" wrapText="1"/>
    </xf>
    <xf numFmtId="0" fontId="23" fillId="4" borderId="49" xfId="59" applyFont="1" applyFill="1" applyBorder="1" applyAlignment="1">
      <alignment horizontal="center" wrapText="1"/>
    </xf>
    <xf numFmtId="0" fontId="23" fillId="4" borderId="50" xfId="59" applyFont="1" applyFill="1" applyBorder="1" applyAlignment="1">
      <alignment horizontal="center" wrapText="1"/>
    </xf>
    <xf numFmtId="0" fontId="20" fillId="22" borderId="153" xfId="59" applyFont="1" applyFill="1" applyBorder="1" applyAlignment="1">
      <alignment horizontal="center" vertical="center" wrapText="1"/>
    </xf>
    <xf numFmtId="0" fontId="20" fillId="22" borderId="62" xfId="59" applyFont="1" applyFill="1" applyBorder="1" applyAlignment="1">
      <alignment horizontal="center"/>
    </xf>
    <xf numFmtId="0" fontId="20" fillId="22" borderId="156" xfId="59" applyFont="1" applyFill="1" applyBorder="1" applyAlignment="1">
      <alignment horizontal="center"/>
    </xf>
    <xf numFmtId="0" fontId="13" fillId="0" borderId="60" xfId="59" applyFont="1" applyBorder="1"/>
    <xf numFmtId="0" fontId="13" fillId="23" borderId="63" xfId="59" applyFont="1" applyFill="1" applyBorder="1"/>
    <xf numFmtId="0" fontId="13" fillId="23" borderId="64" xfId="59" applyFont="1" applyFill="1" applyBorder="1"/>
    <xf numFmtId="180" fontId="13" fillId="0" borderId="20" xfId="59" applyNumberFormat="1" applyFont="1" applyBorder="1"/>
    <xf numFmtId="180" fontId="13" fillId="23" borderId="52" xfId="59" applyNumberFormat="1" applyFont="1" applyFill="1" applyBorder="1"/>
    <xf numFmtId="180" fontId="13" fillId="23" borderId="0" xfId="59" applyNumberFormat="1" applyFont="1" applyFill="1"/>
    <xf numFmtId="186" fontId="13" fillId="0" borderId="0" xfId="61" applyNumberFormat="1" applyFont="1" applyAlignment="1">
      <alignment horizontal="left" vertical="center"/>
    </xf>
    <xf numFmtId="0" fontId="13" fillId="0" borderId="54" xfId="59" applyFont="1" applyBorder="1"/>
    <xf numFmtId="0" fontId="13" fillId="23" borderId="52" xfId="59" applyFont="1" applyFill="1" applyBorder="1"/>
    <xf numFmtId="0" fontId="13" fillId="23" borderId="0" xfId="59" applyFont="1" applyFill="1"/>
    <xf numFmtId="180" fontId="20" fillId="0" borderId="50" xfId="59" applyNumberFormat="1" applyFont="1" applyBorder="1"/>
    <xf numFmtId="180" fontId="20" fillId="23" borderId="65" xfId="59" applyNumberFormat="1" applyFont="1" applyFill="1" applyBorder="1"/>
    <xf numFmtId="180" fontId="20" fillId="23" borderId="66" xfId="59" applyNumberFormat="1" applyFont="1" applyFill="1" applyBorder="1"/>
    <xf numFmtId="0" fontId="13" fillId="22" borderId="61" xfId="59" applyFont="1" applyFill="1" applyBorder="1"/>
    <xf numFmtId="180" fontId="13" fillId="22" borderId="47" xfId="59" applyNumberFormat="1" applyFont="1" applyFill="1" applyBorder="1"/>
    <xf numFmtId="180" fontId="13" fillId="14" borderId="53" xfId="53" applyFont="1" applyFill="1" applyBorder="1" applyAlignment="1"/>
    <xf numFmtId="0" fontId="13" fillId="22" borderId="55" xfId="59" applyFont="1" applyFill="1" applyBorder="1"/>
    <xf numFmtId="180" fontId="20" fillId="17" borderId="162" xfId="53" applyFont="1" applyFill="1" applyBorder="1" applyAlignment="1"/>
    <xf numFmtId="180" fontId="13" fillId="24" borderId="47" xfId="59" applyNumberFormat="1" applyFont="1" applyFill="1" applyBorder="1"/>
    <xf numFmtId="180" fontId="13" fillId="22" borderId="55" xfId="59" applyNumberFormat="1" applyFont="1" applyFill="1" applyBorder="1"/>
    <xf numFmtId="0" fontId="13" fillId="22" borderId="47" xfId="59" applyFont="1" applyFill="1" applyBorder="1"/>
    <xf numFmtId="180" fontId="20" fillId="22" borderId="58" xfId="59" applyNumberFormat="1" applyFont="1" applyFill="1" applyBorder="1"/>
    <xf numFmtId="0" fontId="24" fillId="0" borderId="63" xfId="59" applyFont="1" applyBorder="1" applyAlignment="1">
      <alignment vertical="center"/>
    </xf>
    <xf numFmtId="0" fontId="13" fillId="0" borderId="163" xfId="59" applyFont="1" applyBorder="1"/>
    <xf numFmtId="0" fontId="35" fillId="0" borderId="59" xfId="59" applyFont="1" applyBorder="1" applyAlignment="1">
      <alignment horizontal="right" vertical="center"/>
    </xf>
    <xf numFmtId="0" fontId="35" fillId="0" borderId="59" xfId="59" applyFont="1" applyBorder="1" applyAlignment="1">
      <alignment vertical="center" wrapText="1"/>
    </xf>
    <xf numFmtId="0" fontId="13" fillId="0" borderId="59" xfId="59" applyFont="1" applyBorder="1"/>
    <xf numFmtId="180" fontId="31" fillId="0" borderId="59" xfId="59" applyNumberFormat="1" applyFont="1" applyBorder="1"/>
    <xf numFmtId="0" fontId="35" fillId="19" borderId="49" xfId="59" applyFont="1" applyFill="1" applyBorder="1" applyAlignment="1">
      <alignment vertical="center"/>
    </xf>
    <xf numFmtId="0" fontId="36" fillId="19" borderId="163" xfId="59" applyFont="1" applyFill="1" applyBorder="1" applyAlignment="1">
      <alignment horizontal="right" vertical="center"/>
    </xf>
    <xf numFmtId="0" fontId="13" fillId="0" borderId="162" xfId="59" applyFont="1" applyBorder="1"/>
    <xf numFmtId="0" fontId="13" fillId="19" borderId="162" xfId="59" applyFont="1" applyFill="1" applyBorder="1"/>
    <xf numFmtId="0" fontId="23" fillId="4" borderId="51" xfId="59" applyFont="1" applyFill="1" applyBorder="1" applyAlignment="1">
      <alignment horizontal="center" wrapText="1"/>
    </xf>
    <xf numFmtId="0" fontId="13" fillId="23" borderId="142" xfId="59" applyFont="1" applyFill="1" applyBorder="1"/>
    <xf numFmtId="180" fontId="13" fillId="23" borderId="171" xfId="59" applyNumberFormat="1" applyFont="1" applyFill="1" applyBorder="1"/>
    <xf numFmtId="180" fontId="20" fillId="23" borderId="66" xfId="53" applyFont="1" applyFill="1" applyBorder="1" applyAlignment="1"/>
    <xf numFmtId="180" fontId="20" fillId="23" borderId="143" xfId="59" applyNumberFormat="1" applyFont="1" applyFill="1" applyBorder="1"/>
    <xf numFmtId="10" fontId="13" fillId="0" borderId="0" xfId="59" applyNumberFormat="1" applyFont="1"/>
    <xf numFmtId="182" fontId="31" fillId="25" borderId="0" xfId="59" applyNumberFormat="1" applyFont="1" applyFill="1"/>
    <xf numFmtId="180" fontId="13" fillId="15" borderId="54" xfId="59" applyNumberFormat="1" applyFont="1" applyFill="1" applyBorder="1"/>
    <xf numFmtId="9" fontId="20" fillId="19" borderId="162" xfId="65" applyFont="1" applyFill="1" applyBorder="1" applyAlignment="1"/>
    <xf numFmtId="9" fontId="20" fillId="19" borderId="51" xfId="65" applyFont="1" applyFill="1" applyBorder="1" applyAlignment="1"/>
    <xf numFmtId="0" fontId="25" fillId="0" borderId="0" xfId="56" applyFont="1" applyAlignment="1">
      <alignment horizontal="center" vertical="top"/>
    </xf>
    <xf numFmtId="0" fontId="41" fillId="0" borderId="0" xfId="56" applyFont="1">
      <alignment vertical="center"/>
    </xf>
    <xf numFmtId="0" fontId="42" fillId="0" borderId="0" xfId="56" applyFont="1">
      <alignment vertical="center"/>
    </xf>
    <xf numFmtId="0" fontId="24" fillId="0" borderId="0" xfId="56" applyFont="1">
      <alignment vertical="center"/>
    </xf>
    <xf numFmtId="0" fontId="25" fillId="0" borderId="0" xfId="56" applyFont="1">
      <alignment vertical="center"/>
    </xf>
    <xf numFmtId="0" fontId="25" fillId="0" borderId="0" xfId="56" applyFont="1" applyAlignment="1">
      <alignment vertical="top"/>
    </xf>
    <xf numFmtId="180" fontId="25" fillId="0" borderId="0" xfId="49" applyFont="1" applyAlignment="1">
      <alignment vertical="top"/>
    </xf>
    <xf numFmtId="180" fontId="25" fillId="0" borderId="0" xfId="49" applyFont="1">
      <alignment vertical="center"/>
    </xf>
    <xf numFmtId="0" fontId="43" fillId="26" borderId="49" xfId="56" applyFont="1" applyFill="1" applyBorder="1" applyAlignment="1">
      <alignment horizontal="center" vertical="center" wrapText="1"/>
    </xf>
    <xf numFmtId="0" fontId="43" fillId="26" borderId="50" xfId="56" applyFont="1" applyFill="1" applyBorder="1" applyAlignment="1">
      <alignment horizontal="center" vertical="center" wrapText="1"/>
    </xf>
    <xf numFmtId="0" fontId="24" fillId="0" borderId="0" xfId="56" applyFont="1" applyAlignment="1">
      <alignment vertical="top"/>
    </xf>
    <xf numFmtId="0" fontId="24" fillId="0" borderId="0" xfId="56" applyFont="1" applyAlignment="1">
      <alignment horizontal="center" vertical="top"/>
    </xf>
    <xf numFmtId="0" fontId="24" fillId="0" borderId="0" xfId="56" applyFont="1" applyAlignment="1">
      <alignment horizontal="left" vertical="top"/>
    </xf>
    <xf numFmtId="0" fontId="25" fillId="0" borderId="0" xfId="56" applyFont="1" applyAlignment="1">
      <alignment horizontal="left" vertical="top"/>
    </xf>
    <xf numFmtId="0" fontId="25" fillId="0" borderId="182" xfId="56" applyFont="1" applyFill="1" applyBorder="1" applyAlignment="1">
      <alignment horizontal="center" vertical="top"/>
    </xf>
    <xf numFmtId="0" fontId="25" fillId="0" borderId="183" xfId="56" applyFont="1" applyFill="1" applyBorder="1" applyAlignment="1">
      <alignment horizontal="center" vertical="top"/>
    </xf>
    <xf numFmtId="180" fontId="25" fillId="0" borderId="183" xfId="49" applyFont="1" applyFill="1" applyBorder="1" applyAlignment="1">
      <alignment horizontal="center" vertical="top" wrapText="1"/>
    </xf>
    <xf numFmtId="0" fontId="25" fillId="0" borderId="154" xfId="56" applyFont="1" applyFill="1" applyBorder="1" applyAlignment="1">
      <alignment horizontal="center" vertical="top"/>
    </xf>
    <xf numFmtId="0" fontId="25" fillId="0" borderId="53" xfId="56" applyFont="1" applyFill="1" applyBorder="1" applyAlignment="1">
      <alignment horizontal="center" vertical="top"/>
    </xf>
    <xf numFmtId="180" fontId="25" fillId="0" borderId="53" xfId="49" applyFont="1" applyFill="1" applyBorder="1" applyAlignment="1">
      <alignment horizontal="center" vertical="top" wrapText="1"/>
    </xf>
    <xf numFmtId="1" fontId="42" fillId="0" borderId="154" xfId="56" applyNumberFormat="1" applyFont="1" applyFill="1" applyBorder="1" applyAlignment="1">
      <alignment horizontal="center" vertical="top"/>
    </xf>
    <xf numFmtId="1" fontId="42" fillId="0" borderId="46" xfId="56" applyNumberFormat="1" applyFont="1" applyFill="1" applyBorder="1" applyAlignment="1">
      <alignment horizontal="center" vertical="top"/>
    </xf>
    <xf numFmtId="1" fontId="42" fillId="0" borderId="20" xfId="56" applyNumberFormat="1" applyFont="1" applyFill="1" applyBorder="1" applyAlignment="1">
      <alignment horizontal="center" vertical="top"/>
    </xf>
    <xf numFmtId="1" fontId="42" fillId="0" borderId="47" xfId="56" applyNumberFormat="1" applyFont="1" applyFill="1" applyBorder="1" applyAlignment="1">
      <alignment horizontal="center" vertical="top"/>
    </xf>
    <xf numFmtId="1" fontId="42" fillId="0" borderId="53" xfId="49" applyNumberFormat="1" applyFont="1" applyFill="1" applyBorder="1" applyAlignment="1">
      <alignment horizontal="center" vertical="top" wrapText="1"/>
    </xf>
    <xf numFmtId="1" fontId="42" fillId="0" borderId="53" xfId="56" applyNumberFormat="1" applyFont="1" applyFill="1" applyBorder="1" applyAlignment="1">
      <alignment horizontal="center" vertical="top"/>
    </xf>
    <xf numFmtId="0" fontId="25" fillId="0" borderId="46" xfId="56" applyFont="1" applyFill="1" applyBorder="1" applyAlignment="1">
      <alignment horizontal="center" vertical="top"/>
    </xf>
    <xf numFmtId="0" fontId="25" fillId="0" borderId="20" xfId="56" applyFont="1" applyFill="1" applyBorder="1" applyAlignment="1">
      <alignment horizontal="center" vertical="top"/>
    </xf>
    <xf numFmtId="0" fontId="25" fillId="0" borderId="47" xfId="56" applyFont="1" applyFill="1" applyBorder="1" applyAlignment="1">
      <alignment horizontal="center" vertical="top"/>
    </xf>
    <xf numFmtId="0" fontId="42" fillId="0" borderId="184" xfId="56" applyFont="1" applyFill="1" applyBorder="1">
      <alignment vertical="center"/>
    </xf>
    <xf numFmtId="0" fontId="42" fillId="0" borderId="185" xfId="56" applyFont="1" applyFill="1" applyBorder="1" applyAlignment="1">
      <alignment vertical="top"/>
    </xf>
    <xf numFmtId="0" fontId="42" fillId="0" borderId="186" xfId="56" applyFont="1" applyFill="1" applyBorder="1">
      <alignment vertical="center"/>
    </xf>
    <xf numFmtId="0" fontId="41" fillId="0" borderId="186" xfId="56" applyFont="1" applyFill="1" applyBorder="1">
      <alignment vertical="center"/>
    </xf>
    <xf numFmtId="0" fontId="41" fillId="0" borderId="187" xfId="56" applyFont="1" applyFill="1" applyBorder="1">
      <alignment vertical="center"/>
    </xf>
    <xf numFmtId="180" fontId="41" fillId="0" borderId="188" xfId="49" applyFont="1" applyFill="1" applyBorder="1" applyAlignment="1">
      <alignment vertical="top"/>
    </xf>
    <xf numFmtId="0" fontId="41" fillId="0" borderId="188" xfId="56" applyFont="1" applyFill="1" applyBorder="1" applyAlignment="1">
      <alignment horizontal="center" vertical="top"/>
    </xf>
    <xf numFmtId="0" fontId="25" fillId="0" borderId="189" xfId="56" applyFont="1" applyFill="1" applyBorder="1">
      <alignment vertical="center"/>
    </xf>
    <xf numFmtId="0" fontId="25" fillId="0" borderId="158" xfId="56" applyFont="1" applyFill="1" applyBorder="1" applyAlignment="1">
      <alignment vertical="top"/>
    </xf>
    <xf numFmtId="1" fontId="25" fillId="0" borderId="190" xfId="56" applyNumberFormat="1" applyFont="1" applyFill="1" applyBorder="1" applyAlignment="1">
      <alignment vertical="top"/>
    </xf>
    <xf numFmtId="1" fontId="25" fillId="0" borderId="191" xfId="56" applyNumberFormat="1" applyFont="1" applyFill="1" applyBorder="1" applyAlignment="1">
      <alignment vertical="top"/>
    </xf>
    <xf numFmtId="180" fontId="25" fillId="0" borderId="14" xfId="49" applyFont="1" applyFill="1" applyBorder="1" applyAlignment="1">
      <alignment vertical="top"/>
    </xf>
    <xf numFmtId="0" fontId="25" fillId="0" borderId="14" xfId="56" applyFont="1" applyFill="1" applyBorder="1" applyAlignment="1">
      <alignment horizontal="center" vertical="top"/>
    </xf>
    <xf numFmtId="0" fontId="25" fillId="0" borderId="190" xfId="56" applyFont="1" applyFill="1" applyBorder="1" applyAlignment="1">
      <alignment vertical="top"/>
    </xf>
    <xf numFmtId="0" fontId="25" fillId="0" borderId="191" xfId="56" applyFont="1" applyFill="1" applyBorder="1" applyAlignment="1">
      <alignment vertical="top"/>
    </xf>
    <xf numFmtId="0" fontId="25" fillId="0" borderId="190" xfId="56" applyFont="1" applyFill="1" applyBorder="1" applyAlignment="1">
      <alignment horizontal="left" vertical="center" wrapText="1"/>
    </xf>
    <xf numFmtId="0" fontId="25" fillId="0" borderId="191" xfId="56" applyFont="1" applyFill="1" applyBorder="1" applyAlignment="1">
      <alignment horizontal="left" vertical="center" wrapText="1"/>
    </xf>
    <xf numFmtId="0" fontId="25" fillId="0" borderId="160" xfId="56" applyFont="1" applyFill="1" applyBorder="1" applyAlignment="1">
      <alignment horizontal="center" vertical="top"/>
    </xf>
    <xf numFmtId="0" fontId="25" fillId="0" borderId="57" xfId="56" applyFont="1" applyFill="1" applyBorder="1" applyAlignment="1">
      <alignment horizontal="center" vertical="top"/>
    </xf>
    <xf numFmtId="0" fontId="25" fillId="0" borderId="0" xfId="56" applyFont="1" applyFill="1" applyBorder="1" applyAlignment="1">
      <alignment horizontal="center" vertical="top"/>
    </xf>
    <xf numFmtId="0" fontId="25" fillId="0" borderId="58" xfId="56" applyFont="1" applyFill="1" applyBorder="1" applyAlignment="1">
      <alignment horizontal="center" vertical="top"/>
    </xf>
    <xf numFmtId="180" fontId="25" fillId="0" borderId="59" xfId="49" applyFont="1" applyFill="1" applyBorder="1" applyAlignment="1">
      <alignment horizontal="center" vertical="top" wrapText="1"/>
    </xf>
    <xf numFmtId="0" fontId="25" fillId="0" borderId="59" xfId="56" applyFont="1" applyFill="1" applyBorder="1" applyAlignment="1">
      <alignment horizontal="center" vertical="top"/>
    </xf>
    <xf numFmtId="0" fontId="25" fillId="0" borderId="190" xfId="56" applyFont="1" applyFill="1" applyBorder="1">
      <alignment vertical="center"/>
    </xf>
    <xf numFmtId="0" fontId="25" fillId="0" borderId="191" xfId="56" applyFont="1" applyFill="1" applyBorder="1">
      <alignment vertical="center"/>
    </xf>
    <xf numFmtId="0" fontId="25" fillId="0" borderId="192" xfId="56" applyFont="1" applyFill="1" applyBorder="1">
      <alignment vertical="center"/>
    </xf>
    <xf numFmtId="0" fontId="25" fillId="0" borderId="168" xfId="56" applyFont="1" applyFill="1" applyBorder="1" applyAlignment="1">
      <alignment vertical="top"/>
    </xf>
    <xf numFmtId="0" fontId="25" fillId="0" borderId="17" xfId="56" applyFont="1" applyFill="1" applyBorder="1">
      <alignment vertical="center"/>
    </xf>
    <xf numFmtId="0" fontId="25" fillId="0" borderId="193" xfId="56" applyFont="1" applyFill="1" applyBorder="1">
      <alignment vertical="center"/>
    </xf>
    <xf numFmtId="180" fontId="25" fillId="0" borderId="194" xfId="49" applyFont="1" applyFill="1" applyBorder="1" applyAlignment="1">
      <alignment vertical="top"/>
    </xf>
    <xf numFmtId="0" fontId="25" fillId="0" borderId="194" xfId="56" applyFont="1" applyFill="1" applyBorder="1" applyAlignment="1">
      <alignment horizontal="center" vertical="top"/>
    </xf>
    <xf numFmtId="0" fontId="25" fillId="0" borderId="195" xfId="56" applyFont="1" applyFill="1" applyBorder="1">
      <alignment vertical="center"/>
    </xf>
    <xf numFmtId="0" fontId="25" fillId="0" borderId="196" xfId="56" applyFont="1" applyFill="1" applyBorder="1" applyAlignment="1">
      <alignment vertical="top"/>
    </xf>
    <xf numFmtId="0" fontId="25" fillId="0" borderId="197" xfId="56" applyFont="1" applyFill="1" applyBorder="1">
      <alignment vertical="center"/>
    </xf>
    <xf numFmtId="0" fontId="25" fillId="0" borderId="198" xfId="56" applyFont="1" applyFill="1" applyBorder="1">
      <alignment vertical="center"/>
    </xf>
    <xf numFmtId="180" fontId="25" fillId="0" borderId="199" xfId="49" applyFont="1" applyFill="1" applyBorder="1" applyAlignment="1">
      <alignment vertical="top"/>
    </xf>
    <xf numFmtId="0" fontId="25" fillId="0" borderId="199" xfId="56" applyFont="1" applyFill="1" applyBorder="1" applyAlignment="1">
      <alignment horizontal="center" vertical="top"/>
    </xf>
    <xf numFmtId="180" fontId="13" fillId="0" borderId="14" xfId="49" applyFont="1" applyFill="1" applyBorder="1" applyAlignment="1">
      <alignment vertical="top"/>
    </xf>
    <xf numFmtId="4" fontId="25" fillId="0" borderId="14" xfId="56" applyNumberFormat="1" applyFont="1" applyFill="1" applyBorder="1" applyAlignment="1">
      <alignment horizontal="center" vertical="top"/>
    </xf>
    <xf numFmtId="0" fontId="42" fillId="0" borderId="187" xfId="56" applyFont="1" applyFill="1" applyBorder="1">
      <alignment vertical="center"/>
    </xf>
    <xf numFmtId="180" fontId="42" fillId="0" borderId="188" xfId="49" applyFont="1" applyFill="1" applyBorder="1" applyAlignment="1">
      <alignment vertical="top"/>
    </xf>
    <xf numFmtId="0" fontId="42" fillId="0" borderId="188" xfId="56" applyFont="1" applyFill="1" applyBorder="1" applyAlignment="1">
      <alignment horizontal="center" vertical="top"/>
    </xf>
    <xf numFmtId="0" fontId="25" fillId="0" borderId="197" xfId="56" applyFont="1" applyFill="1" applyBorder="1" applyAlignment="1">
      <alignment horizontal="left" vertical="center"/>
    </xf>
    <xf numFmtId="0" fontId="25" fillId="0" borderId="198" xfId="56" applyFont="1" applyFill="1" applyBorder="1" applyAlignment="1">
      <alignment horizontal="left" vertical="center"/>
    </xf>
    <xf numFmtId="1" fontId="25" fillId="0" borderId="190" xfId="56" applyNumberFormat="1" applyFont="1" applyFill="1" applyBorder="1" applyAlignment="1">
      <alignment horizontal="left" vertical="center" wrapText="1"/>
    </xf>
    <xf numFmtId="1" fontId="25" fillId="0" borderId="191" xfId="56" applyNumberFormat="1" applyFont="1" applyFill="1" applyBorder="1" applyAlignment="1">
      <alignment horizontal="left" vertical="center" wrapText="1"/>
    </xf>
    <xf numFmtId="1" fontId="25" fillId="0" borderId="190" xfId="56" applyNumberFormat="1" applyFont="1" applyFill="1" applyBorder="1">
      <alignment vertical="center"/>
    </xf>
    <xf numFmtId="1" fontId="25" fillId="0" borderId="17" xfId="56" applyNumberFormat="1" applyFont="1" applyFill="1" applyBorder="1">
      <alignment vertical="center"/>
    </xf>
    <xf numFmtId="0" fontId="42" fillId="0" borderId="185" xfId="56" applyFont="1" applyFill="1" applyBorder="1">
      <alignment vertical="center"/>
    </xf>
    <xf numFmtId="0" fontId="25" fillId="0" borderId="200" xfId="56" applyFont="1" applyFill="1" applyBorder="1">
      <alignment vertical="center"/>
    </xf>
    <xf numFmtId="0" fontId="25" fillId="0" borderId="165" xfId="56" applyFont="1" applyFill="1" applyBorder="1" applyAlignment="1">
      <alignment vertical="top"/>
    </xf>
    <xf numFmtId="1" fontId="25" fillId="0" borderId="201" xfId="56" applyNumberFormat="1" applyFont="1" applyFill="1" applyBorder="1">
      <alignment vertical="center"/>
    </xf>
    <xf numFmtId="0" fontId="25" fillId="0" borderId="201" xfId="56" applyFont="1" applyFill="1" applyBorder="1">
      <alignment vertical="center"/>
    </xf>
    <xf numFmtId="0" fontId="25" fillId="0" borderId="202" xfId="56" applyFont="1" applyFill="1" applyBorder="1">
      <alignment vertical="center"/>
    </xf>
    <xf numFmtId="180" fontId="25" fillId="0" borderId="11" xfId="49" applyFont="1" applyFill="1" applyBorder="1" applyAlignment="1">
      <alignment vertical="top"/>
    </xf>
    <xf numFmtId="0" fontId="25" fillId="0" borderId="11" xfId="56" applyFont="1" applyFill="1" applyBorder="1" applyAlignment="1">
      <alignment horizontal="center" vertical="top"/>
    </xf>
    <xf numFmtId="0" fontId="25" fillId="0" borderId="0" xfId="56" applyFont="1" applyAlignment="1">
      <alignment horizontal="center" vertical="center"/>
    </xf>
    <xf numFmtId="0" fontId="25" fillId="0" borderId="0" xfId="56" applyFont="1" applyAlignment="1">
      <alignment horizontal="left" vertical="center"/>
    </xf>
    <xf numFmtId="180" fontId="24" fillId="0" borderId="0" xfId="49" applyFont="1" applyAlignment="1">
      <alignment vertical="top"/>
    </xf>
    <xf numFmtId="0" fontId="25" fillId="0" borderId="183" xfId="56" applyFont="1" applyFill="1" applyBorder="1" applyAlignment="1">
      <alignment horizontal="center" vertical="top" wrapText="1"/>
    </xf>
    <xf numFmtId="180" fontId="25" fillId="0" borderId="203" xfId="49" applyFont="1" applyFill="1" applyBorder="1" applyAlignment="1">
      <alignment horizontal="center" vertical="top" wrapText="1"/>
    </xf>
    <xf numFmtId="180" fontId="24" fillId="0" borderId="183" xfId="49" applyFont="1" applyFill="1" applyBorder="1" applyAlignment="1">
      <alignment horizontal="center" vertical="center" wrapText="1"/>
    </xf>
    <xf numFmtId="9" fontId="20" fillId="13" borderId="183" xfId="3" applyFont="1" applyFill="1" applyBorder="1" applyAlignment="1">
      <alignment horizontal="center" vertical="center" wrapText="1"/>
    </xf>
    <xf numFmtId="0" fontId="20" fillId="13" borderId="183" xfId="0" applyFont="1" applyFill="1" applyBorder="1" applyAlignment="1">
      <alignment horizontal="center" vertical="center" wrapText="1"/>
    </xf>
    <xf numFmtId="9" fontId="20" fillId="27" borderId="183" xfId="3" applyFont="1" applyFill="1" applyBorder="1" applyAlignment="1">
      <alignment horizontal="center" vertical="center" wrapText="1"/>
    </xf>
    <xf numFmtId="0" fontId="20" fillId="27" borderId="183" xfId="0" applyFont="1" applyFill="1" applyBorder="1" applyAlignment="1">
      <alignment horizontal="center" vertical="center" wrapText="1"/>
    </xf>
    <xf numFmtId="0" fontId="25" fillId="0" borderId="53" xfId="56" applyFont="1" applyFill="1" applyBorder="1" applyAlignment="1">
      <alignment horizontal="center" vertical="top" wrapText="1"/>
    </xf>
    <xf numFmtId="180" fontId="25" fillId="0" borderId="46" xfId="49" applyFont="1" applyFill="1" applyBorder="1" applyAlignment="1">
      <alignment horizontal="center" vertical="top" wrapText="1"/>
    </xf>
    <xf numFmtId="180" fontId="24" fillId="0" borderId="53" xfId="49" applyFont="1" applyFill="1" applyBorder="1" applyAlignment="1">
      <alignment horizontal="center" vertical="center" wrapText="1"/>
    </xf>
    <xf numFmtId="9" fontId="20" fillId="13" borderId="53" xfId="3" applyFont="1" applyFill="1" applyBorder="1" applyAlignment="1">
      <alignment horizontal="center" vertical="center" wrapText="1"/>
    </xf>
    <xf numFmtId="0" fontId="20" fillId="13" borderId="53" xfId="0" applyFont="1" applyFill="1" applyBorder="1" applyAlignment="1">
      <alignment horizontal="center" vertical="center" wrapText="1"/>
    </xf>
    <xf numFmtId="9" fontId="20" fillId="27" borderId="53" xfId="3" applyFont="1" applyFill="1" applyBorder="1" applyAlignment="1">
      <alignment horizontal="center" vertical="center" wrapText="1"/>
    </xf>
    <xf numFmtId="0" fontId="20" fillId="27" borderId="53" xfId="0" applyFont="1" applyFill="1" applyBorder="1" applyAlignment="1">
      <alignment horizontal="center" vertical="center" wrapText="1"/>
    </xf>
    <xf numFmtId="1" fontId="42" fillId="0" borderId="53" xfId="56" applyNumberFormat="1" applyFont="1" applyFill="1" applyBorder="1" applyAlignment="1">
      <alignment horizontal="center" vertical="top" wrapText="1"/>
    </xf>
    <xf numFmtId="1" fontId="42" fillId="0" borderId="46" xfId="49" applyNumberFormat="1" applyFont="1" applyFill="1" applyBorder="1" applyAlignment="1">
      <alignment horizontal="center" vertical="top" wrapText="1"/>
    </xf>
    <xf numFmtId="1" fontId="42" fillId="0" borderId="53" xfId="49" applyNumberFormat="1" applyFont="1" applyFill="1" applyBorder="1" applyAlignment="1">
      <alignment vertical="center" wrapText="1"/>
    </xf>
    <xf numFmtId="180" fontId="24" fillId="0" borderId="53" xfId="49" applyFont="1" applyFill="1" applyBorder="1" applyAlignment="1">
      <alignment horizontal="center" vertical="top" wrapText="1"/>
    </xf>
    <xf numFmtId="9" fontId="20" fillId="13" borderId="53" xfId="3" applyFont="1" applyFill="1" applyBorder="1" applyAlignment="1">
      <alignment horizontal="center"/>
    </xf>
    <xf numFmtId="0" fontId="20" fillId="13" borderId="53" xfId="0" applyFont="1" applyFill="1" applyBorder="1" applyAlignment="1">
      <alignment horizontal="center"/>
    </xf>
    <xf numFmtId="9" fontId="20" fillId="27" borderId="53" xfId="3" applyFont="1" applyFill="1" applyBorder="1" applyAlignment="1">
      <alignment horizontal="center"/>
    </xf>
    <xf numFmtId="0" fontId="20" fillId="27" borderId="53" xfId="0" applyFont="1" applyFill="1" applyBorder="1" applyAlignment="1">
      <alignment horizontal="center"/>
    </xf>
    <xf numFmtId="180" fontId="42" fillId="0" borderId="185" xfId="49" applyFont="1" applyFill="1" applyBorder="1" applyAlignment="1">
      <alignment vertical="top"/>
    </xf>
    <xf numFmtId="9" fontId="25" fillId="28" borderId="14" xfId="3" applyFont="1" applyFill="1" applyBorder="1" applyAlignment="1">
      <alignment horizontal="right" vertical="top"/>
    </xf>
    <xf numFmtId="176" fontId="25" fillId="28" borderId="14" xfId="56" applyNumberFormat="1" applyFont="1" applyFill="1" applyBorder="1" applyAlignment="1">
      <alignment horizontal="center" vertical="top"/>
    </xf>
    <xf numFmtId="9" fontId="25" fillId="24" borderId="14" xfId="3" applyFont="1" applyFill="1" applyBorder="1" applyAlignment="1">
      <alignment horizontal="right" vertical="top"/>
    </xf>
    <xf numFmtId="176" fontId="25" fillId="24" borderId="14" xfId="56" applyNumberFormat="1" applyFont="1" applyFill="1" applyBorder="1" applyAlignment="1">
      <alignment horizontal="center" vertical="top"/>
    </xf>
    <xf numFmtId="180" fontId="25" fillId="0" borderId="158" xfId="49" applyFont="1" applyFill="1" applyBorder="1" applyAlignment="1">
      <alignment vertical="top"/>
    </xf>
    <xf numFmtId="180" fontId="25" fillId="0" borderId="158" xfId="50" applyFont="1" applyFill="1" applyBorder="1" applyAlignment="1">
      <alignment vertical="top"/>
    </xf>
    <xf numFmtId="0" fontId="25" fillId="0" borderId="59" xfId="56" applyFont="1" applyFill="1" applyBorder="1" applyAlignment="1">
      <alignment horizontal="center" vertical="top" wrapText="1"/>
    </xf>
    <xf numFmtId="180" fontId="25" fillId="0" borderId="57" xfId="49" applyFont="1" applyFill="1" applyBorder="1" applyAlignment="1">
      <alignment horizontal="center" vertical="top" wrapText="1"/>
    </xf>
    <xf numFmtId="180" fontId="25" fillId="0" borderId="57" xfId="50" applyFont="1" applyFill="1" applyBorder="1" applyAlignment="1">
      <alignment horizontal="center" vertical="top" wrapText="1"/>
    </xf>
    <xf numFmtId="9" fontId="25" fillId="28" borderId="194" xfId="3" applyFont="1" applyFill="1" applyBorder="1" applyAlignment="1">
      <alignment horizontal="right" vertical="top"/>
    </xf>
    <xf numFmtId="176" fontId="25" fillId="28" borderId="194" xfId="56" applyNumberFormat="1" applyFont="1" applyFill="1" applyBorder="1" applyAlignment="1">
      <alignment horizontal="center" vertical="top"/>
    </xf>
    <xf numFmtId="9" fontId="25" fillId="24" borderId="194" xfId="3" applyFont="1" applyFill="1" applyBorder="1" applyAlignment="1">
      <alignment horizontal="right" vertical="top"/>
    </xf>
    <xf numFmtId="176" fontId="25" fillId="24" borderId="194" xfId="56" applyNumberFormat="1" applyFont="1" applyFill="1" applyBorder="1" applyAlignment="1">
      <alignment horizontal="center" vertical="top"/>
    </xf>
    <xf numFmtId="180" fontId="41" fillId="0" borderId="188" xfId="49" applyFont="1" applyFill="1" applyBorder="1">
      <alignment vertical="center"/>
    </xf>
    <xf numFmtId="180" fontId="42" fillId="0" borderId="185" xfId="50" applyFont="1" applyFill="1" applyBorder="1" applyAlignment="1">
      <alignment vertical="top"/>
    </xf>
    <xf numFmtId="9" fontId="25" fillId="28" borderId="188" xfId="3" applyFont="1" applyFill="1" applyBorder="1" applyAlignment="1">
      <alignment horizontal="right" vertical="top"/>
    </xf>
    <xf numFmtId="176" fontId="25" fillId="28" borderId="188" xfId="56" applyNumberFormat="1" applyFont="1" applyFill="1" applyBorder="1" applyAlignment="1">
      <alignment horizontal="center" vertical="top"/>
    </xf>
    <xf numFmtId="9" fontId="25" fillId="24" borderId="188" xfId="3" applyFont="1" applyFill="1" applyBorder="1" applyAlignment="1">
      <alignment horizontal="right" vertical="top"/>
    </xf>
    <xf numFmtId="176" fontId="25" fillId="24" borderId="188" xfId="56" applyNumberFormat="1" applyFont="1" applyFill="1" applyBorder="1" applyAlignment="1">
      <alignment horizontal="center" vertical="top"/>
    </xf>
    <xf numFmtId="9" fontId="25" fillId="28" borderId="14" xfId="3" applyFont="1" applyFill="1" applyBorder="1" applyAlignment="1">
      <alignment horizontal="right" vertical="center"/>
    </xf>
    <xf numFmtId="9" fontId="25" fillId="24" borderId="14" xfId="3" applyFont="1" applyFill="1" applyBorder="1" applyAlignment="1">
      <alignment horizontal="right" vertical="center"/>
    </xf>
    <xf numFmtId="180" fontId="25" fillId="0" borderId="168" xfId="49" applyFont="1" applyFill="1" applyBorder="1" applyAlignment="1">
      <alignment vertical="top"/>
    </xf>
    <xf numFmtId="180" fontId="25" fillId="0" borderId="168" xfId="50" applyFont="1" applyFill="1" applyBorder="1" applyAlignment="1">
      <alignment vertical="top"/>
    </xf>
    <xf numFmtId="180" fontId="25" fillId="28" borderId="168" xfId="49" applyFont="1" applyFill="1" applyBorder="1" applyAlignment="1">
      <alignment vertical="top"/>
    </xf>
    <xf numFmtId="180" fontId="25" fillId="24" borderId="168" xfId="49" applyFont="1" applyFill="1" applyBorder="1" applyAlignment="1">
      <alignment vertical="top"/>
    </xf>
    <xf numFmtId="180" fontId="42" fillId="28" borderId="185" xfId="49" applyFont="1" applyFill="1" applyBorder="1" applyAlignment="1">
      <alignment vertical="top"/>
    </xf>
    <xf numFmtId="180" fontId="42" fillId="24" borderId="185" xfId="49" applyFont="1" applyFill="1" applyBorder="1" applyAlignment="1">
      <alignment vertical="top"/>
    </xf>
    <xf numFmtId="180" fontId="25" fillId="0" borderId="199" xfId="49" applyFont="1" applyFill="1" applyBorder="1">
      <alignment vertical="center"/>
    </xf>
    <xf numFmtId="180" fontId="25" fillId="0" borderId="196" xfId="49" applyFont="1" applyFill="1" applyBorder="1" applyAlignment="1">
      <alignment vertical="top"/>
    </xf>
    <xf numFmtId="180" fontId="25" fillId="0" borderId="196" xfId="50" applyFont="1" applyFill="1" applyBorder="1" applyAlignment="1">
      <alignment vertical="top"/>
    </xf>
    <xf numFmtId="180" fontId="25" fillId="28" borderId="196" xfId="49" applyFont="1" applyFill="1" applyBorder="1" applyAlignment="1">
      <alignment vertical="top"/>
    </xf>
    <xf numFmtId="180" fontId="25" fillId="24" borderId="196" xfId="49" applyFont="1" applyFill="1" applyBorder="1" applyAlignment="1">
      <alignment vertical="top"/>
    </xf>
    <xf numFmtId="180" fontId="42" fillId="0" borderId="188" xfId="49" applyFont="1" applyFill="1" applyBorder="1">
      <alignment vertical="center"/>
    </xf>
    <xf numFmtId="180" fontId="25" fillId="28" borderId="158" xfId="49" applyFont="1" applyFill="1" applyBorder="1" applyAlignment="1">
      <alignment vertical="top"/>
    </xf>
    <xf numFmtId="180" fontId="25" fillId="24" borderId="158" xfId="49" applyFont="1" applyFill="1" applyBorder="1" applyAlignment="1">
      <alignment vertical="top"/>
    </xf>
    <xf numFmtId="35" fontId="25" fillId="0" borderId="14" xfId="56" applyNumberFormat="1" applyFont="1" applyFill="1" applyBorder="1" applyAlignment="1">
      <alignment horizontal="center" vertical="top"/>
    </xf>
    <xf numFmtId="180" fontId="25" fillId="0" borderId="194" xfId="49" applyFont="1" applyFill="1" applyBorder="1">
      <alignment vertical="center"/>
    </xf>
    <xf numFmtId="180" fontId="25" fillId="0" borderId="14" xfId="49" applyFont="1" applyFill="1" applyBorder="1">
      <alignment vertical="center"/>
    </xf>
    <xf numFmtId="180" fontId="25" fillId="0" borderId="11" xfId="49" applyFont="1" applyFill="1" applyBorder="1">
      <alignment vertical="center"/>
    </xf>
    <xf numFmtId="180" fontId="25" fillId="0" borderId="165" xfId="49" applyFont="1" applyFill="1" applyBorder="1" applyAlignment="1">
      <alignment vertical="top"/>
    </xf>
    <xf numFmtId="0" fontId="43" fillId="26" borderId="51" xfId="56" applyFont="1" applyFill="1" applyBorder="1" applyAlignment="1">
      <alignment horizontal="center" vertical="center" wrapText="1"/>
    </xf>
    <xf numFmtId="0" fontId="13" fillId="0" borderId="0" xfId="56" applyFont="1" applyAlignment="1">
      <alignment horizontal="left" vertical="center"/>
    </xf>
    <xf numFmtId="0" fontId="13" fillId="0" borderId="0" xfId="56" applyFont="1" applyAlignment="1">
      <alignment horizontal="left" vertical="top"/>
    </xf>
    <xf numFmtId="0" fontId="20" fillId="0" borderId="0" xfId="56" applyFont="1" applyAlignment="1">
      <alignment vertical="top"/>
    </xf>
    <xf numFmtId="0" fontId="24" fillId="0" borderId="0" xfId="56" applyFont="1" applyAlignment="1">
      <alignment vertical="top" wrapText="1"/>
    </xf>
    <xf numFmtId="0" fontId="20" fillId="18" borderId="183" xfId="0" applyFont="1" applyFill="1" applyBorder="1" applyAlignment="1">
      <alignment horizontal="center" vertical="center"/>
    </xf>
    <xf numFmtId="9" fontId="20" fillId="18" borderId="183" xfId="3" applyFont="1" applyFill="1" applyBorder="1" applyAlignment="1">
      <alignment horizontal="center" vertical="center"/>
    </xf>
    <xf numFmtId="0" fontId="20" fillId="20" borderId="173" xfId="0" applyFont="1" applyFill="1" applyBorder="1" applyAlignment="1">
      <alignment horizontal="center" vertical="center"/>
    </xf>
    <xf numFmtId="0" fontId="20" fillId="18" borderId="53" xfId="0" applyFont="1" applyFill="1" applyBorder="1" applyAlignment="1">
      <alignment horizontal="center" vertical="center" wrapText="1"/>
    </xf>
    <xf numFmtId="9" fontId="20" fillId="18" borderId="53" xfId="3" applyFont="1" applyFill="1" applyBorder="1" applyAlignment="1">
      <alignment horizontal="center" vertical="center" wrapText="1"/>
    </xf>
    <xf numFmtId="0" fontId="20" fillId="20" borderId="174" xfId="0" applyFont="1" applyFill="1" applyBorder="1" applyAlignment="1">
      <alignment horizontal="center" vertical="center"/>
    </xf>
    <xf numFmtId="0" fontId="20" fillId="18" borderId="53" xfId="0" applyFont="1" applyFill="1" applyBorder="1" applyAlignment="1">
      <alignment horizontal="center"/>
    </xf>
    <xf numFmtId="9" fontId="20" fillId="18" borderId="53" xfId="3" applyFont="1" applyFill="1" applyBorder="1" applyAlignment="1">
      <alignment horizontal="center"/>
    </xf>
    <xf numFmtId="0" fontId="20" fillId="20" borderId="174" xfId="0" applyFont="1" applyFill="1" applyBorder="1" applyAlignment="1">
      <alignment horizontal="center"/>
    </xf>
    <xf numFmtId="176" fontId="25" fillId="18" borderId="14" xfId="56" applyNumberFormat="1" applyFont="1" applyFill="1" applyBorder="1" applyAlignment="1">
      <alignment horizontal="center" vertical="top"/>
    </xf>
    <xf numFmtId="9" fontId="25" fillId="18" borderId="14" xfId="56" applyNumberFormat="1" applyFont="1" applyFill="1" applyBorder="1" applyAlignment="1">
      <alignment horizontal="center" vertical="top"/>
    </xf>
    <xf numFmtId="176" fontId="25" fillId="29" borderId="204" xfId="56" applyNumberFormat="1" applyFont="1" applyFill="1" applyBorder="1" applyAlignment="1">
      <alignment horizontal="center" vertical="top"/>
    </xf>
    <xf numFmtId="176" fontId="25" fillId="18" borderId="194" xfId="56" applyNumberFormat="1" applyFont="1" applyFill="1" applyBorder="1" applyAlignment="1">
      <alignment horizontal="center" vertical="top"/>
    </xf>
    <xf numFmtId="9" fontId="25" fillId="18" borderId="194" xfId="56" applyNumberFormat="1" applyFont="1" applyFill="1" applyBorder="1" applyAlignment="1">
      <alignment horizontal="center" vertical="top"/>
    </xf>
    <xf numFmtId="176" fontId="25" fillId="29" borderId="205" xfId="56" applyNumberFormat="1" applyFont="1" applyFill="1" applyBorder="1" applyAlignment="1">
      <alignment horizontal="center" vertical="top"/>
    </xf>
    <xf numFmtId="176" fontId="25" fillId="18" borderId="188" xfId="56" applyNumberFormat="1" applyFont="1" applyFill="1" applyBorder="1" applyAlignment="1">
      <alignment horizontal="center" vertical="top"/>
    </xf>
    <xf numFmtId="9" fontId="25" fillId="18" borderId="188" xfId="56" applyNumberFormat="1" applyFont="1" applyFill="1" applyBorder="1" applyAlignment="1">
      <alignment horizontal="center" vertical="top"/>
    </xf>
    <xf numFmtId="176" fontId="25" fillId="29" borderId="206" xfId="56" applyNumberFormat="1" applyFont="1" applyFill="1" applyBorder="1" applyAlignment="1">
      <alignment horizontal="center" vertical="top"/>
    </xf>
    <xf numFmtId="180" fontId="25" fillId="18" borderId="168" xfId="49" applyFont="1" applyFill="1" applyBorder="1" applyAlignment="1">
      <alignment vertical="top"/>
    </xf>
    <xf numFmtId="180" fontId="25" fillId="29" borderId="205" xfId="49" applyFont="1" applyFill="1" applyBorder="1" applyAlignment="1">
      <alignment vertical="top"/>
    </xf>
    <xf numFmtId="180" fontId="42" fillId="18" borderId="185" xfId="49" applyFont="1" applyFill="1" applyBorder="1" applyAlignment="1">
      <alignment vertical="top"/>
    </xf>
    <xf numFmtId="180" fontId="42" fillId="29" borderId="206" xfId="49" applyFont="1" applyFill="1" applyBorder="1" applyAlignment="1">
      <alignment vertical="top"/>
    </xf>
    <xf numFmtId="180" fontId="25" fillId="18" borderId="196" xfId="49" applyFont="1" applyFill="1" applyBorder="1" applyAlignment="1">
      <alignment vertical="top"/>
    </xf>
    <xf numFmtId="180" fontId="25" fillId="29" borderId="207" xfId="49" applyFont="1" applyFill="1" applyBorder="1" applyAlignment="1">
      <alignment vertical="top"/>
    </xf>
    <xf numFmtId="180" fontId="25" fillId="18" borderId="158" xfId="49" applyFont="1" applyFill="1" applyBorder="1" applyAlignment="1">
      <alignment vertical="top"/>
    </xf>
    <xf numFmtId="180" fontId="25" fillId="29" borderId="204" xfId="49" applyFont="1" applyFill="1" applyBorder="1" applyAlignment="1">
      <alignment vertical="top"/>
    </xf>
    <xf numFmtId="0" fontId="42" fillId="0" borderId="200" xfId="56" applyFont="1" applyFill="1" applyBorder="1">
      <alignment vertical="center"/>
    </xf>
    <xf numFmtId="0" fontId="42" fillId="0" borderId="165" xfId="56" applyFont="1" applyFill="1" applyBorder="1" applyAlignment="1">
      <alignment vertical="top"/>
    </xf>
    <xf numFmtId="0" fontId="42" fillId="0" borderId="201" xfId="56" applyFont="1" applyFill="1" applyBorder="1">
      <alignment vertical="center"/>
    </xf>
    <xf numFmtId="0" fontId="42" fillId="0" borderId="202" xfId="56" applyFont="1" applyFill="1" applyBorder="1">
      <alignment vertical="center"/>
    </xf>
    <xf numFmtId="180" fontId="42" fillId="0" borderId="11" xfId="49" applyFont="1" applyFill="1" applyBorder="1" applyAlignment="1">
      <alignment vertical="top"/>
    </xf>
    <xf numFmtId="0" fontId="42" fillId="0" borderId="11" xfId="56" applyFont="1" applyFill="1" applyBorder="1" applyAlignment="1">
      <alignment horizontal="center" vertical="top"/>
    </xf>
    <xf numFmtId="0" fontId="42" fillId="0" borderId="185" xfId="56" applyFont="1" applyFill="1" applyBorder="1" applyAlignment="1">
      <alignment horizontal="left" vertical="top"/>
    </xf>
    <xf numFmtId="1" fontId="25" fillId="0" borderId="201" xfId="56" applyNumberFormat="1" applyFont="1" applyFill="1" applyBorder="1" applyAlignment="1">
      <alignment horizontal="left" vertical="center" wrapText="1"/>
    </xf>
    <xf numFmtId="1" fontId="25" fillId="0" borderId="202" xfId="56" applyNumberFormat="1" applyFont="1" applyFill="1" applyBorder="1" applyAlignment="1">
      <alignment horizontal="left" vertical="center" wrapText="1"/>
    </xf>
    <xf numFmtId="1" fontId="25" fillId="0" borderId="190" xfId="56" applyNumberFormat="1" applyFont="1" applyFill="1" applyBorder="1" applyAlignment="1">
      <alignment horizontal="left" vertical="center"/>
    </xf>
    <xf numFmtId="1" fontId="25" fillId="0" borderId="201" xfId="56" applyNumberFormat="1" applyFont="1" applyFill="1" applyBorder="1" applyAlignment="1">
      <alignment horizontal="left" vertical="center"/>
    </xf>
    <xf numFmtId="0" fontId="25" fillId="0" borderId="17" xfId="56" applyFont="1" applyFill="1" applyBorder="1" applyAlignment="1">
      <alignment horizontal="left" vertical="center" wrapText="1"/>
    </xf>
    <xf numFmtId="0" fontId="25" fillId="0" borderId="193" xfId="56" applyFont="1" applyFill="1" applyBorder="1" applyAlignment="1">
      <alignment horizontal="left" vertical="center" wrapText="1"/>
    </xf>
    <xf numFmtId="0" fontId="25" fillId="0" borderId="208" xfId="56" applyFont="1" applyFill="1" applyBorder="1">
      <alignment vertical="center"/>
    </xf>
    <xf numFmtId="0" fontId="25" fillId="0" borderId="209" xfId="56" applyFont="1" applyFill="1" applyBorder="1" applyAlignment="1">
      <alignment vertical="top"/>
    </xf>
    <xf numFmtId="1" fontId="25" fillId="0" borderId="210" xfId="56" applyNumberFormat="1" applyFont="1" applyFill="1" applyBorder="1" applyAlignment="1">
      <alignment horizontal="left" vertical="center" wrapText="1"/>
    </xf>
    <xf numFmtId="1" fontId="25" fillId="0" borderId="211" xfId="56" applyNumberFormat="1" applyFont="1" applyFill="1" applyBorder="1" applyAlignment="1">
      <alignment horizontal="left" vertical="center" wrapText="1"/>
    </xf>
    <xf numFmtId="180" fontId="25" fillId="0" borderId="212" xfId="49" applyFont="1" applyFill="1" applyBorder="1" applyAlignment="1">
      <alignment vertical="top"/>
    </xf>
    <xf numFmtId="0" fontId="25" fillId="0" borderId="212" xfId="56" applyFont="1" applyFill="1" applyBorder="1" applyAlignment="1">
      <alignment horizontal="center" vertical="top"/>
    </xf>
    <xf numFmtId="0" fontId="24" fillId="0" borderId="49" xfId="56" applyFont="1" applyFill="1" applyBorder="1" applyAlignment="1">
      <alignment horizontal="right" vertical="center"/>
    </xf>
    <xf numFmtId="0" fontId="24" fillId="0" borderId="50" xfId="56" applyFont="1" applyFill="1" applyBorder="1" applyAlignment="1">
      <alignment horizontal="right" vertical="center"/>
    </xf>
    <xf numFmtId="0" fontId="24" fillId="0" borderId="0" xfId="56" applyFont="1" applyFill="1" applyBorder="1" applyAlignment="1">
      <alignment horizontal="right" vertical="center"/>
    </xf>
    <xf numFmtId="180" fontId="42" fillId="0" borderId="11" xfId="49" applyFont="1" applyFill="1" applyBorder="1">
      <alignment vertical="center"/>
    </xf>
    <xf numFmtId="180" fontId="42" fillId="0" borderId="165" xfId="49" applyFont="1" applyFill="1" applyBorder="1" applyAlignment="1">
      <alignment vertical="top"/>
    </xf>
    <xf numFmtId="180" fontId="42" fillId="0" borderId="165" xfId="50" applyFont="1" applyFill="1" applyBorder="1" applyAlignment="1">
      <alignment vertical="top"/>
    </xf>
    <xf numFmtId="180" fontId="42" fillId="28" borderId="165" xfId="49" applyFont="1" applyFill="1" applyBorder="1" applyAlignment="1">
      <alignment vertical="top"/>
    </xf>
    <xf numFmtId="180" fontId="42" fillId="24" borderId="165" xfId="49" applyFont="1" applyFill="1" applyBorder="1" applyAlignment="1">
      <alignment vertical="top"/>
    </xf>
    <xf numFmtId="35" fontId="25" fillId="0" borderId="11" xfId="56" applyNumberFormat="1" applyFont="1" applyFill="1" applyBorder="1" applyAlignment="1">
      <alignment horizontal="center" vertical="top"/>
    </xf>
    <xf numFmtId="180" fontId="25" fillId="0" borderId="165" xfId="50" applyFont="1" applyFill="1" applyBorder="1" applyAlignment="1">
      <alignment vertical="top"/>
    </xf>
    <xf numFmtId="180" fontId="25" fillId="28" borderId="165" xfId="49" applyFont="1" applyFill="1" applyBorder="1" applyAlignment="1">
      <alignment vertical="top"/>
    </xf>
    <xf numFmtId="180" fontId="25" fillId="24" borderId="165" xfId="49" applyFont="1" applyFill="1" applyBorder="1" applyAlignment="1">
      <alignment vertical="top"/>
    </xf>
    <xf numFmtId="180" fontId="25" fillId="0" borderId="209" xfId="49" applyFont="1" applyFill="1" applyBorder="1" applyAlignment="1">
      <alignment vertical="top"/>
    </xf>
    <xf numFmtId="0" fontId="25" fillId="0" borderId="212" xfId="56" applyFont="1" applyBorder="1">
      <alignment vertical="center"/>
    </xf>
    <xf numFmtId="0" fontId="25" fillId="28" borderId="212" xfId="56" applyFont="1" applyFill="1" applyBorder="1">
      <alignment vertical="center"/>
    </xf>
    <xf numFmtId="0" fontId="25" fillId="24" borderId="212" xfId="56" applyFont="1" applyFill="1" applyBorder="1">
      <alignment vertical="center"/>
    </xf>
    <xf numFmtId="0" fontId="24" fillId="0" borderId="163" xfId="56" applyFont="1" applyFill="1" applyBorder="1" applyAlignment="1">
      <alignment horizontal="right" vertical="center"/>
    </xf>
    <xf numFmtId="180" fontId="24" fillId="0" borderId="162" xfId="56" applyNumberFormat="1" applyFont="1" applyBorder="1">
      <alignment vertical="center"/>
    </xf>
    <xf numFmtId="180" fontId="24" fillId="0" borderId="0" xfId="56" applyNumberFormat="1" applyFont="1" applyBorder="1">
      <alignment vertical="center"/>
    </xf>
    <xf numFmtId="0" fontId="25" fillId="0" borderId="50" xfId="56" applyFont="1" applyBorder="1">
      <alignment vertical="center"/>
    </xf>
    <xf numFmtId="0" fontId="31" fillId="0" borderId="0" xfId="56" applyFont="1">
      <alignment vertical="center"/>
    </xf>
    <xf numFmtId="176" fontId="31" fillId="0" borderId="0" xfId="56" applyNumberFormat="1" applyFont="1">
      <alignment vertical="center"/>
    </xf>
    <xf numFmtId="180" fontId="44" fillId="0" borderId="0" xfId="49" applyFont="1">
      <alignment vertical="center"/>
    </xf>
    <xf numFmtId="180" fontId="42" fillId="18" borderId="165" xfId="49" applyFont="1" applyFill="1" applyBorder="1" applyAlignment="1">
      <alignment vertical="top"/>
    </xf>
    <xf numFmtId="180" fontId="42" fillId="29" borderId="213" xfId="49" applyFont="1" applyFill="1" applyBorder="1" applyAlignment="1">
      <alignment vertical="top"/>
    </xf>
    <xf numFmtId="180" fontId="25" fillId="18" borderId="165" xfId="49" applyFont="1" applyFill="1" applyBorder="1" applyAlignment="1">
      <alignment vertical="top"/>
    </xf>
    <xf numFmtId="180" fontId="25" fillId="29" borderId="213" xfId="49" applyFont="1" applyFill="1" applyBorder="1" applyAlignment="1">
      <alignment vertical="top"/>
    </xf>
    <xf numFmtId="0" fontId="25" fillId="18" borderId="212" xfId="56" applyFont="1" applyFill="1" applyBorder="1">
      <alignment vertical="center"/>
    </xf>
    <xf numFmtId="0" fontId="25" fillId="29" borderId="214" xfId="56" applyFont="1" applyFill="1" applyBorder="1">
      <alignment vertical="center"/>
    </xf>
    <xf numFmtId="9" fontId="24" fillId="0" borderId="0" xfId="3" applyFont="1" applyBorder="1" applyAlignment="1">
      <alignment vertical="center"/>
    </xf>
    <xf numFmtId="176" fontId="24" fillId="0" borderId="162" xfId="1" applyFont="1" applyBorder="1" applyAlignment="1">
      <alignment vertical="center"/>
    </xf>
    <xf numFmtId="176" fontId="24" fillId="0" borderId="51" xfId="1" applyFont="1" applyBorder="1" applyAlignment="1">
      <alignment vertical="center"/>
    </xf>
    <xf numFmtId="1" fontId="42" fillId="0" borderId="154" xfId="56" applyNumberFormat="1" applyFont="1" applyFill="1" applyBorder="1" applyAlignment="1">
      <alignment horizontal="center" vertical="center"/>
    </xf>
    <xf numFmtId="1" fontId="42" fillId="0" borderId="53" xfId="56" applyNumberFormat="1" applyFont="1" applyFill="1" applyBorder="1" applyAlignment="1">
      <alignment horizontal="center" vertical="center"/>
    </xf>
    <xf numFmtId="1" fontId="42" fillId="0" borderId="53" xfId="49" applyNumberFormat="1" applyFont="1" applyFill="1" applyBorder="1" applyAlignment="1">
      <alignment horizontal="center" vertical="center" wrapText="1"/>
    </xf>
    <xf numFmtId="0" fontId="41" fillId="0" borderId="201" xfId="56" applyFont="1" applyFill="1" applyBorder="1">
      <alignment vertical="center"/>
    </xf>
    <xf numFmtId="0" fontId="41" fillId="0" borderId="202" xfId="56" applyFont="1" applyFill="1" applyBorder="1">
      <alignment vertical="center"/>
    </xf>
    <xf numFmtId="180" fontId="41" fillId="0" borderId="11" xfId="49" applyFont="1" applyFill="1" applyBorder="1" applyAlignment="1">
      <alignment vertical="top"/>
    </xf>
    <xf numFmtId="0" fontId="41" fillId="0" borderId="11" xfId="56" applyFont="1" applyFill="1" applyBorder="1" applyAlignment="1">
      <alignment horizontal="center" vertical="top"/>
    </xf>
    <xf numFmtId="1" fontId="42" fillId="0" borderId="53" xfId="56" applyNumberFormat="1" applyFont="1" applyFill="1" applyBorder="1" applyAlignment="1">
      <alignment horizontal="center" vertical="center" wrapText="1"/>
    </xf>
    <xf numFmtId="180" fontId="24" fillId="0" borderId="46" xfId="49" applyFont="1" applyFill="1" applyBorder="1" applyAlignment="1">
      <alignment horizontal="center" vertical="top" wrapText="1"/>
    </xf>
    <xf numFmtId="0" fontId="25" fillId="28" borderId="11" xfId="56" applyFont="1" applyFill="1" applyBorder="1" applyAlignment="1">
      <alignment horizontal="right" vertical="top"/>
    </xf>
    <xf numFmtId="0" fontId="25" fillId="28" borderId="11" xfId="56" applyFont="1" applyFill="1" applyBorder="1" applyAlignment="1">
      <alignment horizontal="center" vertical="top"/>
    </xf>
    <xf numFmtId="0" fontId="25" fillId="24" borderId="11" xfId="56" applyFont="1" applyFill="1" applyBorder="1" applyAlignment="1">
      <alignment horizontal="center" vertical="top"/>
    </xf>
    <xf numFmtId="176" fontId="25" fillId="0" borderId="158" xfId="50" applyNumberFormat="1" applyFont="1" applyFill="1" applyBorder="1" applyAlignment="1">
      <alignment vertical="top"/>
    </xf>
    <xf numFmtId="9" fontId="25" fillId="28" borderId="199" xfId="3" applyFont="1" applyFill="1" applyBorder="1" applyAlignment="1">
      <alignment horizontal="right" vertical="top"/>
    </xf>
    <xf numFmtId="0" fontId="25" fillId="28" borderId="199" xfId="56" applyFont="1" applyFill="1" applyBorder="1" applyAlignment="1">
      <alignment horizontal="center" vertical="top"/>
    </xf>
    <xf numFmtId="9" fontId="25" fillId="24" borderId="199" xfId="3" applyFont="1" applyFill="1" applyBorder="1" applyAlignment="1">
      <alignment horizontal="right" vertical="top"/>
    </xf>
    <xf numFmtId="0" fontId="25" fillId="24" borderId="199" xfId="56" applyFont="1" applyFill="1" applyBorder="1" applyAlignment="1">
      <alignment horizontal="center" vertical="top"/>
    </xf>
    <xf numFmtId="9" fontId="41" fillId="28" borderId="188" xfId="3" applyFont="1" applyFill="1" applyBorder="1" applyAlignment="1">
      <alignment horizontal="right" vertical="center"/>
    </xf>
    <xf numFmtId="9" fontId="41" fillId="24" borderId="188" xfId="3" applyFont="1" applyFill="1" applyBorder="1" applyAlignment="1">
      <alignment horizontal="right" vertical="center"/>
    </xf>
    <xf numFmtId="0" fontId="41" fillId="24" borderId="188" xfId="56" applyFont="1" applyFill="1" applyBorder="1">
      <alignment vertical="center"/>
    </xf>
    <xf numFmtId="9" fontId="25" fillId="28" borderId="199" xfId="3" applyFont="1" applyFill="1" applyBorder="1" applyAlignment="1">
      <alignment horizontal="right" vertical="center"/>
    </xf>
    <xf numFmtId="0" fontId="25" fillId="28" borderId="199" xfId="56" applyFont="1" applyFill="1" applyBorder="1">
      <alignment vertical="center"/>
    </xf>
    <xf numFmtId="9" fontId="25" fillId="24" borderId="199" xfId="3" applyFont="1" applyFill="1" applyBorder="1" applyAlignment="1">
      <alignment horizontal="right" vertical="center"/>
    </xf>
    <xf numFmtId="0" fontId="25" fillId="24" borderId="199" xfId="56" applyFont="1" applyFill="1" applyBorder="1">
      <alignment vertical="center"/>
    </xf>
    <xf numFmtId="0" fontId="41" fillId="28" borderId="188" xfId="56" applyFont="1" applyFill="1" applyBorder="1">
      <alignment vertical="center"/>
    </xf>
    <xf numFmtId="9" fontId="42" fillId="28" borderId="188" xfId="3" applyFont="1" applyFill="1" applyBorder="1" applyAlignment="1">
      <alignment horizontal="right" vertical="center"/>
    </xf>
    <xf numFmtId="0" fontId="42" fillId="28" borderId="188" xfId="56" applyFont="1" applyFill="1" applyBorder="1">
      <alignment vertical="center"/>
    </xf>
    <xf numFmtId="9" fontId="42" fillId="24" borderId="188" xfId="3" applyFont="1" applyFill="1" applyBorder="1" applyAlignment="1">
      <alignment horizontal="right" vertical="center"/>
    </xf>
    <xf numFmtId="0" fontId="42" fillId="24" borderId="188" xfId="56" applyFont="1" applyFill="1" applyBorder="1">
      <alignment vertical="center"/>
    </xf>
    <xf numFmtId="9" fontId="25" fillId="28" borderId="188" xfId="3" applyFont="1" applyFill="1" applyBorder="1" applyAlignment="1">
      <alignment horizontal="right" vertical="center"/>
    </xf>
    <xf numFmtId="0" fontId="25" fillId="28" borderId="188" xfId="56" applyFont="1" applyFill="1" applyBorder="1">
      <alignment vertical="center"/>
    </xf>
    <xf numFmtId="9" fontId="25" fillId="24" borderId="188" xfId="3" applyFont="1" applyFill="1" applyBorder="1" applyAlignment="1">
      <alignment horizontal="right" vertical="center"/>
    </xf>
    <xf numFmtId="0" fontId="25" fillId="24" borderId="188" xfId="56" applyFont="1" applyFill="1" applyBorder="1">
      <alignment vertical="center"/>
    </xf>
    <xf numFmtId="176" fontId="25" fillId="28" borderId="199" xfId="56" applyNumberFormat="1" applyFont="1" applyFill="1" applyBorder="1">
      <alignment vertical="center"/>
    </xf>
    <xf numFmtId="35" fontId="25" fillId="0" borderId="194" xfId="56" applyNumberFormat="1" applyFont="1" applyFill="1" applyBorder="1" applyAlignment="1">
      <alignment horizontal="center" vertical="top"/>
    </xf>
    <xf numFmtId="0" fontId="43" fillId="0" borderId="52" xfId="56" applyFont="1" applyFill="1" applyBorder="1" applyAlignment="1">
      <alignment vertical="center" wrapText="1"/>
    </xf>
    <xf numFmtId="0" fontId="25" fillId="18" borderId="11" xfId="56" applyFont="1" applyFill="1" applyBorder="1" applyAlignment="1">
      <alignment horizontal="center" vertical="top"/>
    </xf>
    <xf numFmtId="0" fontId="25" fillId="29" borderId="213" xfId="56" applyFont="1" applyFill="1" applyBorder="1" applyAlignment="1">
      <alignment horizontal="center" vertical="top"/>
    </xf>
    <xf numFmtId="0" fontId="25" fillId="18" borderId="199" xfId="56" applyFont="1" applyFill="1" applyBorder="1" applyAlignment="1">
      <alignment horizontal="center" vertical="top"/>
    </xf>
    <xf numFmtId="0" fontId="25" fillId="29" borderId="207" xfId="56" applyFont="1" applyFill="1" applyBorder="1" applyAlignment="1">
      <alignment horizontal="center" vertical="top"/>
    </xf>
    <xf numFmtId="0" fontId="41" fillId="18" borderId="188" xfId="56" applyFont="1" applyFill="1" applyBorder="1">
      <alignment vertical="center"/>
    </xf>
    <xf numFmtId="0" fontId="41" fillId="29" borderId="206" xfId="56" applyFont="1" applyFill="1" applyBorder="1">
      <alignment vertical="center"/>
    </xf>
    <xf numFmtId="0" fontId="25" fillId="18" borderId="199" xfId="56" applyFont="1" applyFill="1" applyBorder="1">
      <alignment vertical="center"/>
    </xf>
    <xf numFmtId="0" fontId="25" fillId="29" borderId="207" xfId="56" applyFont="1" applyFill="1" applyBorder="1">
      <alignment vertical="center"/>
    </xf>
    <xf numFmtId="0" fontId="42" fillId="18" borderId="188" xfId="56" applyFont="1" applyFill="1" applyBorder="1">
      <alignment vertical="center"/>
    </xf>
    <xf numFmtId="0" fontId="42" fillId="29" borderId="206" xfId="56" applyFont="1" applyFill="1" applyBorder="1">
      <alignment vertical="center"/>
    </xf>
    <xf numFmtId="0" fontId="25" fillId="18" borderId="188" xfId="56" applyFont="1" applyFill="1" applyBorder="1">
      <alignment vertical="center"/>
    </xf>
    <xf numFmtId="0" fontId="25" fillId="29" borderId="206" xfId="56" applyFont="1" applyFill="1" applyBorder="1">
      <alignment vertical="center"/>
    </xf>
    <xf numFmtId="180" fontId="25" fillId="18" borderId="188" xfId="49" applyFont="1" applyFill="1" applyBorder="1" applyAlignment="1">
      <alignment vertical="top"/>
    </xf>
    <xf numFmtId="0" fontId="25" fillId="0" borderId="210" xfId="56" applyFont="1" applyFill="1" applyBorder="1" applyAlignment="1">
      <alignment horizontal="left" vertical="center" wrapText="1"/>
    </xf>
    <xf numFmtId="0" fontId="25" fillId="0" borderId="211" xfId="56" applyFont="1" applyFill="1" applyBorder="1" applyAlignment="1">
      <alignment horizontal="left" vertical="center" wrapText="1"/>
    </xf>
    <xf numFmtId="0" fontId="24" fillId="0" borderId="0" xfId="56" applyFont="1" applyBorder="1" applyAlignment="1">
      <alignment horizontal="right" vertical="center"/>
    </xf>
    <xf numFmtId="0" fontId="44" fillId="0" borderId="0" xfId="56" applyFont="1" applyBorder="1" applyAlignment="1">
      <alignment horizontal="right" vertical="center"/>
    </xf>
    <xf numFmtId="0" fontId="31" fillId="0" borderId="0" xfId="56" applyFont="1" applyAlignment="1">
      <alignment horizontal="center" vertical="center"/>
    </xf>
    <xf numFmtId="0" fontId="31" fillId="0" borderId="0" xfId="56" applyFont="1" applyAlignment="1">
      <alignment horizontal="center" vertical="top"/>
    </xf>
    <xf numFmtId="9" fontId="24" fillId="28" borderId="188" xfId="3" applyFont="1" applyFill="1" applyBorder="1" applyAlignment="1">
      <alignment horizontal="right" vertical="center"/>
    </xf>
    <xf numFmtId="0" fontId="24" fillId="28" borderId="188" xfId="56" applyFont="1" applyFill="1" applyBorder="1">
      <alignment vertical="center"/>
    </xf>
    <xf numFmtId="9" fontId="24" fillId="24" borderId="188" xfId="3" applyFont="1" applyFill="1" applyBorder="1" applyAlignment="1">
      <alignment horizontal="right" vertical="center"/>
    </xf>
    <xf numFmtId="0" fontId="24" fillId="24" borderId="188" xfId="56" applyFont="1" applyFill="1" applyBorder="1">
      <alignment vertical="center"/>
    </xf>
    <xf numFmtId="9" fontId="25" fillId="28" borderId="11" xfId="3" applyFont="1" applyFill="1" applyBorder="1" applyAlignment="1">
      <alignment horizontal="right" vertical="center"/>
    </xf>
    <xf numFmtId="0" fontId="25" fillId="28" borderId="11" xfId="56" applyFont="1" applyFill="1" applyBorder="1">
      <alignment vertical="center"/>
    </xf>
    <xf numFmtId="9" fontId="25" fillId="24" borderId="11" xfId="3" applyFont="1" applyFill="1" applyBorder="1" applyAlignment="1">
      <alignment horizontal="right" vertical="center"/>
    </xf>
    <xf numFmtId="0" fontId="25" fillId="24" borderId="11" xfId="56" applyFont="1" applyFill="1" applyBorder="1">
      <alignment vertical="center"/>
    </xf>
    <xf numFmtId="0" fontId="25" fillId="28" borderId="14" xfId="56" applyFont="1" applyFill="1" applyBorder="1" applyAlignment="1">
      <alignment horizontal="right" vertical="center"/>
    </xf>
    <xf numFmtId="180" fontId="44" fillId="0" borderId="0" xfId="56" applyNumberFormat="1" applyFont="1" applyBorder="1">
      <alignment vertical="center"/>
    </xf>
    <xf numFmtId="180" fontId="31" fillId="0" borderId="0" xfId="49" applyFont="1">
      <alignment vertical="center"/>
    </xf>
    <xf numFmtId="180" fontId="31" fillId="0" borderId="0" xfId="49" applyFont="1" applyAlignment="1">
      <alignment vertical="top"/>
    </xf>
    <xf numFmtId="0" fontId="24" fillId="18" borderId="188" xfId="56" applyFont="1" applyFill="1" applyBorder="1">
      <alignment vertical="center"/>
    </xf>
    <xf numFmtId="0" fontId="24" fillId="29" borderId="206" xfId="56" applyFont="1" applyFill="1" applyBorder="1">
      <alignment vertical="center"/>
    </xf>
    <xf numFmtId="0" fontId="25" fillId="18" borderId="11" xfId="56" applyFont="1" applyFill="1" applyBorder="1">
      <alignment vertical="center"/>
    </xf>
    <xf numFmtId="0" fontId="25" fillId="29" borderId="213" xfId="56" applyFont="1" applyFill="1" applyBorder="1">
      <alignment vertical="center"/>
    </xf>
    <xf numFmtId="9" fontId="24" fillId="0" borderId="162" xfId="3" applyFont="1" applyBorder="1" applyAlignment="1">
      <alignment vertical="center"/>
    </xf>
    <xf numFmtId="180" fontId="24" fillId="0" borderId="180" xfId="56" applyNumberFormat="1" applyFont="1" applyBorder="1">
      <alignment vertical="center"/>
    </xf>
    <xf numFmtId="0" fontId="24" fillId="0" borderId="182" xfId="56" applyFont="1" applyFill="1" applyBorder="1" applyAlignment="1">
      <alignment horizontal="center" vertical="center"/>
    </xf>
    <xf numFmtId="0" fontId="24" fillId="0" borderId="183" xfId="56" applyFont="1" applyFill="1" applyBorder="1" applyAlignment="1">
      <alignment horizontal="center" vertical="center"/>
    </xf>
    <xf numFmtId="0" fontId="24" fillId="0" borderId="154" xfId="56" applyFont="1" applyFill="1" applyBorder="1" applyAlignment="1">
      <alignment horizontal="center" vertical="center"/>
    </xf>
    <xf numFmtId="0" fontId="24" fillId="0" borderId="53" xfId="56" applyFont="1" applyFill="1" applyBorder="1" applyAlignment="1">
      <alignment horizontal="center" vertical="center"/>
    </xf>
    <xf numFmtId="0" fontId="24" fillId="0" borderId="46" xfId="56" applyFont="1" applyFill="1" applyBorder="1" applyAlignment="1">
      <alignment horizontal="center" vertical="center"/>
    </xf>
    <xf numFmtId="0" fontId="24" fillId="0" borderId="20" xfId="56" applyFont="1" applyFill="1" applyBorder="1" applyAlignment="1">
      <alignment horizontal="center" vertical="center"/>
    </xf>
    <xf numFmtId="0" fontId="24" fillId="0" borderId="47" xfId="56" applyFont="1" applyFill="1" applyBorder="1" applyAlignment="1">
      <alignment horizontal="center" vertical="center"/>
    </xf>
    <xf numFmtId="180" fontId="25" fillId="0" borderId="0" xfId="49" applyFont="1" applyFill="1" applyBorder="1" applyAlignment="1">
      <alignment vertical="top"/>
    </xf>
    <xf numFmtId="0" fontId="24" fillId="0" borderId="183" xfId="56" applyFont="1" applyFill="1" applyBorder="1" applyAlignment="1">
      <alignment horizontal="center" vertical="center" wrapText="1"/>
    </xf>
    <xf numFmtId="180" fontId="24" fillId="0" borderId="203" xfId="49" applyFont="1" applyFill="1" applyBorder="1" applyAlignment="1">
      <alignment horizontal="center" vertical="center" wrapText="1"/>
    </xf>
    <xf numFmtId="180" fontId="24" fillId="0" borderId="153" xfId="49" applyFont="1" applyFill="1" applyBorder="1" applyAlignment="1">
      <alignment horizontal="center" vertical="center" wrapText="1"/>
    </xf>
    <xf numFmtId="0" fontId="24" fillId="0" borderId="53" xfId="56" applyFont="1" applyFill="1" applyBorder="1" applyAlignment="1">
      <alignment horizontal="center" vertical="center" wrapText="1"/>
    </xf>
    <xf numFmtId="180" fontId="24" fillId="0" borderId="46" xfId="49" applyFont="1" applyFill="1" applyBorder="1" applyAlignment="1">
      <alignment horizontal="center" vertical="center" wrapText="1"/>
    </xf>
    <xf numFmtId="180" fontId="24" fillId="0" borderId="62" xfId="49" applyFont="1" applyFill="1" applyBorder="1" applyAlignment="1">
      <alignment horizontal="center" vertical="center" wrapText="1"/>
    </xf>
    <xf numFmtId="1" fontId="42" fillId="0" borderId="46" xfId="49" applyNumberFormat="1" applyFont="1" applyFill="1" applyBorder="1" applyAlignment="1">
      <alignment horizontal="center" vertical="center" wrapText="1"/>
    </xf>
    <xf numFmtId="0" fontId="25" fillId="28" borderId="188" xfId="56" applyFont="1" applyFill="1" applyBorder="1" applyAlignment="1">
      <alignment horizontal="right" vertical="top"/>
    </xf>
    <xf numFmtId="0" fontId="25" fillId="28" borderId="188" xfId="56" applyFont="1" applyFill="1" applyBorder="1" applyAlignment="1">
      <alignment horizontal="center" vertical="top"/>
    </xf>
    <xf numFmtId="0" fontId="25" fillId="24" borderId="188" xfId="56" applyFont="1" applyFill="1" applyBorder="1" applyAlignment="1">
      <alignment horizontal="center" vertical="top"/>
    </xf>
    <xf numFmtId="0" fontId="20" fillId="20" borderId="173" xfId="0" applyFont="1" applyFill="1" applyBorder="1" applyAlignment="1">
      <alignment horizontal="center"/>
    </xf>
    <xf numFmtId="0" fontId="25" fillId="18" borderId="188" xfId="56" applyFont="1" applyFill="1" applyBorder="1" applyAlignment="1">
      <alignment horizontal="center" vertical="top"/>
    </xf>
    <xf numFmtId="0" fontId="25" fillId="29" borderId="206" xfId="56" applyFont="1" applyFill="1" applyBorder="1" applyAlignment="1">
      <alignment horizontal="center" vertical="top"/>
    </xf>
    <xf numFmtId="0" fontId="25" fillId="0" borderId="192" xfId="56" applyFont="1" applyBorder="1">
      <alignment vertical="center"/>
    </xf>
    <xf numFmtId="0" fontId="25" fillId="0" borderId="158" xfId="56" applyFont="1" applyBorder="1" applyAlignment="1">
      <alignment vertical="top"/>
    </xf>
    <xf numFmtId="0" fontId="25" fillId="0" borderId="17" xfId="56" applyFont="1" applyBorder="1">
      <alignment vertical="center"/>
    </xf>
    <xf numFmtId="0" fontId="25" fillId="0" borderId="193" xfId="56" applyFont="1" applyBorder="1">
      <alignment vertical="center"/>
    </xf>
    <xf numFmtId="180" fontId="25" fillId="0" borderId="194" xfId="49" applyFont="1" applyBorder="1" applyAlignment="1">
      <alignment vertical="top"/>
    </xf>
    <xf numFmtId="0" fontId="25" fillId="0" borderId="194" xfId="56" applyFont="1" applyBorder="1" applyAlignment="1">
      <alignment horizontal="center" vertical="top"/>
    </xf>
    <xf numFmtId="0" fontId="25" fillId="0" borderId="208" xfId="56" applyFont="1" applyBorder="1">
      <alignment vertical="center"/>
    </xf>
    <xf numFmtId="0" fontId="25" fillId="0" borderId="209" xfId="56" applyFont="1" applyBorder="1" applyAlignment="1">
      <alignment vertical="top"/>
    </xf>
    <xf numFmtId="0" fontId="25" fillId="0" borderId="210" xfId="56" applyFont="1" applyBorder="1" applyAlignment="1">
      <alignment horizontal="left" vertical="center" wrapText="1"/>
    </xf>
    <xf numFmtId="0" fontId="25" fillId="0" borderId="211" xfId="56" applyFont="1" applyBorder="1" applyAlignment="1">
      <alignment horizontal="left" vertical="center" wrapText="1"/>
    </xf>
    <xf numFmtId="180" fontId="25" fillId="0" borderId="212" xfId="49" applyFont="1" applyBorder="1" applyAlignment="1">
      <alignment vertical="top"/>
    </xf>
    <xf numFmtId="0" fontId="25" fillId="0" borderId="212" xfId="56" applyFont="1" applyBorder="1" applyAlignment="1">
      <alignment horizontal="center" vertical="top"/>
    </xf>
    <xf numFmtId="0" fontId="24" fillId="0" borderId="49" xfId="56" applyFont="1" applyBorder="1" applyAlignment="1">
      <alignment horizontal="right" vertical="center"/>
    </xf>
    <xf numFmtId="0" fontId="24" fillId="0" borderId="50" xfId="56" applyFont="1" applyBorder="1" applyAlignment="1">
      <alignment horizontal="right" vertical="center"/>
    </xf>
    <xf numFmtId="180" fontId="25" fillId="0" borderId="57" xfId="50" applyFont="1" applyFill="1" applyBorder="1" applyAlignment="1">
      <alignment vertical="top"/>
    </xf>
    <xf numFmtId="180" fontId="25" fillId="0" borderId="57" xfId="49" applyFont="1" applyFill="1" applyBorder="1" applyAlignment="1">
      <alignment vertical="top"/>
    </xf>
    <xf numFmtId="180" fontId="25" fillId="0" borderId="158" xfId="49" applyFont="1" applyBorder="1" applyAlignment="1">
      <alignment vertical="top"/>
    </xf>
    <xf numFmtId="180" fontId="25" fillId="0" borderId="209" xfId="49" applyFont="1" applyBorder="1" applyAlignment="1">
      <alignment vertical="top"/>
    </xf>
    <xf numFmtId="0" fontId="24" fillId="0" borderId="163" xfId="56" applyFont="1" applyBorder="1" applyAlignment="1">
      <alignment horizontal="right" vertical="center"/>
    </xf>
    <xf numFmtId="180" fontId="24" fillId="0" borderId="50" xfId="56" applyNumberFormat="1" applyFont="1" applyBorder="1">
      <alignment vertical="center"/>
    </xf>
    <xf numFmtId="0" fontId="31" fillId="25" borderId="0" xfId="56" applyFont="1" applyFill="1">
      <alignment vertical="center"/>
    </xf>
    <xf numFmtId="176" fontId="31" fillId="25" borderId="0" xfId="56" applyNumberFormat="1" applyFont="1" applyFill="1">
      <alignment vertical="center"/>
    </xf>
    <xf numFmtId="0" fontId="31" fillId="25" borderId="0" xfId="56" applyFont="1" applyFill="1" applyAlignment="1">
      <alignment horizontal="center" vertical="top"/>
    </xf>
    <xf numFmtId="180" fontId="31" fillId="25" borderId="0" xfId="49" applyFont="1" applyFill="1">
      <alignment vertical="center"/>
    </xf>
    <xf numFmtId="180" fontId="31" fillId="25" borderId="0" xfId="49" applyFont="1" applyFill="1" applyAlignment="1">
      <alignment vertical="top"/>
    </xf>
    <xf numFmtId="176" fontId="25" fillId="0" borderId="0" xfId="56" applyNumberFormat="1" applyFont="1">
      <alignment vertical="center"/>
    </xf>
    <xf numFmtId="9" fontId="24" fillId="0" borderId="50" xfId="3" applyFont="1" applyBorder="1" applyAlignment="1">
      <alignment vertical="center"/>
    </xf>
    <xf numFmtId="0" fontId="24" fillId="0" borderId="0" xfId="56" applyFont="1" applyAlignment="1" quotePrefix="1">
      <alignment horizontal="left" vertical="top"/>
    </xf>
    <xf numFmtId="3" fontId="24" fillId="0" borderId="0" xfId="59" applyNumberFormat="1" applyFont="1" applyAlignment="1" quotePrefix="1">
      <alignment vertical="center"/>
    </xf>
    <xf numFmtId="3" fontId="18" fillId="0" borderId="0" xfId="57" applyNumberFormat="1" applyFont="1" applyAlignment="1" quotePrefix="1">
      <alignment vertical="center"/>
    </xf>
    <xf numFmtId="0" fontId="13" fillId="0" borderId="0" xfId="57" applyFont="1" applyAlignment="1" quotePrefix="1">
      <alignment horizontal="right"/>
    </xf>
    <xf numFmtId="0" fontId="9" fillId="0" borderId="28" xfId="56" applyFont="1" applyFill="1" applyBorder="1" applyAlignment="1" quotePrefix="1">
      <alignment horizontal="center" vertical="top"/>
    </xf>
    <xf numFmtId="35" fontId="6" fillId="0" borderId="0" xfId="56" applyNumberFormat="1" applyFont="1" applyFill="1" quotePrefix="1">
      <alignment vertical="center"/>
    </xf>
    <xf numFmtId="0" fontId="5" fillId="0" borderId="28" xfId="56" applyFont="1" applyFill="1" applyBorder="1" applyAlignment="1" quotePrefix="1">
      <alignment horizontal="center" vertical="top" wrapText="1"/>
    </xf>
    <xf numFmtId="1" fontId="9" fillId="0" borderId="28" xfId="56" applyNumberFormat="1" applyFont="1" applyFill="1" applyBorder="1" applyAlignment="1" quotePrefix="1">
      <alignment horizontal="center" vertical="top" shrinkToFit="1"/>
    </xf>
    <xf numFmtId="181" fontId="9" fillId="0" borderId="29" xfId="56" applyNumberFormat="1" applyFont="1" applyFill="1" applyBorder="1" applyAlignment="1" quotePrefix="1">
      <alignment horizontal="right" wrapText="1"/>
    </xf>
    <xf numFmtId="0" fontId="5" fillId="0" borderId="28" xfId="56" applyFont="1" applyFill="1" applyBorder="1" applyAlignment="1" quotePrefix="1">
      <alignment horizontal="center" vertical="center" wrapText="1"/>
    </xf>
    <xf numFmtId="1" fontId="12" fillId="0" borderId="28" xfId="56" applyNumberFormat="1" applyFont="1" applyFill="1" applyBorder="1" applyAlignment="1" quotePrefix="1">
      <alignment horizontal="center" vertical="top" shrinkToFit="1"/>
    </xf>
    <xf numFmtId="181" fontId="9" fillId="0" borderId="29" xfId="56" applyNumberFormat="1" applyFont="1" applyFill="1" applyBorder="1" applyAlignment="1" quotePrefix="1">
      <alignment horizontal="right" vertical="top" shrinkToFit="1"/>
    </xf>
    <xf numFmtId="0" fontId="9" fillId="0" borderId="29" xfId="56" applyFont="1" applyFill="1" applyBorder="1" applyAlignment="1" quotePrefix="1">
      <alignment horizontal="right" vertical="top" shrinkToFit="1"/>
    </xf>
    <xf numFmtId="0" fontId="5" fillId="0" borderId="0" xfId="56" applyFont="1" applyFill="1" quotePrefix="1">
      <alignment vertical="center"/>
    </xf>
    <xf numFmtId="0" fontId="5" fillId="0" borderId="0" xfId="0" applyFont="1" applyFill="1" applyAlignment="1" quotePrefix="1">
      <alignment vertical="center"/>
    </xf>
    <xf numFmtId="1" fontId="9" fillId="0" borderId="28" xfId="0" applyNumberFormat="1" applyFont="1" applyFill="1" applyBorder="1" applyAlignment="1" quotePrefix="1">
      <alignment horizontal="center" vertical="top" shrinkToFit="1"/>
    </xf>
    <xf numFmtId="0" fontId="5" fillId="0" borderId="0" xfId="0" applyFont="1" applyAlignment="1" quotePrefix="1">
      <alignment vertical="center"/>
    </xf>
    <xf numFmtId="1" fontId="9" fillId="0" borderId="28" xfId="0" applyNumberFormat="1" applyFont="1" applyBorder="1" applyAlignment="1" quotePrefix="1">
      <alignment horizontal="center" vertical="top" shrinkToFit="1"/>
    </xf>
  </cellXfs>
  <cellStyles count="6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Comma 3" xfId="51"/>
    <cellStyle name="Comma 3 2" xfId="52"/>
    <cellStyle name="Comma 4" xfId="53"/>
    <cellStyle name="Comma 4 2" xfId="54"/>
    <cellStyle name="Comma 5" xfId="55"/>
    <cellStyle name="Normal 2" xfId="56"/>
    <cellStyle name="Normal 3" xfId="57"/>
    <cellStyle name="Normal 3 2" xfId="58"/>
    <cellStyle name="Normal 4" xfId="59"/>
    <cellStyle name="Normal 4 2" xfId="60"/>
    <cellStyle name="Normal 6" xfId="61"/>
    <cellStyle name="Normal 6 2" xfId="62"/>
    <cellStyle name="Percent 2" xfId="63"/>
    <cellStyle name="Percent 2 2" xfId="64"/>
    <cellStyle name="Percent 3" xfId="65"/>
    <cellStyle name="Percent 3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88.xml"/><Relationship Id="rId97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83.xml"/><Relationship Id="rId92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0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73.xml"/><Relationship Id="rId82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0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63.xml"/><Relationship Id="rId72" Type="http://schemas.openxmlformats.org/officeDocument/2006/relationships/externalLink" Target="externalLinks/externalLink62.xml"/><Relationship Id="rId71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0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45.xml"/><Relationship Id="rId54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42.xml"/><Relationship Id="rId515" Type="http://schemas.openxmlformats.org/officeDocument/2006/relationships/styles" Target="styles.xml"/><Relationship Id="rId514" Type="http://schemas.openxmlformats.org/officeDocument/2006/relationships/sharedStrings" Target="sharedStrings.xml"/><Relationship Id="rId513" Type="http://schemas.openxmlformats.org/officeDocument/2006/relationships/theme" Target="theme/theme1.xml"/><Relationship Id="rId512" Type="http://schemas.openxmlformats.org/officeDocument/2006/relationships/externalLink" Target="externalLinks/externalLink502.xml"/><Relationship Id="rId511" Type="http://schemas.openxmlformats.org/officeDocument/2006/relationships/externalLink" Target="externalLinks/externalLink501.xml"/><Relationship Id="rId510" Type="http://schemas.openxmlformats.org/officeDocument/2006/relationships/externalLink" Target="externalLinks/externalLink500.xml"/><Relationship Id="rId51" Type="http://schemas.openxmlformats.org/officeDocument/2006/relationships/externalLink" Target="externalLinks/externalLink41.xml"/><Relationship Id="rId509" Type="http://schemas.openxmlformats.org/officeDocument/2006/relationships/externalLink" Target="externalLinks/externalLink499.xml"/><Relationship Id="rId508" Type="http://schemas.openxmlformats.org/officeDocument/2006/relationships/externalLink" Target="externalLinks/externalLink498.xml"/><Relationship Id="rId507" Type="http://schemas.openxmlformats.org/officeDocument/2006/relationships/externalLink" Target="externalLinks/externalLink497.xml"/><Relationship Id="rId506" Type="http://schemas.openxmlformats.org/officeDocument/2006/relationships/externalLink" Target="externalLinks/externalLink496.xml"/><Relationship Id="rId505" Type="http://schemas.openxmlformats.org/officeDocument/2006/relationships/externalLink" Target="externalLinks/externalLink495.xml"/><Relationship Id="rId504" Type="http://schemas.openxmlformats.org/officeDocument/2006/relationships/externalLink" Target="externalLinks/externalLink494.xml"/><Relationship Id="rId503" Type="http://schemas.openxmlformats.org/officeDocument/2006/relationships/externalLink" Target="externalLinks/externalLink493.xml"/><Relationship Id="rId502" Type="http://schemas.openxmlformats.org/officeDocument/2006/relationships/externalLink" Target="externalLinks/externalLink492.xml"/><Relationship Id="rId501" Type="http://schemas.openxmlformats.org/officeDocument/2006/relationships/externalLink" Target="externalLinks/externalLink491.xml"/><Relationship Id="rId500" Type="http://schemas.openxmlformats.org/officeDocument/2006/relationships/externalLink" Target="externalLinks/externalLink490.xml"/><Relationship Id="rId50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499" Type="http://schemas.openxmlformats.org/officeDocument/2006/relationships/externalLink" Target="externalLinks/externalLink489.xml"/><Relationship Id="rId498" Type="http://schemas.openxmlformats.org/officeDocument/2006/relationships/externalLink" Target="externalLinks/externalLink488.xml"/><Relationship Id="rId497" Type="http://schemas.openxmlformats.org/officeDocument/2006/relationships/externalLink" Target="externalLinks/externalLink487.xml"/><Relationship Id="rId496" Type="http://schemas.openxmlformats.org/officeDocument/2006/relationships/externalLink" Target="externalLinks/externalLink486.xml"/><Relationship Id="rId495" Type="http://schemas.openxmlformats.org/officeDocument/2006/relationships/externalLink" Target="externalLinks/externalLink485.xml"/><Relationship Id="rId494" Type="http://schemas.openxmlformats.org/officeDocument/2006/relationships/externalLink" Target="externalLinks/externalLink484.xml"/><Relationship Id="rId493" Type="http://schemas.openxmlformats.org/officeDocument/2006/relationships/externalLink" Target="externalLinks/externalLink483.xml"/><Relationship Id="rId492" Type="http://schemas.openxmlformats.org/officeDocument/2006/relationships/externalLink" Target="externalLinks/externalLink482.xml"/><Relationship Id="rId491" Type="http://schemas.openxmlformats.org/officeDocument/2006/relationships/externalLink" Target="externalLinks/externalLink481.xml"/><Relationship Id="rId490" Type="http://schemas.openxmlformats.org/officeDocument/2006/relationships/externalLink" Target="externalLinks/externalLink480.xml"/><Relationship Id="rId49" Type="http://schemas.openxmlformats.org/officeDocument/2006/relationships/externalLink" Target="externalLinks/externalLink39.xml"/><Relationship Id="rId489" Type="http://schemas.openxmlformats.org/officeDocument/2006/relationships/externalLink" Target="externalLinks/externalLink479.xml"/><Relationship Id="rId488" Type="http://schemas.openxmlformats.org/officeDocument/2006/relationships/externalLink" Target="externalLinks/externalLink478.xml"/><Relationship Id="rId487" Type="http://schemas.openxmlformats.org/officeDocument/2006/relationships/externalLink" Target="externalLinks/externalLink477.xml"/><Relationship Id="rId486" Type="http://schemas.openxmlformats.org/officeDocument/2006/relationships/externalLink" Target="externalLinks/externalLink476.xml"/><Relationship Id="rId485" Type="http://schemas.openxmlformats.org/officeDocument/2006/relationships/externalLink" Target="externalLinks/externalLink475.xml"/><Relationship Id="rId484" Type="http://schemas.openxmlformats.org/officeDocument/2006/relationships/externalLink" Target="externalLinks/externalLink474.xml"/><Relationship Id="rId483" Type="http://schemas.openxmlformats.org/officeDocument/2006/relationships/externalLink" Target="externalLinks/externalLink473.xml"/><Relationship Id="rId482" Type="http://schemas.openxmlformats.org/officeDocument/2006/relationships/externalLink" Target="externalLinks/externalLink472.xml"/><Relationship Id="rId481" Type="http://schemas.openxmlformats.org/officeDocument/2006/relationships/externalLink" Target="externalLinks/externalLink471.xml"/><Relationship Id="rId480" Type="http://schemas.openxmlformats.org/officeDocument/2006/relationships/externalLink" Target="externalLinks/externalLink470.xml"/><Relationship Id="rId48" Type="http://schemas.openxmlformats.org/officeDocument/2006/relationships/externalLink" Target="externalLinks/externalLink38.xml"/><Relationship Id="rId479" Type="http://schemas.openxmlformats.org/officeDocument/2006/relationships/externalLink" Target="externalLinks/externalLink469.xml"/><Relationship Id="rId478" Type="http://schemas.openxmlformats.org/officeDocument/2006/relationships/externalLink" Target="externalLinks/externalLink468.xml"/><Relationship Id="rId477" Type="http://schemas.openxmlformats.org/officeDocument/2006/relationships/externalLink" Target="externalLinks/externalLink467.xml"/><Relationship Id="rId476" Type="http://schemas.openxmlformats.org/officeDocument/2006/relationships/externalLink" Target="externalLinks/externalLink466.xml"/><Relationship Id="rId475" Type="http://schemas.openxmlformats.org/officeDocument/2006/relationships/externalLink" Target="externalLinks/externalLink465.xml"/><Relationship Id="rId474" Type="http://schemas.openxmlformats.org/officeDocument/2006/relationships/externalLink" Target="externalLinks/externalLink464.xml"/><Relationship Id="rId473" Type="http://schemas.openxmlformats.org/officeDocument/2006/relationships/externalLink" Target="externalLinks/externalLink463.xml"/><Relationship Id="rId472" Type="http://schemas.openxmlformats.org/officeDocument/2006/relationships/externalLink" Target="externalLinks/externalLink462.xml"/><Relationship Id="rId471" Type="http://schemas.openxmlformats.org/officeDocument/2006/relationships/externalLink" Target="externalLinks/externalLink461.xml"/><Relationship Id="rId470" Type="http://schemas.openxmlformats.org/officeDocument/2006/relationships/externalLink" Target="externalLinks/externalLink460.xml"/><Relationship Id="rId47" Type="http://schemas.openxmlformats.org/officeDocument/2006/relationships/externalLink" Target="externalLinks/externalLink37.xml"/><Relationship Id="rId469" Type="http://schemas.openxmlformats.org/officeDocument/2006/relationships/externalLink" Target="externalLinks/externalLink459.xml"/><Relationship Id="rId468" Type="http://schemas.openxmlformats.org/officeDocument/2006/relationships/externalLink" Target="externalLinks/externalLink458.xml"/><Relationship Id="rId467" Type="http://schemas.openxmlformats.org/officeDocument/2006/relationships/externalLink" Target="externalLinks/externalLink457.xml"/><Relationship Id="rId466" Type="http://schemas.openxmlformats.org/officeDocument/2006/relationships/externalLink" Target="externalLinks/externalLink456.xml"/><Relationship Id="rId465" Type="http://schemas.openxmlformats.org/officeDocument/2006/relationships/externalLink" Target="externalLinks/externalLink455.xml"/><Relationship Id="rId464" Type="http://schemas.openxmlformats.org/officeDocument/2006/relationships/externalLink" Target="externalLinks/externalLink454.xml"/><Relationship Id="rId463" Type="http://schemas.openxmlformats.org/officeDocument/2006/relationships/externalLink" Target="externalLinks/externalLink453.xml"/><Relationship Id="rId462" Type="http://schemas.openxmlformats.org/officeDocument/2006/relationships/externalLink" Target="externalLinks/externalLink452.xml"/><Relationship Id="rId461" Type="http://schemas.openxmlformats.org/officeDocument/2006/relationships/externalLink" Target="externalLinks/externalLink451.xml"/><Relationship Id="rId460" Type="http://schemas.openxmlformats.org/officeDocument/2006/relationships/externalLink" Target="externalLinks/externalLink450.xml"/><Relationship Id="rId46" Type="http://schemas.openxmlformats.org/officeDocument/2006/relationships/externalLink" Target="externalLinks/externalLink36.xml"/><Relationship Id="rId459" Type="http://schemas.openxmlformats.org/officeDocument/2006/relationships/externalLink" Target="externalLinks/externalLink449.xml"/><Relationship Id="rId458" Type="http://schemas.openxmlformats.org/officeDocument/2006/relationships/externalLink" Target="externalLinks/externalLink448.xml"/><Relationship Id="rId457" Type="http://schemas.openxmlformats.org/officeDocument/2006/relationships/externalLink" Target="externalLinks/externalLink447.xml"/><Relationship Id="rId456" Type="http://schemas.openxmlformats.org/officeDocument/2006/relationships/externalLink" Target="externalLinks/externalLink446.xml"/><Relationship Id="rId455" Type="http://schemas.openxmlformats.org/officeDocument/2006/relationships/externalLink" Target="externalLinks/externalLink445.xml"/><Relationship Id="rId454" Type="http://schemas.openxmlformats.org/officeDocument/2006/relationships/externalLink" Target="externalLinks/externalLink444.xml"/><Relationship Id="rId453" Type="http://schemas.openxmlformats.org/officeDocument/2006/relationships/externalLink" Target="externalLinks/externalLink443.xml"/><Relationship Id="rId452" Type="http://schemas.openxmlformats.org/officeDocument/2006/relationships/externalLink" Target="externalLinks/externalLink442.xml"/><Relationship Id="rId451" Type="http://schemas.openxmlformats.org/officeDocument/2006/relationships/externalLink" Target="externalLinks/externalLink441.xml"/><Relationship Id="rId450" Type="http://schemas.openxmlformats.org/officeDocument/2006/relationships/externalLink" Target="externalLinks/externalLink440.xml"/><Relationship Id="rId45" Type="http://schemas.openxmlformats.org/officeDocument/2006/relationships/externalLink" Target="externalLinks/externalLink35.xml"/><Relationship Id="rId449" Type="http://schemas.openxmlformats.org/officeDocument/2006/relationships/externalLink" Target="externalLinks/externalLink439.xml"/><Relationship Id="rId448" Type="http://schemas.openxmlformats.org/officeDocument/2006/relationships/externalLink" Target="externalLinks/externalLink438.xml"/><Relationship Id="rId447" Type="http://schemas.openxmlformats.org/officeDocument/2006/relationships/externalLink" Target="externalLinks/externalLink437.xml"/><Relationship Id="rId446" Type="http://schemas.openxmlformats.org/officeDocument/2006/relationships/externalLink" Target="externalLinks/externalLink436.xml"/><Relationship Id="rId445" Type="http://schemas.openxmlformats.org/officeDocument/2006/relationships/externalLink" Target="externalLinks/externalLink435.xml"/><Relationship Id="rId444" Type="http://schemas.openxmlformats.org/officeDocument/2006/relationships/externalLink" Target="externalLinks/externalLink434.xml"/><Relationship Id="rId443" Type="http://schemas.openxmlformats.org/officeDocument/2006/relationships/externalLink" Target="externalLinks/externalLink433.xml"/><Relationship Id="rId442" Type="http://schemas.openxmlformats.org/officeDocument/2006/relationships/externalLink" Target="externalLinks/externalLink432.xml"/><Relationship Id="rId441" Type="http://schemas.openxmlformats.org/officeDocument/2006/relationships/externalLink" Target="externalLinks/externalLink431.xml"/><Relationship Id="rId440" Type="http://schemas.openxmlformats.org/officeDocument/2006/relationships/externalLink" Target="externalLinks/externalLink430.xml"/><Relationship Id="rId44" Type="http://schemas.openxmlformats.org/officeDocument/2006/relationships/externalLink" Target="externalLinks/externalLink34.xml"/><Relationship Id="rId439" Type="http://schemas.openxmlformats.org/officeDocument/2006/relationships/externalLink" Target="externalLinks/externalLink429.xml"/><Relationship Id="rId438" Type="http://schemas.openxmlformats.org/officeDocument/2006/relationships/externalLink" Target="externalLinks/externalLink428.xml"/><Relationship Id="rId437" Type="http://schemas.openxmlformats.org/officeDocument/2006/relationships/externalLink" Target="externalLinks/externalLink427.xml"/><Relationship Id="rId436" Type="http://schemas.openxmlformats.org/officeDocument/2006/relationships/externalLink" Target="externalLinks/externalLink426.xml"/><Relationship Id="rId435" Type="http://schemas.openxmlformats.org/officeDocument/2006/relationships/externalLink" Target="externalLinks/externalLink425.xml"/><Relationship Id="rId434" Type="http://schemas.openxmlformats.org/officeDocument/2006/relationships/externalLink" Target="externalLinks/externalLink424.xml"/><Relationship Id="rId433" Type="http://schemas.openxmlformats.org/officeDocument/2006/relationships/externalLink" Target="externalLinks/externalLink423.xml"/><Relationship Id="rId432" Type="http://schemas.openxmlformats.org/officeDocument/2006/relationships/externalLink" Target="externalLinks/externalLink422.xml"/><Relationship Id="rId431" Type="http://schemas.openxmlformats.org/officeDocument/2006/relationships/externalLink" Target="externalLinks/externalLink421.xml"/><Relationship Id="rId430" Type="http://schemas.openxmlformats.org/officeDocument/2006/relationships/externalLink" Target="externalLinks/externalLink420.xml"/><Relationship Id="rId43" Type="http://schemas.openxmlformats.org/officeDocument/2006/relationships/externalLink" Target="externalLinks/externalLink33.xml"/><Relationship Id="rId429" Type="http://schemas.openxmlformats.org/officeDocument/2006/relationships/externalLink" Target="externalLinks/externalLink419.xml"/><Relationship Id="rId428" Type="http://schemas.openxmlformats.org/officeDocument/2006/relationships/externalLink" Target="externalLinks/externalLink418.xml"/><Relationship Id="rId427" Type="http://schemas.openxmlformats.org/officeDocument/2006/relationships/externalLink" Target="externalLinks/externalLink417.xml"/><Relationship Id="rId426" Type="http://schemas.openxmlformats.org/officeDocument/2006/relationships/externalLink" Target="externalLinks/externalLink416.xml"/><Relationship Id="rId425" Type="http://schemas.openxmlformats.org/officeDocument/2006/relationships/externalLink" Target="externalLinks/externalLink415.xml"/><Relationship Id="rId424" Type="http://schemas.openxmlformats.org/officeDocument/2006/relationships/externalLink" Target="externalLinks/externalLink414.xml"/><Relationship Id="rId423" Type="http://schemas.openxmlformats.org/officeDocument/2006/relationships/externalLink" Target="externalLinks/externalLink413.xml"/><Relationship Id="rId422" Type="http://schemas.openxmlformats.org/officeDocument/2006/relationships/externalLink" Target="externalLinks/externalLink412.xml"/><Relationship Id="rId421" Type="http://schemas.openxmlformats.org/officeDocument/2006/relationships/externalLink" Target="externalLinks/externalLink411.xml"/><Relationship Id="rId420" Type="http://schemas.openxmlformats.org/officeDocument/2006/relationships/externalLink" Target="externalLinks/externalLink410.xml"/><Relationship Id="rId42" Type="http://schemas.openxmlformats.org/officeDocument/2006/relationships/externalLink" Target="externalLinks/externalLink32.xml"/><Relationship Id="rId419" Type="http://schemas.openxmlformats.org/officeDocument/2006/relationships/externalLink" Target="externalLinks/externalLink409.xml"/><Relationship Id="rId418" Type="http://schemas.openxmlformats.org/officeDocument/2006/relationships/externalLink" Target="externalLinks/externalLink408.xml"/><Relationship Id="rId417" Type="http://schemas.openxmlformats.org/officeDocument/2006/relationships/externalLink" Target="externalLinks/externalLink407.xml"/><Relationship Id="rId416" Type="http://schemas.openxmlformats.org/officeDocument/2006/relationships/externalLink" Target="externalLinks/externalLink406.xml"/><Relationship Id="rId415" Type="http://schemas.openxmlformats.org/officeDocument/2006/relationships/externalLink" Target="externalLinks/externalLink405.xml"/><Relationship Id="rId414" Type="http://schemas.openxmlformats.org/officeDocument/2006/relationships/externalLink" Target="externalLinks/externalLink404.xml"/><Relationship Id="rId413" Type="http://schemas.openxmlformats.org/officeDocument/2006/relationships/externalLink" Target="externalLinks/externalLink403.xml"/><Relationship Id="rId412" Type="http://schemas.openxmlformats.org/officeDocument/2006/relationships/externalLink" Target="externalLinks/externalLink402.xml"/><Relationship Id="rId411" Type="http://schemas.openxmlformats.org/officeDocument/2006/relationships/externalLink" Target="externalLinks/externalLink401.xml"/><Relationship Id="rId410" Type="http://schemas.openxmlformats.org/officeDocument/2006/relationships/externalLink" Target="externalLinks/externalLink400.xml"/><Relationship Id="rId41" Type="http://schemas.openxmlformats.org/officeDocument/2006/relationships/externalLink" Target="externalLinks/externalLink31.xml"/><Relationship Id="rId409" Type="http://schemas.openxmlformats.org/officeDocument/2006/relationships/externalLink" Target="externalLinks/externalLink399.xml"/><Relationship Id="rId408" Type="http://schemas.openxmlformats.org/officeDocument/2006/relationships/externalLink" Target="externalLinks/externalLink398.xml"/><Relationship Id="rId407" Type="http://schemas.openxmlformats.org/officeDocument/2006/relationships/externalLink" Target="externalLinks/externalLink397.xml"/><Relationship Id="rId406" Type="http://schemas.openxmlformats.org/officeDocument/2006/relationships/externalLink" Target="externalLinks/externalLink396.xml"/><Relationship Id="rId405" Type="http://schemas.openxmlformats.org/officeDocument/2006/relationships/externalLink" Target="externalLinks/externalLink395.xml"/><Relationship Id="rId404" Type="http://schemas.openxmlformats.org/officeDocument/2006/relationships/externalLink" Target="externalLinks/externalLink394.xml"/><Relationship Id="rId403" Type="http://schemas.openxmlformats.org/officeDocument/2006/relationships/externalLink" Target="externalLinks/externalLink393.xml"/><Relationship Id="rId402" Type="http://schemas.openxmlformats.org/officeDocument/2006/relationships/externalLink" Target="externalLinks/externalLink392.xml"/><Relationship Id="rId401" Type="http://schemas.openxmlformats.org/officeDocument/2006/relationships/externalLink" Target="externalLinks/externalLink391.xml"/><Relationship Id="rId400" Type="http://schemas.openxmlformats.org/officeDocument/2006/relationships/externalLink" Target="externalLinks/externalLink390.xml"/><Relationship Id="rId40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399" Type="http://schemas.openxmlformats.org/officeDocument/2006/relationships/externalLink" Target="externalLinks/externalLink389.xml"/><Relationship Id="rId398" Type="http://schemas.openxmlformats.org/officeDocument/2006/relationships/externalLink" Target="externalLinks/externalLink388.xml"/><Relationship Id="rId397" Type="http://schemas.openxmlformats.org/officeDocument/2006/relationships/externalLink" Target="externalLinks/externalLink387.xml"/><Relationship Id="rId396" Type="http://schemas.openxmlformats.org/officeDocument/2006/relationships/externalLink" Target="externalLinks/externalLink386.xml"/><Relationship Id="rId395" Type="http://schemas.openxmlformats.org/officeDocument/2006/relationships/externalLink" Target="externalLinks/externalLink385.xml"/><Relationship Id="rId394" Type="http://schemas.openxmlformats.org/officeDocument/2006/relationships/externalLink" Target="externalLinks/externalLink384.xml"/><Relationship Id="rId393" Type="http://schemas.openxmlformats.org/officeDocument/2006/relationships/externalLink" Target="externalLinks/externalLink383.xml"/><Relationship Id="rId392" Type="http://schemas.openxmlformats.org/officeDocument/2006/relationships/externalLink" Target="externalLinks/externalLink382.xml"/><Relationship Id="rId391" Type="http://schemas.openxmlformats.org/officeDocument/2006/relationships/externalLink" Target="externalLinks/externalLink381.xml"/><Relationship Id="rId390" Type="http://schemas.openxmlformats.org/officeDocument/2006/relationships/externalLink" Target="externalLinks/externalLink380.xml"/><Relationship Id="rId39" Type="http://schemas.openxmlformats.org/officeDocument/2006/relationships/externalLink" Target="externalLinks/externalLink29.xml"/><Relationship Id="rId389" Type="http://schemas.openxmlformats.org/officeDocument/2006/relationships/externalLink" Target="externalLinks/externalLink379.xml"/><Relationship Id="rId388" Type="http://schemas.openxmlformats.org/officeDocument/2006/relationships/externalLink" Target="externalLinks/externalLink378.xml"/><Relationship Id="rId387" Type="http://schemas.openxmlformats.org/officeDocument/2006/relationships/externalLink" Target="externalLinks/externalLink377.xml"/><Relationship Id="rId386" Type="http://schemas.openxmlformats.org/officeDocument/2006/relationships/externalLink" Target="externalLinks/externalLink376.xml"/><Relationship Id="rId385" Type="http://schemas.openxmlformats.org/officeDocument/2006/relationships/externalLink" Target="externalLinks/externalLink375.xml"/><Relationship Id="rId384" Type="http://schemas.openxmlformats.org/officeDocument/2006/relationships/externalLink" Target="externalLinks/externalLink374.xml"/><Relationship Id="rId383" Type="http://schemas.openxmlformats.org/officeDocument/2006/relationships/externalLink" Target="externalLinks/externalLink373.xml"/><Relationship Id="rId382" Type="http://schemas.openxmlformats.org/officeDocument/2006/relationships/externalLink" Target="externalLinks/externalLink372.xml"/><Relationship Id="rId381" Type="http://schemas.openxmlformats.org/officeDocument/2006/relationships/externalLink" Target="externalLinks/externalLink371.xml"/><Relationship Id="rId380" Type="http://schemas.openxmlformats.org/officeDocument/2006/relationships/externalLink" Target="externalLinks/externalLink370.xml"/><Relationship Id="rId38" Type="http://schemas.openxmlformats.org/officeDocument/2006/relationships/externalLink" Target="externalLinks/externalLink28.xml"/><Relationship Id="rId379" Type="http://schemas.openxmlformats.org/officeDocument/2006/relationships/externalLink" Target="externalLinks/externalLink369.xml"/><Relationship Id="rId378" Type="http://schemas.openxmlformats.org/officeDocument/2006/relationships/externalLink" Target="externalLinks/externalLink368.xml"/><Relationship Id="rId377" Type="http://schemas.openxmlformats.org/officeDocument/2006/relationships/externalLink" Target="externalLinks/externalLink367.xml"/><Relationship Id="rId376" Type="http://schemas.openxmlformats.org/officeDocument/2006/relationships/externalLink" Target="externalLinks/externalLink366.xml"/><Relationship Id="rId375" Type="http://schemas.openxmlformats.org/officeDocument/2006/relationships/externalLink" Target="externalLinks/externalLink365.xml"/><Relationship Id="rId374" Type="http://schemas.openxmlformats.org/officeDocument/2006/relationships/externalLink" Target="externalLinks/externalLink364.xml"/><Relationship Id="rId373" Type="http://schemas.openxmlformats.org/officeDocument/2006/relationships/externalLink" Target="externalLinks/externalLink363.xml"/><Relationship Id="rId372" Type="http://schemas.openxmlformats.org/officeDocument/2006/relationships/externalLink" Target="externalLinks/externalLink362.xml"/><Relationship Id="rId371" Type="http://schemas.openxmlformats.org/officeDocument/2006/relationships/externalLink" Target="externalLinks/externalLink361.xml"/><Relationship Id="rId370" Type="http://schemas.openxmlformats.org/officeDocument/2006/relationships/externalLink" Target="externalLinks/externalLink360.xml"/><Relationship Id="rId37" Type="http://schemas.openxmlformats.org/officeDocument/2006/relationships/externalLink" Target="externalLinks/externalLink27.xml"/><Relationship Id="rId369" Type="http://schemas.openxmlformats.org/officeDocument/2006/relationships/externalLink" Target="externalLinks/externalLink359.xml"/><Relationship Id="rId368" Type="http://schemas.openxmlformats.org/officeDocument/2006/relationships/externalLink" Target="externalLinks/externalLink358.xml"/><Relationship Id="rId367" Type="http://schemas.openxmlformats.org/officeDocument/2006/relationships/externalLink" Target="externalLinks/externalLink357.xml"/><Relationship Id="rId366" Type="http://schemas.openxmlformats.org/officeDocument/2006/relationships/externalLink" Target="externalLinks/externalLink356.xml"/><Relationship Id="rId365" Type="http://schemas.openxmlformats.org/officeDocument/2006/relationships/externalLink" Target="externalLinks/externalLink355.xml"/><Relationship Id="rId364" Type="http://schemas.openxmlformats.org/officeDocument/2006/relationships/externalLink" Target="externalLinks/externalLink354.xml"/><Relationship Id="rId363" Type="http://schemas.openxmlformats.org/officeDocument/2006/relationships/externalLink" Target="externalLinks/externalLink353.xml"/><Relationship Id="rId362" Type="http://schemas.openxmlformats.org/officeDocument/2006/relationships/externalLink" Target="externalLinks/externalLink352.xml"/><Relationship Id="rId361" Type="http://schemas.openxmlformats.org/officeDocument/2006/relationships/externalLink" Target="externalLinks/externalLink351.xml"/><Relationship Id="rId360" Type="http://schemas.openxmlformats.org/officeDocument/2006/relationships/externalLink" Target="externalLinks/externalLink350.xml"/><Relationship Id="rId36" Type="http://schemas.openxmlformats.org/officeDocument/2006/relationships/externalLink" Target="externalLinks/externalLink26.xml"/><Relationship Id="rId359" Type="http://schemas.openxmlformats.org/officeDocument/2006/relationships/externalLink" Target="externalLinks/externalLink349.xml"/><Relationship Id="rId358" Type="http://schemas.openxmlformats.org/officeDocument/2006/relationships/externalLink" Target="externalLinks/externalLink348.xml"/><Relationship Id="rId357" Type="http://schemas.openxmlformats.org/officeDocument/2006/relationships/externalLink" Target="externalLinks/externalLink347.xml"/><Relationship Id="rId356" Type="http://schemas.openxmlformats.org/officeDocument/2006/relationships/externalLink" Target="externalLinks/externalLink346.xml"/><Relationship Id="rId355" Type="http://schemas.openxmlformats.org/officeDocument/2006/relationships/externalLink" Target="externalLinks/externalLink345.xml"/><Relationship Id="rId354" Type="http://schemas.openxmlformats.org/officeDocument/2006/relationships/externalLink" Target="externalLinks/externalLink344.xml"/><Relationship Id="rId353" Type="http://schemas.openxmlformats.org/officeDocument/2006/relationships/externalLink" Target="externalLinks/externalLink343.xml"/><Relationship Id="rId352" Type="http://schemas.openxmlformats.org/officeDocument/2006/relationships/externalLink" Target="externalLinks/externalLink342.xml"/><Relationship Id="rId351" Type="http://schemas.openxmlformats.org/officeDocument/2006/relationships/externalLink" Target="externalLinks/externalLink341.xml"/><Relationship Id="rId350" Type="http://schemas.openxmlformats.org/officeDocument/2006/relationships/externalLink" Target="externalLinks/externalLink340.xml"/><Relationship Id="rId35" Type="http://schemas.openxmlformats.org/officeDocument/2006/relationships/externalLink" Target="externalLinks/externalLink25.xml"/><Relationship Id="rId349" Type="http://schemas.openxmlformats.org/officeDocument/2006/relationships/externalLink" Target="externalLinks/externalLink339.xml"/><Relationship Id="rId348" Type="http://schemas.openxmlformats.org/officeDocument/2006/relationships/externalLink" Target="externalLinks/externalLink338.xml"/><Relationship Id="rId347" Type="http://schemas.openxmlformats.org/officeDocument/2006/relationships/externalLink" Target="externalLinks/externalLink337.xml"/><Relationship Id="rId346" Type="http://schemas.openxmlformats.org/officeDocument/2006/relationships/externalLink" Target="externalLinks/externalLink336.xml"/><Relationship Id="rId345" Type="http://schemas.openxmlformats.org/officeDocument/2006/relationships/externalLink" Target="externalLinks/externalLink335.xml"/><Relationship Id="rId344" Type="http://schemas.openxmlformats.org/officeDocument/2006/relationships/externalLink" Target="externalLinks/externalLink334.xml"/><Relationship Id="rId343" Type="http://schemas.openxmlformats.org/officeDocument/2006/relationships/externalLink" Target="externalLinks/externalLink333.xml"/><Relationship Id="rId342" Type="http://schemas.openxmlformats.org/officeDocument/2006/relationships/externalLink" Target="externalLinks/externalLink332.xml"/><Relationship Id="rId341" Type="http://schemas.openxmlformats.org/officeDocument/2006/relationships/externalLink" Target="externalLinks/externalLink331.xml"/><Relationship Id="rId340" Type="http://schemas.openxmlformats.org/officeDocument/2006/relationships/externalLink" Target="externalLinks/externalLink330.xml"/><Relationship Id="rId34" Type="http://schemas.openxmlformats.org/officeDocument/2006/relationships/externalLink" Target="externalLinks/externalLink24.xml"/><Relationship Id="rId339" Type="http://schemas.openxmlformats.org/officeDocument/2006/relationships/externalLink" Target="externalLinks/externalLink329.xml"/><Relationship Id="rId338" Type="http://schemas.openxmlformats.org/officeDocument/2006/relationships/externalLink" Target="externalLinks/externalLink328.xml"/><Relationship Id="rId337" Type="http://schemas.openxmlformats.org/officeDocument/2006/relationships/externalLink" Target="externalLinks/externalLink327.xml"/><Relationship Id="rId336" Type="http://schemas.openxmlformats.org/officeDocument/2006/relationships/externalLink" Target="externalLinks/externalLink326.xml"/><Relationship Id="rId335" Type="http://schemas.openxmlformats.org/officeDocument/2006/relationships/externalLink" Target="externalLinks/externalLink325.xml"/><Relationship Id="rId334" Type="http://schemas.openxmlformats.org/officeDocument/2006/relationships/externalLink" Target="externalLinks/externalLink324.xml"/><Relationship Id="rId333" Type="http://schemas.openxmlformats.org/officeDocument/2006/relationships/externalLink" Target="externalLinks/externalLink323.xml"/><Relationship Id="rId332" Type="http://schemas.openxmlformats.org/officeDocument/2006/relationships/externalLink" Target="externalLinks/externalLink322.xml"/><Relationship Id="rId331" Type="http://schemas.openxmlformats.org/officeDocument/2006/relationships/externalLink" Target="externalLinks/externalLink321.xml"/><Relationship Id="rId330" Type="http://schemas.openxmlformats.org/officeDocument/2006/relationships/externalLink" Target="externalLinks/externalLink320.xml"/><Relationship Id="rId33" Type="http://schemas.openxmlformats.org/officeDocument/2006/relationships/externalLink" Target="externalLinks/externalLink23.xml"/><Relationship Id="rId329" Type="http://schemas.openxmlformats.org/officeDocument/2006/relationships/externalLink" Target="externalLinks/externalLink319.xml"/><Relationship Id="rId328" Type="http://schemas.openxmlformats.org/officeDocument/2006/relationships/externalLink" Target="externalLinks/externalLink318.xml"/><Relationship Id="rId327" Type="http://schemas.openxmlformats.org/officeDocument/2006/relationships/externalLink" Target="externalLinks/externalLink317.xml"/><Relationship Id="rId326" Type="http://schemas.openxmlformats.org/officeDocument/2006/relationships/externalLink" Target="externalLinks/externalLink316.xml"/><Relationship Id="rId325" Type="http://schemas.openxmlformats.org/officeDocument/2006/relationships/externalLink" Target="externalLinks/externalLink315.xml"/><Relationship Id="rId324" Type="http://schemas.openxmlformats.org/officeDocument/2006/relationships/externalLink" Target="externalLinks/externalLink314.xml"/><Relationship Id="rId323" Type="http://schemas.openxmlformats.org/officeDocument/2006/relationships/externalLink" Target="externalLinks/externalLink313.xml"/><Relationship Id="rId322" Type="http://schemas.openxmlformats.org/officeDocument/2006/relationships/externalLink" Target="externalLinks/externalLink312.xml"/><Relationship Id="rId321" Type="http://schemas.openxmlformats.org/officeDocument/2006/relationships/externalLink" Target="externalLinks/externalLink311.xml"/><Relationship Id="rId320" Type="http://schemas.openxmlformats.org/officeDocument/2006/relationships/externalLink" Target="externalLinks/externalLink310.xml"/><Relationship Id="rId32" Type="http://schemas.openxmlformats.org/officeDocument/2006/relationships/externalLink" Target="externalLinks/externalLink22.xml"/><Relationship Id="rId319" Type="http://schemas.openxmlformats.org/officeDocument/2006/relationships/externalLink" Target="externalLinks/externalLink309.xml"/><Relationship Id="rId318" Type="http://schemas.openxmlformats.org/officeDocument/2006/relationships/externalLink" Target="externalLinks/externalLink308.xml"/><Relationship Id="rId317" Type="http://schemas.openxmlformats.org/officeDocument/2006/relationships/externalLink" Target="externalLinks/externalLink307.xml"/><Relationship Id="rId316" Type="http://schemas.openxmlformats.org/officeDocument/2006/relationships/externalLink" Target="externalLinks/externalLink306.xml"/><Relationship Id="rId315" Type="http://schemas.openxmlformats.org/officeDocument/2006/relationships/externalLink" Target="externalLinks/externalLink305.xml"/><Relationship Id="rId314" Type="http://schemas.openxmlformats.org/officeDocument/2006/relationships/externalLink" Target="externalLinks/externalLink304.xml"/><Relationship Id="rId313" Type="http://schemas.openxmlformats.org/officeDocument/2006/relationships/externalLink" Target="externalLinks/externalLink303.xml"/><Relationship Id="rId312" Type="http://schemas.openxmlformats.org/officeDocument/2006/relationships/externalLink" Target="externalLinks/externalLink302.xml"/><Relationship Id="rId311" Type="http://schemas.openxmlformats.org/officeDocument/2006/relationships/externalLink" Target="externalLinks/externalLink301.xml"/><Relationship Id="rId310" Type="http://schemas.openxmlformats.org/officeDocument/2006/relationships/externalLink" Target="externalLinks/externalLink300.xml"/><Relationship Id="rId31" Type="http://schemas.openxmlformats.org/officeDocument/2006/relationships/externalLink" Target="externalLinks/externalLink21.xml"/><Relationship Id="rId309" Type="http://schemas.openxmlformats.org/officeDocument/2006/relationships/externalLink" Target="externalLinks/externalLink299.xml"/><Relationship Id="rId308" Type="http://schemas.openxmlformats.org/officeDocument/2006/relationships/externalLink" Target="externalLinks/externalLink298.xml"/><Relationship Id="rId307" Type="http://schemas.openxmlformats.org/officeDocument/2006/relationships/externalLink" Target="externalLinks/externalLink297.xml"/><Relationship Id="rId306" Type="http://schemas.openxmlformats.org/officeDocument/2006/relationships/externalLink" Target="externalLinks/externalLink296.xml"/><Relationship Id="rId305" Type="http://schemas.openxmlformats.org/officeDocument/2006/relationships/externalLink" Target="externalLinks/externalLink295.xml"/><Relationship Id="rId304" Type="http://schemas.openxmlformats.org/officeDocument/2006/relationships/externalLink" Target="externalLinks/externalLink294.xml"/><Relationship Id="rId303" Type="http://schemas.openxmlformats.org/officeDocument/2006/relationships/externalLink" Target="externalLinks/externalLink293.xml"/><Relationship Id="rId302" Type="http://schemas.openxmlformats.org/officeDocument/2006/relationships/externalLink" Target="externalLinks/externalLink292.xml"/><Relationship Id="rId301" Type="http://schemas.openxmlformats.org/officeDocument/2006/relationships/externalLink" Target="externalLinks/externalLink291.xml"/><Relationship Id="rId300" Type="http://schemas.openxmlformats.org/officeDocument/2006/relationships/externalLink" Target="externalLinks/externalLink290.xml"/><Relationship Id="rId30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99" Type="http://schemas.openxmlformats.org/officeDocument/2006/relationships/externalLink" Target="externalLinks/externalLink289.xml"/><Relationship Id="rId298" Type="http://schemas.openxmlformats.org/officeDocument/2006/relationships/externalLink" Target="externalLinks/externalLink288.xml"/><Relationship Id="rId297" Type="http://schemas.openxmlformats.org/officeDocument/2006/relationships/externalLink" Target="externalLinks/externalLink287.xml"/><Relationship Id="rId296" Type="http://schemas.openxmlformats.org/officeDocument/2006/relationships/externalLink" Target="externalLinks/externalLink286.xml"/><Relationship Id="rId295" Type="http://schemas.openxmlformats.org/officeDocument/2006/relationships/externalLink" Target="externalLinks/externalLink285.xml"/><Relationship Id="rId294" Type="http://schemas.openxmlformats.org/officeDocument/2006/relationships/externalLink" Target="externalLinks/externalLink284.xml"/><Relationship Id="rId293" Type="http://schemas.openxmlformats.org/officeDocument/2006/relationships/externalLink" Target="externalLinks/externalLink283.xml"/><Relationship Id="rId292" Type="http://schemas.openxmlformats.org/officeDocument/2006/relationships/externalLink" Target="externalLinks/externalLink282.xml"/><Relationship Id="rId291" Type="http://schemas.openxmlformats.org/officeDocument/2006/relationships/externalLink" Target="externalLinks/externalLink281.xml"/><Relationship Id="rId290" Type="http://schemas.openxmlformats.org/officeDocument/2006/relationships/externalLink" Target="externalLinks/externalLink280.xml"/><Relationship Id="rId29" Type="http://schemas.openxmlformats.org/officeDocument/2006/relationships/externalLink" Target="externalLinks/externalLink19.xml"/><Relationship Id="rId289" Type="http://schemas.openxmlformats.org/officeDocument/2006/relationships/externalLink" Target="externalLinks/externalLink279.xml"/><Relationship Id="rId288" Type="http://schemas.openxmlformats.org/officeDocument/2006/relationships/externalLink" Target="externalLinks/externalLink278.xml"/><Relationship Id="rId287" Type="http://schemas.openxmlformats.org/officeDocument/2006/relationships/externalLink" Target="externalLinks/externalLink277.xml"/><Relationship Id="rId286" Type="http://schemas.openxmlformats.org/officeDocument/2006/relationships/externalLink" Target="externalLinks/externalLink276.xml"/><Relationship Id="rId285" Type="http://schemas.openxmlformats.org/officeDocument/2006/relationships/externalLink" Target="externalLinks/externalLink275.xml"/><Relationship Id="rId284" Type="http://schemas.openxmlformats.org/officeDocument/2006/relationships/externalLink" Target="externalLinks/externalLink274.xml"/><Relationship Id="rId283" Type="http://schemas.openxmlformats.org/officeDocument/2006/relationships/externalLink" Target="externalLinks/externalLink273.xml"/><Relationship Id="rId282" Type="http://schemas.openxmlformats.org/officeDocument/2006/relationships/externalLink" Target="externalLinks/externalLink272.xml"/><Relationship Id="rId281" Type="http://schemas.openxmlformats.org/officeDocument/2006/relationships/externalLink" Target="externalLinks/externalLink271.xml"/><Relationship Id="rId280" Type="http://schemas.openxmlformats.org/officeDocument/2006/relationships/externalLink" Target="externalLinks/externalLink270.xml"/><Relationship Id="rId28" Type="http://schemas.openxmlformats.org/officeDocument/2006/relationships/externalLink" Target="externalLinks/externalLink18.xml"/><Relationship Id="rId279" Type="http://schemas.openxmlformats.org/officeDocument/2006/relationships/externalLink" Target="externalLinks/externalLink269.xml"/><Relationship Id="rId278" Type="http://schemas.openxmlformats.org/officeDocument/2006/relationships/externalLink" Target="externalLinks/externalLink268.xml"/><Relationship Id="rId277" Type="http://schemas.openxmlformats.org/officeDocument/2006/relationships/externalLink" Target="externalLinks/externalLink267.xml"/><Relationship Id="rId276" Type="http://schemas.openxmlformats.org/officeDocument/2006/relationships/externalLink" Target="externalLinks/externalLink266.xml"/><Relationship Id="rId275" Type="http://schemas.openxmlformats.org/officeDocument/2006/relationships/externalLink" Target="externalLinks/externalLink265.xml"/><Relationship Id="rId274" Type="http://schemas.openxmlformats.org/officeDocument/2006/relationships/externalLink" Target="externalLinks/externalLink264.xml"/><Relationship Id="rId273" Type="http://schemas.openxmlformats.org/officeDocument/2006/relationships/externalLink" Target="externalLinks/externalLink263.xml"/><Relationship Id="rId272" Type="http://schemas.openxmlformats.org/officeDocument/2006/relationships/externalLink" Target="externalLinks/externalLink262.xml"/><Relationship Id="rId271" Type="http://schemas.openxmlformats.org/officeDocument/2006/relationships/externalLink" Target="externalLinks/externalLink261.xml"/><Relationship Id="rId270" Type="http://schemas.openxmlformats.org/officeDocument/2006/relationships/externalLink" Target="externalLinks/externalLink260.xml"/><Relationship Id="rId27" Type="http://schemas.openxmlformats.org/officeDocument/2006/relationships/externalLink" Target="externalLinks/externalLink17.xml"/><Relationship Id="rId269" Type="http://schemas.openxmlformats.org/officeDocument/2006/relationships/externalLink" Target="externalLinks/externalLink259.xml"/><Relationship Id="rId268" Type="http://schemas.openxmlformats.org/officeDocument/2006/relationships/externalLink" Target="externalLinks/externalLink258.xml"/><Relationship Id="rId267" Type="http://schemas.openxmlformats.org/officeDocument/2006/relationships/externalLink" Target="externalLinks/externalLink257.xml"/><Relationship Id="rId266" Type="http://schemas.openxmlformats.org/officeDocument/2006/relationships/externalLink" Target="externalLinks/externalLink256.xml"/><Relationship Id="rId265" Type="http://schemas.openxmlformats.org/officeDocument/2006/relationships/externalLink" Target="externalLinks/externalLink255.xml"/><Relationship Id="rId264" Type="http://schemas.openxmlformats.org/officeDocument/2006/relationships/externalLink" Target="externalLinks/externalLink254.xml"/><Relationship Id="rId263" Type="http://schemas.openxmlformats.org/officeDocument/2006/relationships/externalLink" Target="externalLinks/externalLink253.xml"/><Relationship Id="rId262" Type="http://schemas.openxmlformats.org/officeDocument/2006/relationships/externalLink" Target="externalLinks/externalLink252.xml"/><Relationship Id="rId261" Type="http://schemas.openxmlformats.org/officeDocument/2006/relationships/externalLink" Target="externalLinks/externalLink251.xml"/><Relationship Id="rId260" Type="http://schemas.openxmlformats.org/officeDocument/2006/relationships/externalLink" Target="externalLinks/externalLink250.xml"/><Relationship Id="rId26" Type="http://schemas.openxmlformats.org/officeDocument/2006/relationships/externalLink" Target="externalLinks/externalLink16.xml"/><Relationship Id="rId259" Type="http://schemas.openxmlformats.org/officeDocument/2006/relationships/externalLink" Target="externalLinks/externalLink249.xml"/><Relationship Id="rId258" Type="http://schemas.openxmlformats.org/officeDocument/2006/relationships/externalLink" Target="externalLinks/externalLink248.xml"/><Relationship Id="rId257" Type="http://schemas.openxmlformats.org/officeDocument/2006/relationships/externalLink" Target="externalLinks/externalLink247.xml"/><Relationship Id="rId256" Type="http://schemas.openxmlformats.org/officeDocument/2006/relationships/externalLink" Target="externalLinks/externalLink246.xml"/><Relationship Id="rId255" Type="http://schemas.openxmlformats.org/officeDocument/2006/relationships/externalLink" Target="externalLinks/externalLink245.xml"/><Relationship Id="rId254" Type="http://schemas.openxmlformats.org/officeDocument/2006/relationships/externalLink" Target="externalLinks/externalLink244.xml"/><Relationship Id="rId253" Type="http://schemas.openxmlformats.org/officeDocument/2006/relationships/externalLink" Target="externalLinks/externalLink243.xml"/><Relationship Id="rId252" Type="http://schemas.openxmlformats.org/officeDocument/2006/relationships/externalLink" Target="externalLinks/externalLink242.xml"/><Relationship Id="rId251" Type="http://schemas.openxmlformats.org/officeDocument/2006/relationships/externalLink" Target="externalLinks/externalLink241.xml"/><Relationship Id="rId250" Type="http://schemas.openxmlformats.org/officeDocument/2006/relationships/externalLink" Target="externalLinks/externalLink240.xml"/><Relationship Id="rId25" Type="http://schemas.openxmlformats.org/officeDocument/2006/relationships/externalLink" Target="externalLinks/externalLink15.xml"/><Relationship Id="rId249" Type="http://schemas.openxmlformats.org/officeDocument/2006/relationships/externalLink" Target="externalLinks/externalLink239.xml"/><Relationship Id="rId248" Type="http://schemas.openxmlformats.org/officeDocument/2006/relationships/externalLink" Target="externalLinks/externalLink238.xml"/><Relationship Id="rId247" Type="http://schemas.openxmlformats.org/officeDocument/2006/relationships/externalLink" Target="externalLinks/externalLink237.xml"/><Relationship Id="rId246" Type="http://schemas.openxmlformats.org/officeDocument/2006/relationships/externalLink" Target="externalLinks/externalLink236.xml"/><Relationship Id="rId245" Type="http://schemas.openxmlformats.org/officeDocument/2006/relationships/externalLink" Target="externalLinks/externalLink235.xml"/><Relationship Id="rId244" Type="http://schemas.openxmlformats.org/officeDocument/2006/relationships/externalLink" Target="externalLinks/externalLink234.xml"/><Relationship Id="rId243" Type="http://schemas.openxmlformats.org/officeDocument/2006/relationships/externalLink" Target="externalLinks/externalLink233.xml"/><Relationship Id="rId242" Type="http://schemas.openxmlformats.org/officeDocument/2006/relationships/externalLink" Target="externalLinks/externalLink232.xml"/><Relationship Id="rId241" Type="http://schemas.openxmlformats.org/officeDocument/2006/relationships/externalLink" Target="externalLinks/externalLink231.xml"/><Relationship Id="rId240" Type="http://schemas.openxmlformats.org/officeDocument/2006/relationships/externalLink" Target="externalLinks/externalLink230.xml"/><Relationship Id="rId24" Type="http://schemas.openxmlformats.org/officeDocument/2006/relationships/externalLink" Target="externalLinks/externalLink14.xml"/><Relationship Id="rId239" Type="http://schemas.openxmlformats.org/officeDocument/2006/relationships/externalLink" Target="externalLinks/externalLink229.xml"/><Relationship Id="rId238" Type="http://schemas.openxmlformats.org/officeDocument/2006/relationships/externalLink" Target="externalLinks/externalLink228.xml"/><Relationship Id="rId237" Type="http://schemas.openxmlformats.org/officeDocument/2006/relationships/externalLink" Target="externalLinks/externalLink227.xml"/><Relationship Id="rId236" Type="http://schemas.openxmlformats.org/officeDocument/2006/relationships/externalLink" Target="externalLinks/externalLink226.xml"/><Relationship Id="rId235" Type="http://schemas.openxmlformats.org/officeDocument/2006/relationships/externalLink" Target="externalLinks/externalLink225.xml"/><Relationship Id="rId234" Type="http://schemas.openxmlformats.org/officeDocument/2006/relationships/externalLink" Target="externalLinks/externalLink224.xml"/><Relationship Id="rId233" Type="http://schemas.openxmlformats.org/officeDocument/2006/relationships/externalLink" Target="externalLinks/externalLink223.xml"/><Relationship Id="rId232" Type="http://schemas.openxmlformats.org/officeDocument/2006/relationships/externalLink" Target="externalLinks/externalLink222.xml"/><Relationship Id="rId231" Type="http://schemas.openxmlformats.org/officeDocument/2006/relationships/externalLink" Target="externalLinks/externalLink221.xml"/><Relationship Id="rId230" Type="http://schemas.openxmlformats.org/officeDocument/2006/relationships/externalLink" Target="externalLinks/externalLink220.xml"/><Relationship Id="rId23" Type="http://schemas.openxmlformats.org/officeDocument/2006/relationships/externalLink" Target="externalLinks/externalLink13.xml"/><Relationship Id="rId229" Type="http://schemas.openxmlformats.org/officeDocument/2006/relationships/externalLink" Target="externalLinks/externalLink219.xml"/><Relationship Id="rId228" Type="http://schemas.openxmlformats.org/officeDocument/2006/relationships/externalLink" Target="externalLinks/externalLink218.xml"/><Relationship Id="rId227" Type="http://schemas.openxmlformats.org/officeDocument/2006/relationships/externalLink" Target="externalLinks/externalLink217.xml"/><Relationship Id="rId226" Type="http://schemas.openxmlformats.org/officeDocument/2006/relationships/externalLink" Target="externalLinks/externalLink216.xml"/><Relationship Id="rId225" Type="http://schemas.openxmlformats.org/officeDocument/2006/relationships/externalLink" Target="externalLinks/externalLink215.xml"/><Relationship Id="rId224" Type="http://schemas.openxmlformats.org/officeDocument/2006/relationships/externalLink" Target="externalLinks/externalLink214.xml"/><Relationship Id="rId223" Type="http://schemas.openxmlformats.org/officeDocument/2006/relationships/externalLink" Target="externalLinks/externalLink213.xml"/><Relationship Id="rId222" Type="http://schemas.openxmlformats.org/officeDocument/2006/relationships/externalLink" Target="externalLinks/externalLink212.xml"/><Relationship Id="rId221" Type="http://schemas.openxmlformats.org/officeDocument/2006/relationships/externalLink" Target="externalLinks/externalLink211.xml"/><Relationship Id="rId220" Type="http://schemas.openxmlformats.org/officeDocument/2006/relationships/externalLink" Target="externalLinks/externalLink210.xml"/><Relationship Id="rId22" Type="http://schemas.openxmlformats.org/officeDocument/2006/relationships/externalLink" Target="externalLinks/externalLink12.xml"/><Relationship Id="rId219" Type="http://schemas.openxmlformats.org/officeDocument/2006/relationships/externalLink" Target="externalLinks/externalLink209.xml"/><Relationship Id="rId218" Type="http://schemas.openxmlformats.org/officeDocument/2006/relationships/externalLink" Target="externalLinks/externalLink208.xml"/><Relationship Id="rId217" Type="http://schemas.openxmlformats.org/officeDocument/2006/relationships/externalLink" Target="externalLinks/externalLink207.xml"/><Relationship Id="rId216" Type="http://schemas.openxmlformats.org/officeDocument/2006/relationships/externalLink" Target="externalLinks/externalLink206.xml"/><Relationship Id="rId215" Type="http://schemas.openxmlformats.org/officeDocument/2006/relationships/externalLink" Target="externalLinks/externalLink205.xml"/><Relationship Id="rId214" Type="http://schemas.openxmlformats.org/officeDocument/2006/relationships/externalLink" Target="externalLinks/externalLink204.xml"/><Relationship Id="rId213" Type="http://schemas.openxmlformats.org/officeDocument/2006/relationships/externalLink" Target="externalLinks/externalLink203.xml"/><Relationship Id="rId212" Type="http://schemas.openxmlformats.org/officeDocument/2006/relationships/externalLink" Target="externalLinks/externalLink202.xml"/><Relationship Id="rId211" Type="http://schemas.openxmlformats.org/officeDocument/2006/relationships/externalLink" Target="externalLinks/externalLink201.xml"/><Relationship Id="rId210" Type="http://schemas.openxmlformats.org/officeDocument/2006/relationships/externalLink" Target="externalLinks/externalLink200.xml"/><Relationship Id="rId21" Type="http://schemas.openxmlformats.org/officeDocument/2006/relationships/externalLink" Target="externalLinks/externalLink11.xml"/><Relationship Id="rId209" Type="http://schemas.openxmlformats.org/officeDocument/2006/relationships/externalLink" Target="externalLinks/externalLink199.xml"/><Relationship Id="rId208" Type="http://schemas.openxmlformats.org/officeDocument/2006/relationships/externalLink" Target="externalLinks/externalLink198.xml"/><Relationship Id="rId207" Type="http://schemas.openxmlformats.org/officeDocument/2006/relationships/externalLink" Target="externalLinks/externalLink197.xml"/><Relationship Id="rId206" Type="http://schemas.openxmlformats.org/officeDocument/2006/relationships/externalLink" Target="externalLinks/externalLink196.xml"/><Relationship Id="rId205" Type="http://schemas.openxmlformats.org/officeDocument/2006/relationships/externalLink" Target="externalLinks/externalLink195.xml"/><Relationship Id="rId204" Type="http://schemas.openxmlformats.org/officeDocument/2006/relationships/externalLink" Target="externalLinks/externalLink194.xml"/><Relationship Id="rId203" Type="http://schemas.openxmlformats.org/officeDocument/2006/relationships/externalLink" Target="externalLinks/externalLink193.xml"/><Relationship Id="rId202" Type="http://schemas.openxmlformats.org/officeDocument/2006/relationships/externalLink" Target="externalLinks/externalLink192.xml"/><Relationship Id="rId201" Type="http://schemas.openxmlformats.org/officeDocument/2006/relationships/externalLink" Target="externalLinks/externalLink191.xml"/><Relationship Id="rId200" Type="http://schemas.openxmlformats.org/officeDocument/2006/relationships/externalLink" Target="externalLinks/externalLink190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9" Type="http://schemas.openxmlformats.org/officeDocument/2006/relationships/externalLink" Target="externalLinks/externalLink189.xml"/><Relationship Id="rId198" Type="http://schemas.openxmlformats.org/officeDocument/2006/relationships/externalLink" Target="externalLinks/externalLink188.xml"/><Relationship Id="rId197" Type="http://schemas.openxmlformats.org/officeDocument/2006/relationships/externalLink" Target="externalLinks/externalLink187.xml"/><Relationship Id="rId196" Type="http://schemas.openxmlformats.org/officeDocument/2006/relationships/externalLink" Target="externalLinks/externalLink186.xml"/><Relationship Id="rId195" Type="http://schemas.openxmlformats.org/officeDocument/2006/relationships/externalLink" Target="externalLinks/externalLink185.xml"/><Relationship Id="rId194" Type="http://schemas.openxmlformats.org/officeDocument/2006/relationships/externalLink" Target="externalLinks/externalLink184.xml"/><Relationship Id="rId193" Type="http://schemas.openxmlformats.org/officeDocument/2006/relationships/externalLink" Target="externalLinks/externalLink183.xml"/><Relationship Id="rId192" Type="http://schemas.openxmlformats.org/officeDocument/2006/relationships/externalLink" Target="externalLinks/externalLink182.xml"/><Relationship Id="rId191" Type="http://schemas.openxmlformats.org/officeDocument/2006/relationships/externalLink" Target="externalLinks/externalLink181.xml"/><Relationship Id="rId190" Type="http://schemas.openxmlformats.org/officeDocument/2006/relationships/externalLink" Target="externalLinks/externalLink180.xml"/><Relationship Id="rId19" Type="http://schemas.openxmlformats.org/officeDocument/2006/relationships/externalLink" Target="externalLinks/externalLink9.xml"/><Relationship Id="rId189" Type="http://schemas.openxmlformats.org/officeDocument/2006/relationships/externalLink" Target="externalLinks/externalLink179.xml"/><Relationship Id="rId188" Type="http://schemas.openxmlformats.org/officeDocument/2006/relationships/externalLink" Target="externalLinks/externalLink178.xml"/><Relationship Id="rId187" Type="http://schemas.openxmlformats.org/officeDocument/2006/relationships/externalLink" Target="externalLinks/externalLink177.xml"/><Relationship Id="rId186" Type="http://schemas.openxmlformats.org/officeDocument/2006/relationships/externalLink" Target="externalLinks/externalLink176.xml"/><Relationship Id="rId185" Type="http://schemas.openxmlformats.org/officeDocument/2006/relationships/externalLink" Target="externalLinks/externalLink175.xml"/><Relationship Id="rId184" Type="http://schemas.openxmlformats.org/officeDocument/2006/relationships/externalLink" Target="externalLinks/externalLink174.xml"/><Relationship Id="rId183" Type="http://schemas.openxmlformats.org/officeDocument/2006/relationships/externalLink" Target="externalLinks/externalLink173.xml"/><Relationship Id="rId182" Type="http://schemas.openxmlformats.org/officeDocument/2006/relationships/externalLink" Target="externalLinks/externalLink172.xml"/><Relationship Id="rId181" Type="http://schemas.openxmlformats.org/officeDocument/2006/relationships/externalLink" Target="externalLinks/externalLink171.xml"/><Relationship Id="rId180" Type="http://schemas.openxmlformats.org/officeDocument/2006/relationships/externalLink" Target="externalLinks/externalLink170.xml"/><Relationship Id="rId18" Type="http://schemas.openxmlformats.org/officeDocument/2006/relationships/externalLink" Target="externalLinks/externalLink8.xml"/><Relationship Id="rId179" Type="http://schemas.openxmlformats.org/officeDocument/2006/relationships/externalLink" Target="externalLinks/externalLink169.xml"/><Relationship Id="rId178" Type="http://schemas.openxmlformats.org/officeDocument/2006/relationships/externalLink" Target="externalLinks/externalLink168.xml"/><Relationship Id="rId177" Type="http://schemas.openxmlformats.org/officeDocument/2006/relationships/externalLink" Target="externalLinks/externalLink167.xml"/><Relationship Id="rId176" Type="http://schemas.openxmlformats.org/officeDocument/2006/relationships/externalLink" Target="externalLinks/externalLink166.xml"/><Relationship Id="rId175" Type="http://schemas.openxmlformats.org/officeDocument/2006/relationships/externalLink" Target="externalLinks/externalLink165.xml"/><Relationship Id="rId174" Type="http://schemas.openxmlformats.org/officeDocument/2006/relationships/externalLink" Target="externalLinks/externalLink164.xml"/><Relationship Id="rId173" Type="http://schemas.openxmlformats.org/officeDocument/2006/relationships/externalLink" Target="externalLinks/externalLink163.xml"/><Relationship Id="rId172" Type="http://schemas.openxmlformats.org/officeDocument/2006/relationships/externalLink" Target="externalLinks/externalLink162.xml"/><Relationship Id="rId171" Type="http://schemas.openxmlformats.org/officeDocument/2006/relationships/externalLink" Target="externalLinks/externalLink161.xml"/><Relationship Id="rId170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7.xml"/><Relationship Id="rId169" Type="http://schemas.openxmlformats.org/officeDocument/2006/relationships/externalLink" Target="externalLinks/externalLink159.xml"/><Relationship Id="rId168" Type="http://schemas.openxmlformats.org/officeDocument/2006/relationships/externalLink" Target="externalLinks/externalLink158.xml"/><Relationship Id="rId167" Type="http://schemas.openxmlformats.org/officeDocument/2006/relationships/externalLink" Target="externalLinks/externalLink157.xml"/><Relationship Id="rId166" Type="http://schemas.openxmlformats.org/officeDocument/2006/relationships/externalLink" Target="externalLinks/externalLink156.xml"/><Relationship Id="rId165" Type="http://schemas.openxmlformats.org/officeDocument/2006/relationships/externalLink" Target="externalLinks/externalLink155.xml"/><Relationship Id="rId164" Type="http://schemas.openxmlformats.org/officeDocument/2006/relationships/externalLink" Target="externalLinks/externalLink154.xml"/><Relationship Id="rId163" Type="http://schemas.openxmlformats.org/officeDocument/2006/relationships/externalLink" Target="externalLinks/externalLink153.xml"/><Relationship Id="rId162" Type="http://schemas.openxmlformats.org/officeDocument/2006/relationships/externalLink" Target="externalLinks/externalLink152.xml"/><Relationship Id="rId161" Type="http://schemas.openxmlformats.org/officeDocument/2006/relationships/externalLink" Target="externalLinks/externalLink151.xml"/><Relationship Id="rId160" Type="http://schemas.openxmlformats.org/officeDocument/2006/relationships/externalLink" Target="externalLinks/externalLink150.xml"/><Relationship Id="rId16" Type="http://schemas.openxmlformats.org/officeDocument/2006/relationships/externalLink" Target="externalLinks/externalLink6.xml"/><Relationship Id="rId159" Type="http://schemas.openxmlformats.org/officeDocument/2006/relationships/externalLink" Target="externalLinks/externalLink149.xml"/><Relationship Id="rId158" Type="http://schemas.openxmlformats.org/officeDocument/2006/relationships/externalLink" Target="externalLinks/externalLink148.xml"/><Relationship Id="rId157" Type="http://schemas.openxmlformats.org/officeDocument/2006/relationships/externalLink" Target="externalLinks/externalLink147.xml"/><Relationship Id="rId156" Type="http://schemas.openxmlformats.org/officeDocument/2006/relationships/externalLink" Target="externalLinks/externalLink146.xml"/><Relationship Id="rId155" Type="http://schemas.openxmlformats.org/officeDocument/2006/relationships/externalLink" Target="externalLinks/externalLink145.xml"/><Relationship Id="rId154" Type="http://schemas.openxmlformats.org/officeDocument/2006/relationships/externalLink" Target="externalLinks/externalLink144.xml"/><Relationship Id="rId153" Type="http://schemas.openxmlformats.org/officeDocument/2006/relationships/externalLink" Target="externalLinks/externalLink143.xml"/><Relationship Id="rId152" Type="http://schemas.openxmlformats.org/officeDocument/2006/relationships/externalLink" Target="externalLinks/externalLink142.xml"/><Relationship Id="rId151" Type="http://schemas.openxmlformats.org/officeDocument/2006/relationships/externalLink" Target="externalLinks/externalLink141.xml"/><Relationship Id="rId150" Type="http://schemas.openxmlformats.org/officeDocument/2006/relationships/externalLink" Target="externalLinks/externalLink140.xml"/><Relationship Id="rId15" Type="http://schemas.openxmlformats.org/officeDocument/2006/relationships/externalLink" Target="externalLinks/externalLink5.xml"/><Relationship Id="rId149" Type="http://schemas.openxmlformats.org/officeDocument/2006/relationships/externalLink" Target="externalLinks/externalLink139.xml"/><Relationship Id="rId148" Type="http://schemas.openxmlformats.org/officeDocument/2006/relationships/externalLink" Target="externalLinks/externalLink138.xml"/><Relationship Id="rId147" Type="http://schemas.openxmlformats.org/officeDocument/2006/relationships/externalLink" Target="externalLinks/externalLink137.xml"/><Relationship Id="rId146" Type="http://schemas.openxmlformats.org/officeDocument/2006/relationships/externalLink" Target="externalLinks/externalLink136.xml"/><Relationship Id="rId145" Type="http://schemas.openxmlformats.org/officeDocument/2006/relationships/externalLink" Target="externalLinks/externalLink135.xml"/><Relationship Id="rId144" Type="http://schemas.openxmlformats.org/officeDocument/2006/relationships/externalLink" Target="externalLinks/externalLink134.xml"/><Relationship Id="rId143" Type="http://schemas.openxmlformats.org/officeDocument/2006/relationships/externalLink" Target="externalLinks/externalLink133.xml"/><Relationship Id="rId142" Type="http://schemas.openxmlformats.org/officeDocument/2006/relationships/externalLink" Target="externalLinks/externalLink132.xml"/><Relationship Id="rId141" Type="http://schemas.openxmlformats.org/officeDocument/2006/relationships/externalLink" Target="externalLinks/externalLink131.xml"/><Relationship Id="rId140" Type="http://schemas.openxmlformats.org/officeDocument/2006/relationships/externalLink" Target="externalLinks/externalLink130.xml"/><Relationship Id="rId14" Type="http://schemas.openxmlformats.org/officeDocument/2006/relationships/externalLink" Target="externalLinks/externalLink4.xml"/><Relationship Id="rId139" Type="http://schemas.openxmlformats.org/officeDocument/2006/relationships/externalLink" Target="externalLinks/externalLink129.xml"/><Relationship Id="rId138" Type="http://schemas.openxmlformats.org/officeDocument/2006/relationships/externalLink" Target="externalLinks/externalLink128.xml"/><Relationship Id="rId137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25.xml"/><Relationship Id="rId134" Type="http://schemas.openxmlformats.org/officeDocument/2006/relationships/externalLink" Target="externalLinks/externalLink124.xml"/><Relationship Id="rId133" Type="http://schemas.openxmlformats.org/officeDocument/2006/relationships/externalLink" Target="externalLinks/externalLink123.xml"/><Relationship Id="rId132" Type="http://schemas.openxmlformats.org/officeDocument/2006/relationships/externalLink" Target="externalLinks/externalLink122.xml"/><Relationship Id="rId131" Type="http://schemas.openxmlformats.org/officeDocument/2006/relationships/externalLink" Target="externalLinks/externalLink121.xml"/><Relationship Id="rId130" Type="http://schemas.openxmlformats.org/officeDocument/2006/relationships/externalLink" Target="externalLinks/externalLink120.xml"/><Relationship Id="rId13" Type="http://schemas.openxmlformats.org/officeDocument/2006/relationships/externalLink" Target="externalLinks/externalLink3.xml"/><Relationship Id="rId129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18.xml"/><Relationship Id="rId127" Type="http://schemas.openxmlformats.org/officeDocument/2006/relationships/externalLink" Target="externalLinks/externalLink117.xml"/><Relationship Id="rId126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15.xml"/><Relationship Id="rId124" Type="http://schemas.openxmlformats.org/officeDocument/2006/relationships/externalLink" Target="externalLinks/externalLink114.xml"/><Relationship Id="rId123" Type="http://schemas.openxmlformats.org/officeDocument/2006/relationships/externalLink" Target="externalLinks/externalLink113.xml"/><Relationship Id="rId122" Type="http://schemas.openxmlformats.org/officeDocument/2006/relationships/externalLink" Target="externalLinks/externalLink112.xml"/><Relationship Id="rId121" Type="http://schemas.openxmlformats.org/officeDocument/2006/relationships/externalLink" Target="externalLinks/externalLink111.xml"/><Relationship Id="rId120" Type="http://schemas.openxmlformats.org/officeDocument/2006/relationships/externalLink" Target="externalLinks/externalLink110.xml"/><Relationship Id="rId12" Type="http://schemas.openxmlformats.org/officeDocument/2006/relationships/externalLink" Target="externalLinks/externalLink2.xml"/><Relationship Id="rId119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08.xml"/><Relationship Id="rId117" Type="http://schemas.openxmlformats.org/officeDocument/2006/relationships/externalLink" Target="externalLinks/externalLink107.xml"/><Relationship Id="rId116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03.xml"/><Relationship Id="rId112" Type="http://schemas.openxmlformats.org/officeDocument/2006/relationships/externalLink" Target="externalLinks/externalLink102.xml"/><Relationship Id="rId111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1.xml"/><Relationship Id="rId109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98.xml"/><Relationship Id="rId107" Type="http://schemas.openxmlformats.org/officeDocument/2006/relationships/externalLink" Target="externalLinks/externalLink97.xml"/><Relationship Id="rId106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94.xml"/><Relationship Id="rId103" Type="http://schemas.openxmlformats.org/officeDocument/2006/relationships/externalLink" Target="externalLinks/externalLink93.xml"/><Relationship Id="rId102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1.xml"/><Relationship Id="rId100" Type="http://schemas.openxmlformats.org/officeDocument/2006/relationships/externalLink" Target="externalLinks/externalLink9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'4. Kurva S'!$I$54:$AC$54</c:f>
              <c:numCache>
                <c:formatCode>#,##0.00;\-#,##0.00</c:formatCode>
                <c:ptCount val="21"/>
                <c:pt idx="0">
                  <c:v>0</c:v>
                </c:pt>
                <c:pt idx="1" c:formatCode="_(* #,##0.00_);_(* \(#,##0.00\);_(* &quot;-&quot;_);_(@_)">
                  <c:v>0.3729010410832</c:v>
                </c:pt>
                <c:pt idx="2" c:formatCode="_(* #,##0.00_);_(* \(#,##0.00\);_(* &quot;-&quot;_);_(@_)">
                  <c:v>2.9432772531135</c:v>
                </c:pt>
                <c:pt idx="3" c:formatCode="_(* #,##0.00_);_(* \(#,##0.00\);_(* &quot;-&quot;_);_(@_)">
                  <c:v>5.74680556552197</c:v>
                </c:pt>
                <c:pt idx="4" c:formatCode="_(* #,##0.00_);_(* \(#,##0.00\);_(* &quot;-&quot;_);_(@_)">
                  <c:v>11.7965675752852</c:v>
                </c:pt>
                <c:pt idx="5" c:formatCode="_(* #,##0.00_);_(* \(#,##0.00\);_(* &quot;-&quot;_);_(@_)">
                  <c:v>18.1562805323443</c:v>
                </c:pt>
                <c:pt idx="6" c:formatCode="_(* #,##0.00_);_(* \(#,##0.00\);_(* &quot;-&quot;_);_(@_)">
                  <c:v>28.2470863504586</c:v>
                </c:pt>
                <c:pt idx="7" c:formatCode="_(* #,##0.00_);_(* \(#,##0.00\);_(* &quot;-&quot;_);_(@_)">
                  <c:v>38.0133533467912</c:v>
                </c:pt>
                <c:pt idx="8" c:formatCode="_(* #,##0.00_);_(* \(#,##0.00\);_(* &quot;-&quot;_);_(@_)">
                  <c:v>48.4625879564939</c:v>
                </c:pt>
                <c:pt idx="9" c:formatCode="_(* #,##0.00_);_(* \(#,##0.00\);_(* &quot;-&quot;_);_(@_)">
                  <c:v>55.4476922076543</c:v>
                </c:pt>
                <c:pt idx="10" c:formatCode="_(* #,##0.00_);_(* \(#,##0.00\);_(* &quot;-&quot;_);_(@_)">
                  <c:v>59.9728254939157</c:v>
                </c:pt>
                <c:pt idx="11" c:formatCode="_(* #,##0.00_);_(* \(#,##0.00\);_(* &quot;-&quot;_);_(@_)">
                  <c:v>64.4993895894673</c:v>
                </c:pt>
                <c:pt idx="12" c:formatCode="_(* #,##0.00_);_(* \(#,##0.00\);_(* &quot;-&quot;_);_(@_)">
                  <c:v>69.0965114331664</c:v>
                </c:pt>
                <c:pt idx="13" c:formatCode="_(* #,##0.00_);_(* \(#,##0.00\);_(* &quot;-&quot;_);_(@_)">
                  <c:v>72.3403696923929</c:v>
                </c:pt>
                <c:pt idx="14" c:formatCode="_(* #,##0.00_);_(* \(#,##0.00\);_(* &quot;-&quot;_);_(@_)">
                  <c:v>76.287744453879</c:v>
                </c:pt>
                <c:pt idx="15" c:formatCode="_(* #,##0.00_);_(* \(#,##0.00\);_(* &quot;-&quot;_);_(@_)">
                  <c:v>81.329194376368</c:v>
                </c:pt>
                <c:pt idx="16" c:formatCode="_(* #,##0.00_);_(* \(#,##0.00\);_(* &quot;-&quot;_);_(@_)">
                  <c:v>85.3589928758446</c:v>
                </c:pt>
                <c:pt idx="17" c:formatCode="_(* #,##0.00_);_(* \(#,##0.00\);_(* &quot;-&quot;_);_(@_)">
                  <c:v>88.3416435368949</c:v>
                </c:pt>
                <c:pt idx="18" c:formatCode="_(* #,##0.00_);_(* \(#,##0.00\);_(* &quot;-&quot;_);_(@_)">
                  <c:v>92.6442856955338</c:v>
                </c:pt>
                <c:pt idx="19" c:formatCode="_(* #,##0.00_);_(* \(#,##0.00\);_(* &quot;-&quot;_);_(@_)">
                  <c:v>96.6741163218604</c:v>
                </c:pt>
                <c:pt idx="20" c:formatCode="_(* #,##0.00_);_(* \(#,##0.00\);_(* &quot;-&quot;_);_(@_)">
                  <c:v>100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'4. Kurva S'!$I$56:$AC$56</c:f>
              <c:numCache>
                <c:formatCode>#,##0.00;\-#,##0.00</c:formatCode>
                <c:ptCount val="21"/>
                <c:pt idx="0">
                  <c:v>0</c:v>
                </c:pt>
                <c:pt idx="1" c:formatCode="_(* #,##0.00_);_(* \(#,##0.00\);_(* &quot;-&quot;_);_(@_)">
                  <c:v>0.3729010410832</c:v>
                </c:pt>
                <c:pt idx="2" c:formatCode="_(* #,##0.00_);_(* \(#,##0.00\);_(* &quot;-&quot;_);_(@_)">
                  <c:v>3.17859355936058</c:v>
                </c:pt>
                <c:pt idx="3" c:formatCode="_(* #,##0.00_);_(* \(#,##0.00\);_(* &quot;-&quot;_);_(@_)">
                  <c:v>6.43603252074234</c:v>
                </c:pt>
                <c:pt idx="4" c:formatCode="_(* #,##0.00_);_(* \(#,##0.00\);_(* &quot;-&quot;_);_(@_)">
                  <c:v>13.3299342550455</c:v>
                </c:pt>
                <c:pt idx="5" c:formatCode="_(* #,##0.00_);_(* \(#,##0.00\);_(* &quot;-&quot;_);_(@_)">
                  <c:v>20.6891296671958</c:v>
                </c:pt>
                <c:pt idx="6" c:formatCode="_(* #,##0.00_);_(* \(#,##0.00\);_(* &quot;-&quot;_);_(@_)">
                  <c:v>32.2091941612949</c:v>
                </c:pt>
                <c:pt idx="7" c:formatCode="_(* #,##0.00_);_(* \(#,##0.00\);_(* &quot;-&quot;_);_(@_)">
                  <c:v>40.6967246589441</c:v>
                </c:pt>
                <c:pt idx="8" c:formatCode="_(* #,##0.00_);_(* \(#,##0.00\);_(* &quot;-&quot;_);_(@_)">
                  <c:v>48.10660522554</c:v>
                </c:pt>
                <c:pt idx="9" c:formatCode="_(* #,##0.00_);_(* \(#,##0.00\);_(* &quot;-&quot;_);_(@_)">
                  <c:v>56.0171262424169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630563168"/>
        <c:axId val="2044360816"/>
      </c:lineChart>
      <c:catAx>
        <c:axId val="1630563168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44360816"/>
        <c:crosses val="autoZero"/>
        <c:auto val="1"/>
        <c:lblAlgn val="ctr"/>
        <c:lblOffset val="100"/>
        <c:noMultiLvlLbl val="0"/>
      </c:catAx>
      <c:valAx>
        <c:axId val="2044360816"/>
        <c:scaling>
          <c:orientation val="minMax"/>
        </c:scaling>
        <c:delete val="1"/>
        <c:axPos val="l"/>
        <c:numFmt formatCode="#,##0.00_);\(#,##0.00\)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3056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18f8c2c-92b7-4e6f-94cd-dc8ca1b4d7e6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228602</xdr:colOff>
      <xdr:row>10</xdr:row>
      <xdr:rowOff>32656</xdr:rowOff>
    </xdr:from>
    <xdr:to>
      <xdr:col>29</xdr:col>
      <xdr:colOff>370116</xdr:colOff>
      <xdr:row>51</xdr:row>
      <xdr:rowOff>130630</xdr:rowOff>
    </xdr:to>
    <xdr:graphicFrame>
      <xdr:nvGraphicFramePr>
        <xdr:cNvPr id="6" name="Chart 5"/>
        <xdr:cNvGraphicFramePr/>
      </xdr:nvGraphicFramePr>
      <xdr:xfrm>
        <a:off x="6802120" y="1676400"/>
        <a:ext cx="9949815" cy="9378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106017</xdr:colOff>
      <xdr:row>16</xdr:row>
      <xdr:rowOff>53008</xdr:rowOff>
    </xdr:from>
    <xdr:to>
      <xdr:col>2</xdr:col>
      <xdr:colOff>278296</xdr:colOff>
      <xdr:row>25</xdr:row>
      <xdr:rowOff>59635</xdr:rowOff>
    </xdr:to>
    <xdr:pic>
      <xdr:nvPicPr>
        <xdr:cNvPr id="2" name="Picture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440" y="3221355"/>
          <a:ext cx="3370580" cy="1663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72888</xdr:colOff>
      <xdr:row>16</xdr:row>
      <xdr:rowOff>66260</xdr:rowOff>
    </xdr:from>
    <xdr:to>
      <xdr:col>3</xdr:col>
      <xdr:colOff>3425687</xdr:colOff>
      <xdr:row>25</xdr:row>
      <xdr:rowOff>79513</xdr:rowOff>
    </xdr:to>
    <xdr:pic>
      <xdr:nvPicPr>
        <xdr:cNvPr id="3" name="Picture 2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140" y="3234690"/>
          <a:ext cx="3352800" cy="167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2004\Tender\AGUS\data-data\Kali%20Marmoyo%20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\Master2\TENDER\IBRD\DUA%20SEKAWAN\SPH%20DRAINAGE%20FINAL%20ALT%20DS%20FINAL%20OK%20!%201%2044.6%25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pindahan\CV.%20Mustika%20MB\Perikanan%20NT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Mus\My%20Documents\PENAWARAN\ANDALAN-NTB\RAB%20Jurang%20Batu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1.%20Project\Project_09\1.%20Consultant\1.%20Pendataan%20PNPM\1.Proses\Proses%20PendataanPNPM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data\JARINGAN\master%20irigasi%20baka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wan\c_server\Aris%20Aviantara\RPE%2097\My%20Documents\PSK\PUNINAR\depo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CV.%20Mustika%20MB\RAB%20RSUD%20PRAYA%20LOTENG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PROYEK%20PDAM\RAB\1.Rab-SREPAK-13%20Jan%2009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LAPTOP\KIMPRASWIL\RAB%20GEDUNG%20KIMPRASWIL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PEMBAHASAN_RKAKL_2009\PEMBAHASAN\RKAKL&amp;OE_DUKUNGAN%20200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U\AZIZ%20DOKUMEN\DOKUMEN%20HAIRIL\AIR%20MINUM%20SUMBER\PELAPORN%20AIR%20MINUM%202013\DESA%20SEMBALUN%20LAWANG\RAB\RAB%20SEMBALU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BRIDGE%20&amp;%20HIGHWAY\LAB.HAJI\CV.%20PARTIKONS\PENAWARAN%20TEKNIS%20-%20KONST.%20PERENCAN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G%20%20irigasi%20KLU\EMBUNG\RAB%20DOSY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lombok\My%20Documents\muL%202010\IRIGASI\PEN_ASG%20SAL.%20ISLAMIC%20SENTER%20%20PROV.%20%20NTB%20201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TOP\KIMPRASWIL\RAB%20GEDUNG%20KIMPRASWI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PAT%20PAB%20BWS%20NT%20I\USULAN%20PROGRAM%202013\USULAN%202013%20OKE\01.%20PEMBANGUNAN%202013\07.%20sesere%20tahap%202\REHABILITASI%20AIR%20TANAH%20UNTUK%20AIR%20BAKU\REHAB%20PRASARANA%20AT%20UNTUK%20AB%20KLU&amp;LOTIM%20-%20JAR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'owel%20file\dikpora\SKB%20Lobar\PROYEK%202011\SKB%20Lobar\POSKESDES%20OK\Project\LOMBOK%20TIMUR\PERHUBUNGAN\RAB%20PERHUBUNGAN%20LOTIM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rmalisasi Drainase Jl. Diponegoro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PROYEK%20JALAN=09\PENAWARAN\bima\Documents%20and%20Settings\WIN%20XP\My%20Documents\PENAWARAN\IBRD%20DP-BIMA\EIB-113%20NCER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B%20BANPRO%20UBAH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=PSDA%202008\DATA%20H.%20TAUFIK\EMBUNG\RAB%20DOSY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RAB.KANTOR%20BPS.LOTIM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\Master2\TENDER\IBRD\JUWITA\SPH%20EYAT%20TOYANG-LOTENG%20alt%20akhir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k-d7d3ddf067c\data%20(d)\PENGADILAN%20TINGGI%202009\RAB%20kantor%202010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'owel%20file\dikpora\SKB%20Lobar\PROYEK%202011\SKB%20Lobar\POSKESDES%20OK\Pipa%20Kota\RAB%20Pipa%20Monjok-KM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DESAIN%20REHAB\RAB\lombok\kacau\baru\B%2035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ATA\USULAN%20KEGIATAN%202012\RABABAKA%20oke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rang%20campur%202010\BOQ,%20RAB%20DED%20Treng%20Wili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TENDER%202015\BOKAH%20OK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\01.%20Konstruksi\01.%20Smr%20AT%20u%20AB%20yang%20dibangun\A.%20P.Sumbawa\01.%20KAK%20dan%20RAB\KAK_RAB_AB_P.Sumbawa\02.%20Pemb.%20Sumur%20-%20AB%20P.Sumbawa%20(PERMEN).2M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5\D.I%20BISOK%20BOKAH\BESOK%20BOKAH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FEBRIAN\GEOLISTRIK\LAPORAN\RAB%20&amp;%20Kelayakan\(1)%20RAB-Arahmanno%202014_OK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K%20JHO\LPSE%20KEMENHUT\CV%20ASG\Perubahan%2002\DOKUMEN\agus%20ti2p\RAB\CV.%20Nita%20Purnama\Paket%201%20(%20700KK%20)\Penawaran%20Ok\RA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\Master2\TENDER\DAMAR%20SEJATI\SKN%20BPN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Rab%20DT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AGROPOLITAN\Jalan%20Lotim\Paket%20VI-Dosy%20T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indahan\CV.%20Mustika%20MB\Dikes%20Kota%20Taliwang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encanaan\Penawaran\2008\Pen.Jalur%20Dua%20(Tahap%20I)%20Loteng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Rumah%20Sakit%202008\UTD%20RSUD%20Praya%20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edy\Desktop\DATA\Asrama%20Haji\Perubahan\Pak%20Idji\Asrm%20Haji%20rab%20OE%20(Pak.%20Idji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\TENDER%202010\GEDUNG\TENDER%202008\DINSOS\Data\PENAWARAN\PT.%20DABAKIR%20PUTRA%20MANDIRI\2007\RSU%20MATARAM%202007-discuse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PEKERJAAN%20PROJECT\penawaran%20teguh\drainase%20sekarbela\twr%20adhi%20graha%20FE%20UNRAM\RAB%20SWAKELOLA%20DEKRA%20BARU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DI%20Telaga%20Lebur\RAB-Telaga%20Lebur\Hengu\Dna_Out\P.Hartoyo\Documents%20and%20Settings\user\My%20Documents\ERWIN\AOrong%20Bawah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u\data%20(d)\KERINCI\PUSKESMAS%20AMPENAN\revisi\EE\PROYEK%202006\PUSKESMAS-AMP\Master2\TENDER%20PENAWARAN\baru\PENAWARAN-BA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ocuments%20and%20Settings\DIDIK\My%20Documents\My%20Data\DATA%202004\BUILDING\LIBRARY\Admin\Proses\CV.%20PELANGI\MASTER\Master2\TENDER\IBRD\JUWITA\SPH%20EYAT%20TOYANG-LOTENG%20alt%20akhir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RAB.%20%20Penyambung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Mustika%20Group\Mustika%20Beringinmas\Pipa%20Pemepek%20PR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ultan_1\ery_06%20(h)\Z-DATA%20FILE\EMBUNG-PROJECT\#1-HITUNGAN%20BARU%20DD%202%20EMBUNG\Analisis%20Ekonomi\EKOTEK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UH\DATA%20PEKERJAAN%20PROJECT\penawaran\irigasi%20PU%20KOTA\RAB\gajah%20mada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Titi\PAB\EE%20PAB\Pembangunan%20PAB\Treng%20wilis\EE%20TRENGWILIS%20TERBARU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DI%20Telaga%20Lebur\RAB-Telaga%20Lebur\Nitip\Analisa2009_BWS_Lombok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tachments_2010_12_241\ANDIS\REKAP%20LAPORAN%20PROYEK%20FIX\PROYEK%202009\DI.%20TIBUNANGKA\10_Lap%20BOQ_RAB\AN%20HSP%20TIBUNANGKA%202009%20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_2009\EE-Konstruksi\HPS\Lama1\EE%20L_Kukusan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kuments\Made%20in\OE2006\Aik%20Meneng%20Loteng.xls%20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T-I%20NTB%20(RAB%20OE%20-%20File)\1.Rab-SREPAK-12%20Jan%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BATU%20NGAPAH%20DATA\OE.YANI%20&amp;%20SUPERVISI\OE-EE\1-BOQ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SINARMAS\GEDUNG\Bupati%20KSB\rab%20bupati%20taliwang77.41%25perubahan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=PSDA%202008\Data\Penawaran%20Mataram\Penawaran%20Tibu%20Kuning%20Ind\Data\Penawaran%20Mataram\Penawaran%20Pernek%20Ind\BOQ%20PERNEK%20MTR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\BPM\RAB.%20BPM%20NT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Master\Data%20Hardisk\Data%20Ecos\mj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AGROPOLITAN\Jalan%20Lotim\Paket%20VI-Dosy%20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ket%20Kontrak%20TA.2004\Dana%20APBN\BENCANA%20ALOR\HPS%20BENCANA%20ALOR\Rab%20BA%20JIAT%2017-1-05%20hanci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tip%20efpit\2014\Air%20Minum\2013\DARI%20EPIT\SID%20AIR%20BAKU\New%20Folder\Volm.&amp;Hrg.Sat.New%20ciduria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tip%20efpit\2014\Air%20Minum\2013\DARI%20EPIT\SID%20AIR%20BAKU\New%20Folder\1%20Saluran%20RAB%20Rababaka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Tahun%202009\RAB%20GEDUNG%20PT.WASPADA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IRIGASI%20(BWS_%2009)\Arwana%20-%20Draenase%20Geru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Backup%20DK\%20PENAWARAN\Documents%20and%20Settings\Default\My%20Documents\RAB-KOKAR%20INIL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\Perhitungan%20Alat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UMPULAN%20RAB\RAB.%20SDN%201%20KOPANG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UDI\APBD-AIR%20BERSIH\HPS%20Medas%20Paka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Tahun%202009\data%20perusahaan\PT.%20Bina%20Terang%20Utama\tekhnis'07\irigasi%20desa%20praya\irigasi%20desa%20Loteng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data\JARINGAN\master%20irigasi%20baka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Rab%20DT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Penawaran%202007\Praswil\Pengairan\CV.PRASETYA\CV.PRASETYA\Pnw%20Pas%20batu%20kali%20DI%20Tarusan%20(adil)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PROYEK%202009\Balai%20PSDA\PENAWARAN%20JALAN\JALA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WINDOWS\Desktop\Online%20Services\data2002\Program%20Master\alen%20jbt3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\Sungai%202012\Usulan%20Jakarta\Kontruksi\PPK%20SUPAN%20I\SABO%20DAM%20BUANI\Belanting%202013\BELANTING%203%20M\folderlock\Locker\2.SABO%20DAM\RAB%20Sabo%20Dam%20ADD%20rev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AGROPOLITAN\Jalan%20Lotim\Paket%20VIII-Dosy%20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DATA%20KANTOR%201\RAB%20JEMBATAN%202007\RAB-JBT%20SAMPIR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Sungai%202012\Usulan%20Jakarta\Kontruksi\PPK%20SUPAN%20I\SABO%20DAM%20BUANI\Belanting%202013\BELANTING%203%20M\x-Penasaran\PENAWARAN\TAHUN_2006\NTB\Embung%20Pompong\RAB%20pompong%203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E%20Sengkukun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R-LBK-YES\NNNTTTBBB\Timba%20Gading\TALANG\RAB%20&amp;%20BOQ%20TALANG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IA\My%20Documents\ERWIN\EE2006\sumbawa\EE%20%20Aik%20Putik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u\d\PROYEK%202007\PERHUBUNGAN\perhubungan\My%20Documents\DATA%20PROYEK\RUBASAN\Documents%20and%20Settings\WinXp\My%20Documents\Rab-BBI%20Ree%202004ok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\Sungai%202012\Usulan%20Jakarta\Kontruksi\PPK%20SUPAN%20I\SABO%20DAM%20BUANI\Belanting%202013\BELANTING%203%20M\harry!'s%20File\JIAT%20Bali\Red%20Devil%20Jiajitzu%20Bali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x-Penasaran\PENAWARAN\TAHUN_2005\Bali\JIAT%20Bali\Red%20Devil%20Jiajitzu%20Bali%20JADI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harry!'s%20File\JIAT%20Bali\Red%20Devil%20Jiajitzu%20Bali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ocuments%20and%20Settings\DIDIK\My%20Documents\My%20Data\DATA%202004\BUILDING\LIBRARY\Admin\Proses\CV.%20PELANGI\PROSES%20KONTRAKTO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INDRA%20UTAMA\PROYEK%202010\KLU\TENDER\2009\MASTER\Master2\TENDER\DAMAR%20SEJATI\SKN%20BPN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NARMAS\GEDUNG\KANWIL%20PAJAK\rab%20pajak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%20FIX%20YO\SEKOLAH%20FIX\DOK.%20SMAN%202%20LEMBAR%20(SIAP%20TENDER)\FIX\RAB%20KOMPLIT\SMKN%20NARMADA\RAB%20NARMADA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DI%20Telaga%20Lebur\RAB-Telaga%20Lebur\Nitip\Tarusan\boq\BOQ%20dan%20RAB%20TARUSAN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erusahaan\Mustika%20Group\Mustika%20Beringinmas\LPSE%202012\LPSE%20Provinsi\LPSE%20Provinsi%20sekotong\RAB%20OK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WS%20WORK\2019%20AIR%20BAKU\Usulan%202020\5.%20Unit%20Air%20Baku%20yang%20di%20Bangun\1.%20RAB%20Singang%20Pitunai%20(8M)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KPUD%20Loteng\RAB.KPUD%20Loteng%201%25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MPLOP\2011\DWI%20TUNGGAL\RAB%20.PEMB%20JALAN%20LINGKUNGAN%20LOTIM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\USULAN%20PROGRAM%20PAT%20PAB%20BWS%20NT%20I\USULAN%20PROGRAM%202013\USULAN%202013%20OKE\01.%20PEMBANGUNAN%202013\07.%20sesere%20tahap%202\REHABILITASI%20AIR%20TANAH%20UNTUK%20AIR%20BAKU\REHAB%20PRASARANA%20AT%20UNTUK%20AB%20KLU&amp;LOTIM%20-%20JAR.xlsx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K%20JHO\LPSE%20KEMENHUT\CV%20ASG\RABGUNUNG%20TUNAQ%20OK.xlsx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ungai%20baka\RAP%20IRIGASI%20baka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INDRA%20UTAMA\PROYEK%202010\KLU\TENDER\2009\MASTER\Master2\TENDER\IBRD\JUWITA\SPH%20EYAT%20TOYANG-LOTENG%20alt%20akhi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Office\DataPendukung\Pendukung%202014\Konsultan\001-Jaringan%20Irigasi%20Dibangun-Ditingkatkan\1-DD%20West%20Divertion%20_final\RAB%20West%20Divertion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\PAT-I%20NTB%20(RAB%20OE%20-%20File)\1.Rab-SREPAK-12%20Jan%2009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\DISK%20JHO\LPSE%20KEMENHUT\CV%20ASG\Perubahan%2002\perang\DATA=2007\data\JARINGAN\master%20irigasi%20baka2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Titi\PAB\Analisa%20usulan%20%20BWS%202010\ANALISA%20BWS%202010%20Lombok%20ubah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%20JI%20Mujur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ATA\DATA\KONSULTAN%20PAB%20PAT\PAB%20FILE\SID%20POTENSI%20AIR%20BAKU%20PEMOKONG%20THN%202009\10-BOQ,%20RAB%20&amp;%20Analisa%20Ekonomi\RAB-Pemongkong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RAB%20PAM%20FINAL\RAB-2011%20MONTONG%20GADING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Dinas%20Pertanian%20&amp;%20Peternakan%20Loteng\Pasar%20Hewan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N\RAB%20T.%20NARMADA%20300%20jt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\2014\REHAB%20EMBUNG%20LOTE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attachments_2010_12_241\Files_Personil\If@n-ddR\3Project_2008\BINA%20MARGA\Supervisi%20TAgung%20Y08\3Monitoring\My%20Documents\Babat%20ploso%20TA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DATA%20KERJA\FILE%202008\RAB%20OPJI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makrif\AIK%20MNG.PKT.1.BEGAQ.CV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\IRIGASI%20PRIMER-SNVT%20JL%20SEMANGGI\WAN%20TITIP(jngn%20dhpus)\DI%20BISOK%20BOKAH\DI.%20SUMI%20-%20BIMA\STATISTIK%20KOTA\PIPA%202009\SATRIA%20KARYA\GEDUNG\Break%20down%20RUMDIN%20BRIMOB%20KOMPI%203%20SUMBAWA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%20FIX%20YO\Iwan_Chimbit\volume%20lombok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si\thos\DATA\IRIGASI\1999\anjani\3d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TB%20Ponds%20Irrigation%20Improvement%20Sub-Project\Design%20Irigasi%20TBK%20&amp;%20TLB%20Pond\Rev.%20Rab%20TBK.%20(Mr.Bembi)\BOQ%20TK%20(Mr.%20Bemby)\Rmh%20Jg\EE%20Rumah%20Jaga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Penawaran%202006\CV.%20Penemung\DOK.%20PQ%20JALAN\mater\Data%20Hardisk\Copy%20Hardisk\RAB-BNI46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~%202015%20Project\USULAN%20PROGRAM%202016\RAB%20R-AH%20(Permak%20Nendar%20FIXxx)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8\jalan%20loteng\Jalan%20Bina%20Marga\MG.Tiwu%20Galih-Abian%20Tubuh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RAB%20PAM%20FINAL\@00%20KLU%20FILE\RAB\OE.PRAYA&amp;IKK.LOTENG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Other%20Project\RAB%20SEKOLAH\RAB\RAB%20dengan%20Keramik%20dinding\RAB%20dan%20RPD%20Ruang%20Kelas%20Keterampilan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INDRA%20UTAMA\PROYEK%202010\KLU\TENDER\2009\MASTER\Master2\TENDER\IBRD\DUA%20SEKAWAN\SPH%20DRAINAGE%20FINAL%20ALT%20DS%20FINAL%20OK%20!%201%2044.6%25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Other%20Project\RAB%20SEKOLAH\RAB\RAB%20dengan%20Keramik%20dinding\RAB%20dan%20RPD%20TOILET.xlsx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Other%20Project\RAB%20SEKOLAH\RAB\RAB%20dengan%20Keramik%20dinding\Progres%20W1%20SLB%20MM%20(Format%20Pusat).xlsx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%20A%20K%20S%20L%20A%20M%20E%20T\RAB%20JERINGO%202009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DITJEN%20CIPTA%20KARYA%20(Panawaran%20Pipa)\Pipa%20Lombok%20Tengah%20(tratak&amp;bunkate)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0\GEDUNG\PROJECT\FARMASI%20LOTIM\FARMASI-DPM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PROYEK%202009\Balai%20PSDA\Sungai%20BRANG%20BIJI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C\BACKUP\SNVT=06\ANALISA%20SNIkosongan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=PSDA%202008\data\JARINGAN\master%20irigasi%20baka2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total\CIPTA%20KARYA\RAB%20GEDUNG%20BUPATI%20SBW-Denny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tra-mandiri\Data%20(E)\My%20Documents\PROYEK%202007\RUSLAN\PAKET%20V\flasdisk\OE-HPS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I2%20(K)\BQ%20NEW\BQ%20ANCAR%20(PNM-2010)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uspasari's%20Doc\DD%20JI%20'06\Lendang%20Tinggi\RAB%20TEMILING%20JARINGAN%20new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rsip%20olo%207\PERIKANAN%20BAROMBONG\04-Final\Dokumen%20Tender\Vol%203%20RAB\Rab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YEK%20NYAR%20JES\LK%20Mapin%20Kebak\HIDRO-MAPIN\banjir%20rancangan%20mapin-2EDIT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s\2012\Proyek%20Air%202012\20%20RAB%20PIPA%20PRINGGERATE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-up%20Data\PAT-I\HPS%20(OE)%20-%20Panitia%20Tender%20TA-2009\Analisa%20BWS%202009\ANALISA%20BWS%202009%20Lombok%20(Isgusba)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pen.%20pertanian%20loteng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PT.%20WAHYU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indahan\PT.%20RCP\Pengadilan%20Agama%20Praya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Terataimas\RAB.IRIGASI%20LOTIM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\KERJAAN%20TA.%202013\USULAN%20TA.%202014\AIR%20TANAH%20BWS%20NT-1%202014\(498257)%20SNVT%20PJPA%20BWS%20NT%20I%20PROV.%20NTB\ADMINISTRASI\PAT%20I\BACKUP-DATA-DONI\DATA-OKKKK\LAP-SUNGAI\Perhitungan%20Al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INDRA%20UTAMA\PROYEK%202010\KLU\TENDER\2009\MASTER\Master2\TENDER\IBRD\JUWITA\SPH%20EYAT%20TOYANG-LOTENG%20alt%20akhir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\~%202015%20Project\USULAN%20PROGRAM%202016\RAB%20R-AH%20(Permak%20Nendar%20FIXxx)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WS%202011\Lombok\LEMBAH%20SEMPAGE%202012\BOQ,%20RAB%20DED%20Treng%20Wilis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ulan%202014%2010M\03.%20peningkata%20ab%20at\MY%20DATA\USULAN%20KEGIATAN%202012\RABABAKA%20oke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2012\PEMBANDING\Trengwilis%20HPS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ATA\USULAN%20KEGIATAN%202012\Lembah%20Sempage%20OKE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hun%20Anggaran%202011\ANALISA%20DAN%20HARGA%20PIPA\RAB-2011%20FINISHED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\TA%202012\KONSTRUKSI-2012\Pantai%20JALA\RAB%20PANTAI%20JALA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\DISK%20JHO\LPSE%20KEMENHUT\CV%20ASG\RABGUNUNG%20TUNAQ%20OK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KPORA%20KSB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\KERJAAN%20TA.%202013\USULAN%20TA.%202014\AIR%20TANAH%20BWS%20NT-1%202014\(498257)%20SNVT%20PJPA%20BWS%20NT%20I%20PROV.%20NTB\ADMINISTRASI\PAT%20I\GIZEFA\BACKUP-DATA-DONI\DATA-OKKKK\LAP-SUNGAI\Perhitungan%20Al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RAB%20FIX%20YO\Iwan_Chimbit\PS_3R\Documents%20and%20Settings\WIN%20XP\My%20Documents\penawaran\Jalan\JL%20NGGEMBE%202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NDER%202011\TENDER%202011\BALAI%20PSDA%20LELANG%202011\HPS%20KATON%20THP%20III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Mustika%20Group\Mustika%20Terataimas\Tawar%20Pipa%20sumbar%20(taliwang)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indahan\Karya%20Baru\RAB.%20Rumah%20Sehat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yek%20TA.%202003\Perencanaan\AZA%20KONSULTAN\Rab\AnalisaBaru%20PU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Paket%20I%20Sukadana%20Bayan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0\GEDUNG\SMKN%20BATU%20LAYAR%20FINAL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MBOK%20TENDER\TENDER%20JILK%20JULI%20201\PENYAMBUNG%20BARU\PENYAMBUNG%20WONOSARI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Penawaran%20Mataram\Penawaran%20Tibu%20Kuning%20Ind\RAB%20Rumah%20O%20&amp;P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rok\d\Master2\TENDER%20PENAWARAN\baru\PENAWARAN-BAKA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EXEL\OE%20SAJANG1-2HU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ULAN%20AB%202015%20NEW\5040.001.112\03.%20Intake%20Remening\1_Om@N\7_Proyek%202011\16_KONGOK\3_Laporan%20Kongok\RAB%20Kongok\oman\Laporan%20Kongok\Laporan%20Akhir\RAB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2012\USULAN%20NOVEMBER\PEMBANGUNAN%20SPAB%20LEMBAH%20SEMPAGE%20TAHAP%20III\EDIT%20IYAN\LEMBAH%20SEMPAGE%202012%20-%20Copy\Lembah%20Sempage%2015%25%20oke%20USUSLAN%20TERBARUUUUUUU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indahan\Karya%20Baru\RAB%20RSS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0\PAB%20Swakelola%20(2010)\BOQ-PAB%20swakelola%202010.ok\RAB%20SURALAGA%20OK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M_Group%202011\Dok.%20Penawaran%20Tender%20di%20Cipta%20Karya%20PU%20NTB\Jalan%20dan%20Talud\Lapen\Doc.%20RAB%20dan%20Teknis%20LAPEN%20Jerowaru_CV.%20Dian%20Mulya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gina\drive%20c\DATA\KABUPATE\lobar'97\amplop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RAB\EE\SBW07\oe-taliwang07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DED%20WAHANA%20Denpasar\DED%20Treng%20Wilis\File_EXCEL\Analisa%20DED%20Treng%20Wilis_16-mlm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dukung\Pendukung%202009\Konstruksi\3-RAB%20Kukusan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\BWS%202011\Lombok\LEMBAH%20SEMPAGE%202012\BOQ,%20RAB%20DED%20Treng%20Wilis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gina\drive%20c\DATA\Gedung\LIPI\RAB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DATA%20ODING\TENDER%20HIDROLOGI\POS%20AWLR\Mus\My%20Documents\PENAWARAN\ANDALAN-NTB\RAB%20Jurang%20Batu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%20FIX%20YO\Iwan_Chimbit\PS_3R\Segenter%20LOMBOK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folderlock\Locker\2.SABO%20DAM\RAP-Sabo%20Dam%20Versi%201%20(Koreksi%20Mr%20Honi)rev1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2004\Tender\AGUS\data-data\jemb%20karang-besuki%20mlg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\DISK%20JHO\LPSE%20KEMENHUT\CV%20ASG\Perubahan%2002\perang\DATA=2007\AGROPOLITAN\Jalan%20Lotim\Paket%20VIII-Dosy%20T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2012\AIR%20BAKU\FISIK%20AIR%20BAKU\BIL%20DAN%20KUTA%20LOTENG_NOT%20OK\Data_1\Agus\Tambalako\NOTA%20DESAIN\KUBIKASI\Ana-Hrg-Sat-Pek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AB%202014\PKPAM%202013\RAB%20APBNP\RAB%202013%20TENDER\KANTOR\PKPAM%202012\ARIT%202012\ALAS\RAB%20RANGGAGATA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\Sungai%202012\Usulan%20Jakarta\Kontruksi\PPK%20SUPAN%20I\SABO%20DAM%20BUANI\Belanting%202013\BELANTING%203%20M\file%20KU\Sabo%20dam%20Project\extern\Laporan%20Mingguan%201%20ok\LAP%20MGG%2012%20(%2011%20Juni%20-17%20Juni%202007).xls%20stlh%20add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\FAK%20EKONOMI\RAB%20FAK%20EKONOMI%20ADHI%20GRAHA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\MY_WORK\DATA_KUMPUL\RANGKUM%20DESIGN%20BENDUNG%203\DATA%202010\Berkala2007\Data2\Data%20Tahun%202004\Pekerjaan\Master%20RAB\RAB%20Cek%20Dam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uspasari's%20Doc\DD%20JI%20'06\Lendang%20Tinggi\RAB%20L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makrif\PRINGGABAYA%20WAHYU%20CV.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tachments_2010_12_241\Files_Personil\If@n-ddR\3Project_2008\BINA%20MARGA\Supervisi%20TAgung%20Y08\3Monitoring\My%20Documents\de-files\tender\GORBali\GORbali4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=2007\data%20pajak\RAB-JEREWEH%20Tudian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\attachments_2010_12_241\backup\RAB\KTBRS%202002\Laporan\Laporan%20Mingguan%202002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\IRIGASI%20PRIMER-SNVT%20JL%20SEMANGGI\Tahun%202009\GEDUNG%20BP-FNI\Tahun%202009\LPMP%20MATARAM\My%20Documents\Penawaran\RabBima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SWAKELOLA_2011\LAP.%20RAB%20&amp;%20BOQ%20DD%204%20EMBUNG\RAB%20&amp;%20BOQ%20PEDALEMAN\RASK2004\rask2004\pras%20jalan\Rask2004C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folderlock\Locker\2.SABO%20DAM\schedule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Project\PPI%202006\kontrak\Kontrak%20AK%20PPI%20(version%203)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PDAM-2009\1.Rab-duman-bug-bug-cadangan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T-I%20NTB%20(RAB%20OE%20-%20File)\1.Rab-SREPAK-12%20Jan%2009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gina\drive%20c\DATA\PENINGK\kota%20apbn%2097\RAB9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1_Om@N\7_Proyek%202011\16_KONGOK\3_Laporan%20Kongok\RAB%20Kongok\oman\Laporan%20Kongok\Laporan%20Akhir\RAB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ivate\2013\TROTOAR%20KEDIRI-GRESIK\BQ%20TROTOAR%20BIL%20(FM-2013)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I2%20(K)\BQ%20NEW\BQ%20ANCAR%20(PNM-2010)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\tor%20final%20konsl%2008\USULAN%202008%20SUNGAI\Standar%20Biaya-kesepakatan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MBOK%20TENDER\RAB%20BPSDA%20NTB%202011\HPS%20GEDE%20BONGOH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WINDOWS\Desktop\Online%20Services\data2002\Program%20Master\jalanalen\PADI2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\Master2\TENDER\IBRD\DUA%20SEKAWAN\anal%20bm%20ganggu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Berkala2007\Telkom%202005\RAB%20SITE%20PLANING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RAB.IRIGASI%20KARANG%20SIDEMEN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I%20-%20Data%20(D)\TAHUN%20ANGGARAN%202015\Standar%20Dokumen%20APBNP%20TA-2015\HPS%20(OE)%20APBNP%20-%20Pembangunan%20Sumur%20dan%20JIAT%20Lombok%20(140%20Ha).xlsx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ATA\USULAN%20KEGIATAN%202012\OPTIMALISASI%20AB%20SUMBAWA\Rehab%20prasarana%20air%20baku%20%20Sumbaw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DISH%20JHOENK\TENDER%202013\D.I%20KERU\DATA%20I2%20(K)\BQ%20NEW\BQ%20ANCAR%20(PNM-2010)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PAHS2006\Copy%20of%20PAHS2006%20R2%20draft(MIS)new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MBOK%20TENDER\EMBUNG%20PANIJARA\PANIJARA%20FINAL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=PSDA%202008\Backup%20DK\%20PENAWARAN\Documents%20and%20Settings\Default\My%20Documents\anugerah\ANUGRAH%20PENAWARAN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Pindahan%20Eliq\GANGGA%20TANJONG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BUILDING\PUJUT-SENGKOL\TAHAP%202%202006\PERNCANAAN\PQ%20&amp;%20PENAWARAN\PQ%20ASTRINDO%20SENGKOL%20FINAL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8\Julius\My%20Documents\Merapi\Report\Supporting%20Report1\A\Original\Kato-Final\Phase-III\Table321(Mur)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maN\Input%20Upah,Bahan%20&amp;%20Alat%20(Indonesia)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DI%20Telaga%20Lebur\RAB-Telaga%20Lebur\Nitip\Nggelu\BOQ_nggelu\BOQ%20NGGELU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imbe%20Gading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BARU%202004\MEGA%20CIPT\ENK%20Consult\Data\Load\Penawar\PNR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RMAN\KODYA-BRR%202006\KODYA-2006\MANDIRI-Lami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_Documents\back_up_nop_04\2006\Tender\TGR\Rempung-Lb.lombok_Mantang%202006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CV.%20Mustika%20TE\PK.%20RKB.%20%20LABOR%20SMA%201%20KOPANG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fy%20fr%20flash\rudyFLASH\BM%20KSB\BIDDING'S%20FILE\BIDDING'S\DISPENDA\RAB%20SAMSAT-K%20JAYA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Tawar%20DIKES%20Loteng%20MG\Teknis%20DIKES%20MG\PINAKAAN%20ELYQ\MG%20PUSKEMAS%20BAGU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SD%20TB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\IRIGASI%20PRIMER-SNVT%20JL%20SEMANGGI\Tahun%202009\GEDUNG%20BP-FNI\GEDUNG%20BP2-NFI..OK%20odink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\seko%20titok\E2.2a%20Galian%20tanah%20(version%201)%20(new).xlsx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di\c\WINDOWS\TEMP\AHSPINTU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makrif\RAB.%20PAKET%20VI%20KAWASAN%20ALAS%20UTAN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TRENG%20WILIS\BOQ,%20RAB%20DED%20Treng%20Wilis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Divisi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WORKS\DATA%20NENDAR\rab%20BARU\Nendar\PAKET-PIPA%20DISTRIBUSI%20DAN%20TERSIER\PAKET-1-6\AHS%20SPEC%20DES%202006-2003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Divisi%203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Divisi%204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Divisi%205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_Documents\master_05\purwata\OE%20tH%202008\OE%20TA.2008\Sembalun\3-DIV6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Bina%20Marga%20Loteng\Jalur%202%20Tahap%20II.09\Jalur%202%20MCM\ANALISA%20BM\1-BOQ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T-I%20NTB%20(RAB%20OE%20-%20File)\Rab-serepak-PDAM-REVISI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'owel%20file\dikpora\SKB%20Lobar\PROYEK%202011\SKB%20Lobar\POSKESDES%20OK\Dinas%20Kelautan%20&amp;%20Perikanan%20Lobar\PSR%20KARANG%20SUKUN%20JADI\boq%20kr.%20sukun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trid\Panitia2003\Panitia2003\Ana-2003%20ABTPIPA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=PSDA%202008\EMBUNG\RAB%20DOSY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\LAPTOP\KIMPRASWIL\RAB%20GEDUNG%20KIMPRASW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USKESMAS%20GS\PENAWARAN%20PUSKESMAS%20GUNUNG%20SARI%20(turun%205%25)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LJFV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G%20%20irigasi%20KLU\DATA%20H.%20TAUFIK\EMBUNG\RAB%20DOSY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'owel%20file\dikpora\SKB%20Lobar\PROYEK%202011\SKB%20Lobar\POSKESDES%20OK\GAMBAR\YITNO\JAMAL\RAB%20USUL%2005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edy\Desktop\rab\Dephub\RAB%20Paving%20block%20alviro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PEKERJAAN%20PROJECT\penawaran%20teguh\drainase%20sekarbela\twr%20adhi%20graha%20FE%20UNRAM\PROYEK%202010\RAB%20RUANG%20TUNGGU%20RUMAH%20SAKIT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RAB%20PAM%20FINAL\DATA%202010\REVISI.2010\RAB-DUK-REVISI-RKAKL.2010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Q&amp;RAB\alat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mrullah\Gabung\E&amp;E\E&amp;E%20Rev\Lotim\DI.%20Peneda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AMANDEMEN\Proses\New\NEGO%20IKK%20Empang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2004\Ibnu\My%20Documents\ibnu\Penawaran%20Apbd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RAB%20FIX%20YO\Iwan_Chimbit\PS_3R\DIAN%20KARYA%20JONGGAT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2012\USULAN%20NOVEMBER\PEMBANGUNAN%20SPAB%20LEMBAH%20SEMPAGE%20TAHAP%20III\EDIT%20IYAN\LEMBAH%20SEMPAGE%202012%20-%20Copy\Lembah%20Sempage%2015%25%20oke%20USUSLAN%20TERBARUUUUUUU%20-%20Copy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AB%202014\DATA\File%20Bos%20Tofan\MC%20Aneka%20Cipta\&#916;%20Smad-Lock%20(Brankas%20Smadav)%20&#916;\ASDIN\Yoyok\yoyok%20rababaka\Raba%20Baka%20topan@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B-KOMPLIT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\KERJAAN%20TA.%202013\USULAN%20TA.%202014\AIR%20TANAH%20BWS%20NT-1%202014\(498257)%20SNVT%20PJPA%20BWS%20NT%20I%20PROV.%20NTB\ADMINISTRASI\PAT%20I\Perhitungan%20Alat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AYU\tender\RAB%20LOM.%20TIMUR\timbe%20gading\RAB%20LT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FARMASI%20LOTIM\FARMASI-DPM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\RAB%20FIX%20YO\Iwan_Chimbit\RAB%20UGB%20ASLIxls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MIO\PLAMIO%20LAMBE\Desain\Stabilitas%20Pelimpah%20embung%20PL%20tes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\2005\RAB%20%20PLP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Penawaran%202006\Rab^Jalan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schedule%20bachtiar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ins\penawaran%202007\RAB%20dari%20BINA%20PROGRAM\Rab%20Pengairan\FINAL%20JALAN%20PATUR\RAB%20&amp;%20DATA%20UKUR\Resource\IRIGASI%202007\IRGASI%20PROJECK\A_Proyek^Jalan\Rab^Jalan_Final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5\LEBAH%20SEMPAGE%20&amp;%20SAMBELIA\BQ%20LEBAH%20SEMPAGE%20&amp;%20SAMBELIA.xlsx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mm!!\QUANTITY\Qty-2009\D@NgIn\K-SST\LH%20Ksst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ins\penawaran%202007\RAB%20dari%20BINA%20PROGRAM\Rab%20Pengairan\daitto%20engineers\JALAN%20ibu%20tika%20OK\RAB%20JLN_Moyo%20Hulu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bina%20marga\jalan\JALAN%20%20LOTIM%20%20PAKET1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FFICE\2015\USULAN%202016\BAHAN\Harga-analisa%202016\RAB%20Konstruksi%20Lombok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Pendukung%202008\Perencanaan\TOR-WEST%20DIVERSON\My%20Documents\Data%202007\Konsultan%202007%20(PBPP)\Standar%20Biaya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perindag%20Loteng\outlet%20kaki%20lima%20bunut%20baok.KS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\tor%20final%20konsl%2008\amitaba\Pelaksnaan%202007\konsultan\KONTRAK%20Konsultansi\final%20kontrak\KNSLTN-07\Standar%20Biaya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ultan_2\d\Z-FILE\TENDER%202004\PIA-Study%20DAS\Hidrologi\Titip\NRECA\A-Dokumen%20Cadangan%20Drive%20E\PROYEK\Benanain\Laporan%20Kemajuan\Q_ANDAL#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tra-mandiri\Data%20(E)\My%20Documents\PROYEK%202007\SERODANG%20'07\RAB%20SERODANG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PPAT-NTB-06\Rab%20JIAT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u\data%20(d)\KERINCI\PUSKESMAS%20AMPENAN\revisi\EE\PROYEK%202006\PUSKESMAS-AMP\Master\Master2\TENDER%20PENAWARAN\CV.%20DUA%20SEKAWAN\Jalan%20Bajo-Sampungu-Kiwu%20TENDER%20ULANG%20AR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%20FIX%20YO\Iwan_Chimbit\PS_3R\RAB%20%20BINTORO%20KARANG%20PULE%20ORISINIL%20OPENG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ulan%202014%2010M\03.%20peningkata%20ab%20at\08.RAB.%20Peningkatan%20LOBAR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KET-PAKET%202012%20BISMILLAHIRROHMANIRROHIM\MAN%201%20MATARAM\RAB%20-%20BPP%20LOBAR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ndik\Bomm!!\QUANTITY\Qty-2008\Akses%20Bandara%2008\My%20Documents\Proyek%202005\Smbw-Sp%20ngra-Tano\My%20Documents\Pry%2099-2000\Lk%20gita\kont\PENINGK\1998\inp-22\sp3\tano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encanaan\Penawaran\2008\Pen.Pemel-Rempung'08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\TENDER%202014\KLU\JEMBATAN%20PAWANG%20KARYA\JEMBATAN%20PAWANG%20KARYA.xlsx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gina\drive%20c\DATA\KABUPATE\lobar'97\oe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hi%20graha\fix\RAB.%20PAKET%20XIX%20FIX(INT%20I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6\TENDER%202006\ADMIN%20KANDAI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\IAN\RAB%20T.%20NARMADA%20300%20jt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USKESMAS%20GS\PENAWARAN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MH%20KTPM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ins\PROYEK%20BERSAMA\1.%20TRISAN%20CONSULTAN\RAB%20BRONJONG%20WIL.%20BARAT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\MY_WORK\DATA_KUMPUL\RANGKUM%20DESIGN%20BENDUNG%203\DATA%202010\My%20Documents\Doc%20BUDI\PENAWARAN%20CAMAT\CAMAT%20PLAMPANG\CAMAT%20PLAMPANG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AB%202014\RAB%202012\kantor\1PENELAAHAN_RKAKL_2012_PKPAM-NTB\DUK.%20DATA%20TEKNIS%202012\DAF.%20HARGA%20&amp;%20ANALISA%20DUK.RKAKL-2012%20NEW%20FINAL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TB%20Ponds%20Irrigation%20Improvement%20Sub-Project\Design%20Irigasi%20TBK%20&amp;%20TLB%20Pond\Rev.%20Rab%20TBK.%20(Mr.Bembi)\BOQ%20TK%20(Mr.%20Bemby)\Rmh%20Jg\Water%20Supply\ECE%20WSS\Quantity\Summary%20of%20Quantity%20for%20Building%20Work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RAB\EE\2006\PENAWARAN%20PBL%20PL%202006\SADE\SADE0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RAB%20&amp;%20BOQ%20KOSONG%20REHAB%20BENDUNG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PUSKESMAS%20GS\PENAWARAN%20PUSKESMAS%20GUNUNG%20SARI%20(turun%205%2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KERU%20-%20RUBAH%20JADWAL....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g\data%20(d)\PROSESS\Perencanaan\Proses%20Renovasi%20Eslon%20III%2008\PROSES%20KONSULTAN%20PERENC%20RRD%20ESLON%20III%20JIP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LAN%20PROGRAM%20PAT%20PAB%20BWS%20NT%20I\USULAN%20PROGRAM%202013\USULAN%202013%20OKE\01.%20PEMBANGUNAN%202013\07.%20sesere%20tahap%202\REHABILITASI%20AIR%20TANAH%20UNTUK%20AIR%20BAKU\EE%20Rahab.JAB%20LOTIM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5\BOKAH%20OK.xlsx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by-p2zgtmgbf7\My%20Documents\Documents%20and%20Settings\Foby\My%20Documents\dian%20karya%20jonggat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WAKELOLA%202008\REHAB%20SWAK.GUB-fit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M_Group%202011\Dok.%20Pengadaan%20yg%20sedang%20dilelang\Pening.%20Jalan%20Poros%20Desa%20Keruak%20-%20Jerowaru\RAB%20&amp;%20OE%20PL\dokumen\Data%20P2D\RAB%20P2D\Pemb.%20Talud%20Lb.%20Lombok%2003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SWAKELOLA_2011\LAP.%20RAB%20&amp;%20BOQ%20DD%204%20EMBUNG\RAB%20&amp;%20BOQ%20PEDALEMAN\Lotim\Lendang%20Bur%201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SUKA\MC%20NOL-NTB_Revisi_IPA%20Tanpa%20Pipa_Tanpa%20Fittings%20versi%20D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ai-sm\My%20Documents\Documents%20and%20Settings\SM\My%20Documents\COKO\SURAMADU-2005\PENAWARAN%20-%20SUR-SISI-SURABAYA-2005)FINAL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ai\windows%20(c)\Documents%20and%20Settings\Zeus%20Personal\My%20Documents\Suramadu%20Sisi%20Madura%20(TPAI)-Rev-2%20ok%20TPAI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hedule%20bachtiar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Backup-2\DENI\REPLICA\DRTU%20-%20MCS(BM)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RAB.%20%20IRIGASI%20LOBAR_eDIT%20%202012%20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ha_r\data%20kerja\DATA%20KERJA\Bank%20Haga\kerja\nyoman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tra-mandiri\Data%20(E)\My%20Documents\PROYEK%202007\RUSLAN\PAKET%20V\flasdisk\TAWAR%20DAMAI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enawaran%202008\Penawaran%20Cipta%20Karya\Paket%20V%20Awang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.%20%20TAMAN%20KLH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TB%20Ponds%20Irrigation%20Improvement%20Sub-Project\Design%20Irigasi%20TBK%20&amp;%20TLB%20Pond\Rev.%20Rab%20TBK.%20(Mr.Bembi)\BOQ%20TK%20(Mr.%20Bemby)\Rmh%20Jg\Application\Semongkat\Backup%20Building%20Work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uspasari's%20Doc\DD%20JI%20'06\Temiling\RAB%20TEMILING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Story%202006\CV.%20CIPTA%20KRIYA%20ASTHA\Prenc.%20Pertanian\LIONG\MASTER%20RAB%20GEDUNG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Usa\KMS03\Analisa-KMS%20-Kembangjep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ubakar\data%20(d)\My%20Documents\BAPAS%20MTR\rabbapas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SESAOT%20PT.%20LANNY\Kantor'ku\Data%20Konsultan\Tender%20BBA%20KSB\Bronjong\Mantap%20Abadi\Bronjong%20Dsn%20Anyar\RAB%20Dsn%20Anyar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Story%202008\BPM\Edit%20II%20Rehab%20Kantor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TENDER%202005\TRIO%20EFRATA\MANGGELEWA%20-%20II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IKK%20KAWO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yek%20Irigasi%20Andalan%20NTB\TA%202004\Swakelola\DD%20Saluran\Program%20dimensi%20saluran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%20I1\DATA%20Lap\BWS\BQ%20JLN%20(09)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\EDIT%20LAPORAN%20DED%20Sebewe\6.%20DOKUMEN%20BOQ\RAB%20n%20BOQ%20Sebewe_Jet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Pipa%20PU%20Provinsi\Pipa%20MCM.%20Ketare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YAN%20-%20MY%20FILES\PENAWARAN\PAKET%202005\JALAN\JLN%20SEBEWE%20LUA%20AIR%20(LMP)\RAB%20SBW%20LUA%20AIR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PROYEK%20JALAN=09\PENAWARAN\bima\Documents%20and%20Settings\WIN%20XP\My%20Documents\PENAWARAN\IBRD%20DP-BIMA\Pemb.Jalan%20Sejor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gina\drive%20c\DATA\KABUPATE\lobar'97\Rab'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DISH%20JHOENK\TENDER%202013\D.I%20KERU\RAB%20FIX%20YO\Iwan_Chimbit\PS_3R\Documents%20and%20Settings\WIN%20XP\My%20Documents\penawaran\Jalan\JL%20NGGEMBE%202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FFICE\2015\USULAN%202016\BAHAN\MZ%20ONY%20FIX\USULAN%202016\APBN%20JIAT%20(NEW)\1.%20KLU\01.%20Rehab.%20JIAT%20KLU.ok.xlsx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ATA\USULAN%20KEGIATAN%202012\AB%20LABANGKA\A.Perencanaan%202007\Bendung\RAB%20Rehab%20Bendung2%20KSB^2007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Titi\PAB\EE%20FINAL%20AIR%20BAKU%20Br\EE%20trengwilis\Treng%20Wilis%20Terbaru%20(OE)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G%20%20irigasi%20KLU\data\JARINGAN\master%20irigasi%20baka2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Berkala2007\Data%201\DATA\Consultant\Dinas%20Pertanian\2004\Perencanaan\JUT\RAB%20dan%20REKAP\JUT%20Empang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RAB%20PAM%20FINAL\Data%20Kerja\LELANG-09\OE.09-FIX\OE-PENGADANG-09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BATU%20NGAPAH%20DATA\LAP.%20%20NGAPAH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aha%20lelang%20survindo%2099%20PSL%20minimal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K%20JHO\LPSE%20KEMENHUT\CV%20ASG\Perubahan%2002\TENDER\2009\My%20Documents\Copy\PenawaranPerenc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\Bomm!!\QUANTITY\Qty-2009\Penujak-Kuta\RAB-Subk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ANALISA%20ALAT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PENAWARAN%20KOTA%202005\MASTER%20DATA\Penawaran\PRAKUALIFIKASI%20-%20MASTER%20DATA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0\GEDUNG\eq%20titip\New%20Folder\data%20umum\tender%202006\LOBAR\GUNTUR%20MACAN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'owel%20file\dikpora\SKB%20Lobar\PROYEK%202011\SKB%20Lobar\POSKESDES%20OK\Arsip%202006\PENAWARAN\Drainase\PENAWARAN\SOVEL%20SALMIN\2006\Permukiman\Permukiman%20Kec.%20Kediri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royek%202005\Smbw-Sp%20ngra-Tano\My%20Documents\Pry%2099-2000\Lk%20gita\kont\PENINGK\1998\inp-22\sp3\tano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DI%20Telaga%20Lebur\RAB-Telaga%20Lebur\back%20up%20toshiba%20heru\Hengu\Dna_Out\P.GGt\CD_Laporan&amp;Gambar\Parung\Laporan\boq\BOQ&amp;RAB_SatLotim_Parung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ICE\2017\Usulan%202018\yogyakarta%2027%20September\KAK%20&amp;%20RAB\FORMAT%20BARU\0.KONSULTANSI\1.%20Amdal%20AB%20Bintang%20bano\RAB%20%20Amdal%20AB%20Bintang%20Bano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tip%20efpit\2014\Air%20Minum\2013\DARI%20EPIT\SID%20AIR%20BAKU\ANALISA%20BWS%202009%20Lombok%20(KLU)4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DUK%20PENAWARAN\Gedung\RAB%20BAPEDDA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B-DI.%20Gebong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G%20%20irigasi%20KLU\Mus\My%20Documents\PENAWARAN\ANDALAN-NTB\RAB%20Jurang%20Batu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ALISA%20ALAT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MESS-HUT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Pendukung\Pendukung%202013\Data%20Pendukung\Konstruksi\3-Bumbang-OK\RAB-Bumbang%20Swakelola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IQBAL\GANTI%20-%20SEMOYANG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ENAWARAN\kr%20pule%20baru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DATA%202007\BUILDING\MAN%201%20PRAYA\DESIGN\EE%20DAN%20RKS\Perhitungan%20beck%20up%20&amp;%20RAB%20Toko%204%20x%2010%2010%20unit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enting\SERBA%20SERBI\RAB\RAB_PRO_GR-BUTUN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ri%20c%20baru\APBNP%20Air%20Tanah%202013\Rehab%20Sumbawa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kaserver\h\DD%20Kd%20Brubus\d-kd%20brubus\d-01-hidrologi\01-04-Evapotranspirasi\d-Penman%20Kedungbrubus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BUILDING\PUJUT-SENGKOL\TAHAP%202%202006\PERNCANAAN\HPS%20PERENC.%20MAN2%20SENGKOL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INDRA%20UTAMA\PROYEK%202010\KLU\DOKUMEN\agus%20ti2p\RAB\CV.%20Nita%20Purnama\Paket%201%20(%20700KK%20)\data%20penawaran\PENAWARAN\WIWIR\AKAR2\RAB%20LPPM%20DHIYA-20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E.YANI%20&amp;%20SUPERVISI\OE-EE\1-BOQ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AB%202014\DATA\File%20Bos%20Tofan\MC%20Aneka%20Cipta\2011\contoh%20rab%202011%20P%20Sumbawa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Documents%20and%20Settings\Public%20Teknik\My%20Documents\Youngki%20File\Tender\Jalan\Jalan%20Srono-Muncar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Puskesmas\DISHUB%202006.xls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dukung-2011\Konstruksi\RAB\(2)%20RAB-Tamutung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kaserver\h\DD%20Kd%20Brubus\d-kd%20brubus\d-01-hidrologi\01-02-debit\d-andalan%20dari%20tank%20model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MY\RAB%20JALAN%20NGERU%202000%20M\ADM%20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8\Dinas%20P%20dan%20K%20Loteng\(RKB)%20SMAN%201%20Pringgarata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2\TENDER%20PENAWARAN\SARI%20NUGRAHA\ROAD\Sbw-Simpang%20negara6%20ok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R%20A%20B\MASTER-A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di\c\MAPINFO\Irigasi\BOQ&amp;RAB\kahala\RAB\Analis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8\P.Q\PQ.Pemel-Rempung'08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Usa\KMS03\Analisa-KMS-JalurUtama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TWAR%20IRIGASI%20SELONG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tachments_2010_12_241\Files_Personil\If@n-ddR\3Project_2008\BINA%20MARGA\Supervisi%20TAgung%20Y08\3Monitoring\My%20Documents\de-files\tender\jratunseluna\Jratunseluna3_titip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Kantor\IYANG\PENAWARAN\MASTER%20BENDUNG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NNY%20FILE%202\APBNP%20EXPLORASI%20AT%202014\01.%20Sumur%20Explorasi%20Tersebar%20di%20Kab.%20Lotim\Lombok\DATA%20ODING\TENDER%20HIDROLOGI\POS%20AWLR\sumbawa%20gedung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AB%202014\kantor\klu%202013\Rencana%20KLU\RAB%20DUKk%20PENGHEMATANxls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WINDOWS\Desktop\Online%20Services\data2002\Program%20Master\jalanalen\bdy.2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us_s\E\BATU%20BULAN\INTERN\BUKU%20PERENCANAAN\rap%20pipa%20batu%20bulan%20(PORSI)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knik1\My%20Documents%20on%20teknik1\My%20Documents\Heru\dermaga\Sapudi-04\Penawaran%20sapudi%202004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Penawaran%202006\CV.%20Penemung\Rab^Jalan_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DISH%20JHOENK\TENDER%202013\D.I%20KERU\PROJECT\PUSKESMAS%20GS\PENAWARAN%20PUSKESMAS%20GUNUNG%20SARI%20(turun%205%25)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TENDER%202005\IQBAL\CV.%20HARUM%20SARI\BILEPAIT%20-%20JONTLAK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8\PMLTH%20(Pertambanagan)\Bronjong%20Lancar%20Karya.xls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9\Badan%20Penanaman%20Modal%20(BPM)\RAB.%20BPM%20NTB2.xls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WINDOWS\Desktop\Online%20Services\data2002\Program%20Master\jalanalen\bdy.1.xls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\RAB%20FIX%20YO\Iwan_Chimbit\PS_3R\RAB%20%20BINTORO%20KARANG%20PULE%20ORISINIL%20OPENG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BUILDING\MTSN%20KUTA\2006\PROSES%20PL%20KONSULTAN%20PERENCANA%20-%20ASTRINDO%20-%20KUTA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TB\IRIGASI=09\Tahun%202009\Mus\My%20Documents\PENAWARAN\ANDALAN-NTB\PENAWARAN-2005\RAB-LAJU(1)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erusahaan\Mustika%20Group\Mustika%20Cendanamas\LPSE%20Loteng%202012\LPSE_Pengadilan%20Negeri%20Praya\RAB%20PENGADILAN%20PRAYA%202012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\Usulan%202014%2010M\03.%20peningkata%20ab%20at\BOQ-PAB%20swakelola%202010%20(suralaga)\volume%20SURALAGA%20OK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B%20RABABAKA\LEMBAH%20SEMPAGE%20PERBAIKAN\baru\MY%20WORKS\DATA%20NENDAR\rab%20BARU\Nendar\PEMBAHASAN_RKAKL_2009\PEMBAHASAN\FILE-DUK.RKAKL-08\LELANG-07\EO-PIPA-07\OE-SUGIAN.BYN=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DISH%20JHOENK\TENDER%202013\D.I%20KERU\RAB%20FIX%20YO\Iwan_Chimbit\PS_3R\DIAN%20KARYA%20JONGGAT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yek%20TA.%202003\Pengadilan%20Tinggi%20Agama\pagu%20gerung.xls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PROYEK%202009\Balai%20PSDA\PROYEK%202006\PU%20Kota%2006\Kali%20Brenyok%20M.P.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folderlock\Locker\2.SABO%20DAM\TELAGAWAJE\BUKU%20BIRU\Referensi\Buku%20Biru%205c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folderlock\Locker\2.SABO%20DAM\Referensi\Project\PPI%202006\RAP%20Buku%20Biru%20PPI%202006SSS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%20Data%20Base%20Pantai%20NTB\Hidrologi-TITAB_New2\My%20Documents\Michoen\Indra%20Karya\Kedung%20brubus\01-01-hujan\d-tabel%20Cs%20dan%20G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ndik\Bomm!!\QUANTITY\Qty-2008\Akses%20Bandara%2008\My%20Documents\Proyek%202002\EIB%20-%2028\DATA\BT-JAI\RAB2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r\My%20Documents\Seram%20dari%20Ogi\RAB%20(DF%20-Seram)%20Khusus%20Penanaman%20Mangrove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ungai%202012\Usulan%20Jakarta\Kontruksi\PPK%20SUPAN%20I\SABO%20DAM%20BUANI\Belanting%202013\BELANTING%203%20M\folderlock\Locker\2.SABO%20DAM\Waduk%20Muara%202006\buku%20Biru\RAPwaduk%20muara%202006rev%20(Pak%20Honi)2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pollo\My%20Documents\PIPA%20SUMBAWA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Pindahan%20elek%20timuk\RMH%20KTP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DISH%20JHOENK\TENDER%202013\D.I%20KERU\schedule%20bachtiar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Data%201\DATA\Consultant\Dinas%20Pertanian\2004\Perencanaan\KCD\RAB%20Rencana%20Empang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M_JLN%20SUKARARA%20(%20NTB%20)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M_Iman%20Bonjol%202007.xls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DATA%202004\BUILDING\MTSN%20KUTA\2006\PROSES%20PL%20KONSULTAN%20PERENCANA%20-%20ASTRINDO.xls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o\TEKNIK%20SIPIL\!%20AHSP%202023\AHSP%20CIPTA%20KARYA%202023.xlsx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dik\C\Master\Master2\PERENCANAAN\kONSTRUKSI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LANGAN%20-%20MT.%20AJAN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ATA\USULAN%20KEGIATAN%202012\BOQ,%20RAB%20DED%20Treng%20Wilis%20ubah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UMPULAN%20RAB\PENAWRAN%20GUDANG%20DJARUM%20BAHAN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My%20Documents\BUI%20Bakri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DISH%20JHOENK\TENDER%202013\D.I%20KERU\KERU%20-%20RUBAH%20JADWAL....OK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2013\PT.%20Multi%20Global%20Konstrindo\PAB%20NTB\SPAM%20IKK%20Pringgabaya\BoQ%20SPAM%20PRINGG%20Rev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\MY_WORK\DATA_KUMPUL\RANGKUM%20DESIGN%20BENDUNG%203\Data^Baru-2006\Project^Praswil_2006\A_Proyek^Irigasi\Rab^Irigasi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\2005\EIB-66\EIB%20-%2066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Penawaran%202009\Bina%20Marga%20Loteng\Jalur%202%20Tahap%20II.09\Jalur%202%20MCM\ANALISA%20BM\1-BOQ.xls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\TENDER%202010\GEDUNG\Data\PENAWARAN\PT.%20DABAKIR%20PUTRA%20MANDIRI\2007\RSU%20MATARAM%202007-discuse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\Analisa%20Irigasi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maN\Volume%20of%20Work\Vol.%20Sorinangka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maN\Volume%20of%20Work\Vol.%20Tahap%201%20(Tanpa%20NGKR%20KI)\Vol.%20Sorinangka%20(tahap%201)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maN\Volume%20of%20Work\Vol.%20Nangakara.xls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\Oemank%20&amp;%20Si%20Kodok\Lotim%2010\Mc%20no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DISH%20JHOENK\TENDER%202013\D.I%20KERU\schedule%20bachtiar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NDER%202014\KLU\JEMBATAN%20PAWANG%20KARYA\JEMBATAN%20PAWANG%20KARYA.xlsx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ai\windows%20(c)\My%20Documents\COKO\BINA-MARGA\copy%20sura-madura-lt\Suramadu%20Sisi%20Madura%20(TPAI)-Rev-2%20ok%20TPAI\Suramadu%20Sisi%20Madura%20(AKL)-Rev-2%20PRINT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LOMBOK%20TENDER\RAB%20PAM%20FINAL\OE-TENDER.08\OE.PRAYA&amp;IKK.LOTENG-FIT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antor\2010\2010%20air%20minum%20lotim\RAB%20PIPA%20semua%20EFPIT#3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\DISK%20JHO\LPSE%20KEMENHUT\CV%20ASG\Perubahan%2002\perang\DATA=2007\Rab%20DT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tip%20efpit\2014\Air%20Minum\2013\DARI%20EPIT\1_Om@N\7_Proyek%202011\1_Irigasi%20Bintang%20Bano\Unit%20Price%20(Paket%20NTB-1.1)_Nangakara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7ud10%20Cad\sumbawa\studio_cad@yahoo.com\ANALISA%20RAB%20Lape,%20Lopok%20n%20Moyo%20Hulu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Other%20Project\RAB%20SEKOLAH\RPD%20Ruang%20Kelas%20Baru1.xlsx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%20VivoBook%20A412\Downloads\3.%20SLB%20MM%20Kelayu%20Prov.%20NTB%20-%20W3%20(tgl%2015%20-%2021%20Juli%202025).xlsx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%20VivoBook%20A412\Downloads\8.%20SLB%20MM%20Kelayu%20Prov.%20NTB%20-%20W8%20(tgl%2019%20-%2025%20Agustus%20202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2\c\My%20Documents\acd\PATI-REMBANG\PATI-RMBG\DC%20AM-02(baru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AN%20TITIP(jngn%20dhpus)\DI%20BISOK%20BOKAH\DI.%20SUMI%20-%20BIMA\STATISTIK%20KOTA\PIPA%202009\SATRIA%20KARYA\GEDUNG\Break%20down%20RUMDIN%20BRIMOB%20KOMPI%203%20SUMBAWA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%20VivoBook%20A412\Downloads\7.%20SLB%20MM%20Kelayu%20Prov.%20NTB%20-%20W7%20(tgl%2012%20-%2018%20Agustus%202025).xlsx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%20VivoBook%20A412\Downloads\1.%20SLB%20MM%20Kelayu%20Prov.%20NTB%20-%20W1%20(tgl%201%20-%207%20Juli%202025).xlsx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.%20Proyek\0.%20AHSP%202024\AHSP%202024%20CK%20LOMBOK\STANDAR%20HARGA%20GUB.%20202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\My%20Documents\PENAWARAN\ANDALAN-NTB\RAB%20Jurang%20Batu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b%20mILA%207%20(efpit)%20REPISI%20+%20ANALISA%20EKONOMI%20(BARU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IA\My%20Documents\ERWIN\EE2006\sumbawa\EE%20%20Marenteh%20OK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mrullah\Gabung\Juwet%202%20Rev%20OK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\OFFICE\2015\USULAN%202016\Fisik\MA.%20Murusmalang\bahan\1_Om@N\7_Proyek%202011\16_KONGOK\3_Laporan%20Kongok\RAB%20Kongok\oman\Laporan%20Kongok\Laporan%20Akhir\RAB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MY_WORK\RANGKUM%20DESIGN%20BENDUNG%203\DATA%202010\WINDOWS\Desktop\Online%20Services\data2002\Program%20Master\jalanalen\angin%20renas.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\PEN%20DRAINASE%20REVIS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A%20ALA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SWAKELOLA%202014\usulan%202015\usulan\1_Om@N\7_Proyek%202011\16_KONGOK\3_Laporan%20Kongok\RAB%20Kongok\oman\Laporan%20Kongok\Laporan%20Akhir\R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c_gn.%20tim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RANGKUM%20DESIGN%20BENDUNG%203\DATA%202010\WINDOWS\Desktop\Online%20Services\data2002\Program%20Master\jalanalen\angin%20renas.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Documents%20and%20Settings\Apollo\My%20Documents\ONO%20MB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Documents%20and%20Settings\Bajang\My%20Documents\My%20Documents\Dokumen%20Penawaran\CV.%20Mustika%20MB\PERIKANAN%20LOBA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Documents%20and%20Settings\Bajang\My%20Documents\My%20Documents\Dokumen%20Penawaran\CV.%20Mustika%20MB\Puskesmas%20LB.%20Lombok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\PEN%20DRAINASE%20REVISI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8\PMLTH%20(Pertambanagan)\Bronjong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pollo\My%20Documents\ONO%20M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ajang\My%20Documents\My%20Documents\Dokumen%20Penawaran\CV.%20Mustika%20MB\PERIKANAN%20LOBA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MIK\RAB.%20RSUD.%20Pray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indahan\CV.%20Mustika%20MB\Perikanan%20NT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awaran%202017\Paket%20Pon%202017\Pemeliharaan%20Peningkatan%20Fasilitas%20Sandar%20Dermaga%20CT-1\DATA%20KANTOR\MINARET%20FINAL\Documents%20and%20Settings\ACER%20TM\My%20Documents\NAKHLA-PASAR%20BROSIR%20BIR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ajang\My%20Documents\My%20Documents\Dokumen%20Penawaran\CV.%20Mustika%20MB\Puskesmas%20LB.%20Lomb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WORK\DATA_KUMPUL\RANGKUM%20DESIGN%20BENDUNG%203\DATA%202010\WINDOWS\Desktop\Online%20Services\data2002\Program%20Master\jalanalen\angin%20renas.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g\data%20(d)\0..PROJECT\Proyek%202009\PTA%20Mataram\PROSES%20PERENCANAAN\Pagar%20dan%20Lain\PROSES%20PERENC.%20URUGAN%20(dipake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SES%20SELEKSI%20LANGSUNG%20DESIGN%20PAGAR%20RSU%20PROV.%20NT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nyer\PENAWARAN%20%20PANCORAN\gado-gado-2\RAB-SIDEMEN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Penawaran%202008\PMLTH%20(Pertambanagan)\Bronjong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TENDER\ANALISA%20ALAT%20JHOENKZ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NDER\ANALISA%20ALAT%20JHOENKZ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Documents%20and%20Settings\MAMIK\RAB.%20RSUD.%20Pray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%20Lelang\CV.%20MUARA%20TERISAN\pindahan\CV.%20Mustika%20MB\Perikanan%20NT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Tahun%202009\LPMP%20MATARAM\PENAWARAN\ARSIP%20PENAWARAN\Pen.%20Jalan%20(Tmpk%20Siring)\RAB%20JALAN%20TAMPAK%20SIRING-K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endung\design\Tangin-angin\Tangin-angin%20B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ka\SOLO-3A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%202008\Jalan%20Baru\MG.%20Aik%20Darek-Selebu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SES%20SELEKSI%20LANGSUNG%20DESIGN%20PAGAR%20RSU%20PROV.%20NTB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2004\METODE%20EVALUASI%20CUCU%20MANSYUR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SK%20JHO\LPSE%20KEMENHUT\CV%20ASG\Perubahan%2002\My%20Documents\Bendung\design\Tangin-angin\Tangin-angin%20Br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FARMASI%20LOTIM\PROJECT\FARMASI%20LOTIM\INDUK%20PENAWARAN\Gedung\Penawaran%202007\RAB-BPTP%20NARMADA-2007%20Jad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Pindahan%20elek%20timuk\Jl.%20Jeruju%20-%20Lelong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%20Data%20Base%20Pantai%20NTB\Hidrologi-TITAB_New2\My%20Documents\Michoen\Indra%20Karya\Kedung%20brubus\01-01-hujan\d-ch-sumberbendo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Bendung\design\Tangin-angin\Tangin-angin%20Br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DAM-CIMAHI\RAB\ansat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kerjaan%20T.A.%202010\Jalan%20Penujak-Mt.Ajan%20PU_Prov.NTB\RAB_Penujak-Mt.Ajan_MK_bnt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2010\BUILDING\REHAB%20MAN%20SENGKOL\PROSES%20SELEKSI%20LANGSUNG%20DESIGN%20PAGAR%20RSU%20PROV.%20NT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TENDER%20HIDROLOGI\POS%20AWLR\OE.YANI%20&amp;%20SUPERVISI\OE-EE\1-BOQ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Backup%20DK\%20PENAWARAN\Documents%20and%20Settings\Default\My%20Documents\RAB-KOKAR%20INI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\ASG%20%20irigasi%20KLU\AGROPOLITAN\Jalan%20Lotim\Paket%20VIII-Dosy%20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do-gado-2\RAB-SIDEME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2010\BUILDING\REHAB%20MAN%20SENGKOL\DATA%202004\METODE%20EVALUASI%20CUCU%20MANSYU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ODING\PROYEK%20JALAN=09\PENAWARAN\DESA%20SUNTALAGU_C_UNG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DISK%20JHO\LPSE%20KEMENHUT\CV%20ASG\Perubahan%2002\RAB%20Bangsal%20Pemenang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stika%20Group\Mustika%20Beringinmas\PENAWARAN%202012%20LPSE\Mustika%20Beringinmas\LPSE%20Lombok%20Barat\Irigasi%20Menjeli\Akar_akar%20KLU\Documents%20and%20Settings\MAMIK\RAB.%20RSUD.%20Pray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ode"/>
      <sheetName val="analisa"/>
      <sheetName val="BQ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NA-PEK"/>
      <sheetName val="auto-lock"/>
      <sheetName val="PEN"/>
      <sheetName val="HSD"/>
      <sheetName val="Pengurus"/>
      <sheetName val="Modal"/>
      <sheetName val="Usulan Alat"/>
      <sheetName val="Usulan Staf"/>
      <sheetName val="ANA-ALAT"/>
      <sheetName val="PKT 1"/>
      <sheetName val="penga"/>
      <sheetName val="sub-kont"/>
      <sheetName val="Rekap-Ana"/>
      <sheetName val="Sch-Bima"/>
      <sheetName val="MET"/>
      <sheetName val="Harga"/>
      <sheetName val="Rekap An-Pek"/>
      <sheetName val="ana-bm bima"/>
      <sheetName val="Sheet1"/>
      <sheetName val="k341k612"/>
      <sheetName val="Factor"/>
      <sheetName val="Currency Rate"/>
      <sheetName val="aNaLiSa"/>
      <sheetName val="Usulan_Alat"/>
      <sheetName val="Usulan_Staf"/>
      <sheetName val="PKT_1"/>
      <sheetName val="Rekap_An-Pek"/>
      <sheetName val="ana-bm_bima"/>
      <sheetName val="HARGA SAT"/>
      <sheetName val="K.311.TP"/>
      <sheetName val="K.323"/>
      <sheetName val="DU-5"/>
      <sheetName val="Termin"/>
      <sheetName val="MING I"/>
      <sheetName val="Term konsPHO&amp;FHO"/>
      <sheetName val="Rab"/>
      <sheetName val="DATA PROYEK"/>
      <sheetName val="TOTAL RKP "/>
      <sheetName val="ALAT"/>
      <sheetName val="4-Basic Price"/>
      <sheetName val="5-ALAT(1)"/>
      <sheetName val="ANALIS"/>
      <sheetName val="Kuantitas &amp; Harga"/>
      <sheetName val="Basic Price"/>
      <sheetName val="Analisa HSP"/>
      <sheetName val="HaSatUp"/>
      <sheetName val="rekap1"/>
      <sheetName val="INPUT"/>
      <sheetName val="AN-ALAT"/>
      <sheetName val="Kuantitas &amp; Harga Seg.1"/>
      <sheetName val="Pol"/>
      <sheetName val="Rekap"/>
      <sheetName val="Koef"/>
      <sheetName val="3"/>
      <sheetName val="1.B"/>
      <sheetName val="An.K2-3-5"/>
      <sheetName val="An. K.7"/>
      <sheetName val="ANalisa "/>
      <sheetName val="Bahan"/>
      <sheetName val="RAB_OK"/>
      <sheetName val="KTC"/>
      <sheetName val="Sejorong"/>
      <sheetName val="umu"/>
      <sheetName val="Report-Kurva"/>
      <sheetName val="I"/>
      <sheetName val="Peralatan"/>
      <sheetName val="DivI"/>
      <sheetName val="DivVIII"/>
      <sheetName val="DivII"/>
      <sheetName val="DivIV"/>
      <sheetName val="DivVI"/>
      <sheetName val="DivVII"/>
      <sheetName val="Infumum"/>
      <sheetName val="DivX"/>
      <sheetName val="DivIII"/>
      <sheetName val="DivV"/>
      <sheetName val="PERNYATAAN"/>
      <sheetName val="RAB "/>
      <sheetName val="ANALISA 2016"/>
      <sheetName val="A.4.1.1.Beton"/>
      <sheetName val="Bahu Jalan (LPA-B) Kiri"/>
      <sheetName val="4"/>
      <sheetName val="Harsat"/>
      <sheetName val="3-DIV4"/>
      <sheetName val="Kuantitas _ Harga _2_"/>
      <sheetName val="_"/>
      <sheetName val="BOQ"/>
      <sheetName val="BASIC"/>
      <sheetName val="MPEL"/>
      <sheetName val="Unit-P"/>
      <sheetName val="61004"/>
      <sheetName val="61005"/>
      <sheetName val="61006"/>
      <sheetName val="61007"/>
      <sheetName val="61008"/>
      <sheetName val="BREAKSCD"/>
      <sheetName val="Dash"/>
      <sheetName val="BQ"/>
      <sheetName val="Har-sat-dasr"/>
      <sheetName val="Analisa K"/>
      <sheetName val="ANAL"/>
      <sheetName val="Rkp Progres"/>
      <sheetName val="Galian 1"/>
      <sheetName val="10.1 (1)"/>
      <sheetName val="10.1 (2)"/>
      <sheetName val="10.1 (3)"/>
      <sheetName val="10.1 (4)"/>
      <sheetName val="10.1 (5)"/>
      <sheetName val="D8"/>
      <sheetName val="H.Satuan"/>
      <sheetName val="CH"/>
      <sheetName val="Harga Bahan2012"/>
      <sheetName val="AHS"/>
      <sheetName val="TIMUBNAN TANAH"/>
      <sheetName val="A"/>
      <sheetName val="DAFTAR HARGA"/>
      <sheetName val="II"/>
      <sheetName val="Agregat Halus &amp; Kasar"/>
      <sheetName val="Analisa Quarry"/>
      <sheetName val="ANA-TOOLS-KKA"/>
      <sheetName val="1"/>
      <sheetName val="JAD-PEL"/>
      <sheetName val="Usulan_Alat2"/>
      <sheetName val="Usulan_Staf2"/>
      <sheetName val="PKT_12"/>
      <sheetName val="Rekap_An-Pek2"/>
      <sheetName val="ana-bm_bima2"/>
      <sheetName val="Usulan_Alat1"/>
      <sheetName val="Usulan_Staf1"/>
      <sheetName val="PKT_11"/>
      <sheetName val="Rekap_An-Pek1"/>
      <sheetName val="ana-bm_bima1"/>
      <sheetName val="Usulan_Alat4"/>
      <sheetName val="Usulan_Staf4"/>
      <sheetName val="PKT_14"/>
      <sheetName val="Rekap_An-Pek4"/>
      <sheetName val="ana-bm_bima4"/>
      <sheetName val="MING_I1"/>
      <sheetName val="4-Basic_Price1"/>
      <sheetName val="Term_konsPHO&amp;FHO1"/>
      <sheetName val="Kuantitas_&amp;_Harga1"/>
      <sheetName val="Basic_Price1"/>
      <sheetName val="Analisa_HSP1"/>
      <sheetName val="Usulan_Alat3"/>
      <sheetName val="Usulan_Staf3"/>
      <sheetName val="PKT_13"/>
      <sheetName val="Rekap_An-Pek3"/>
      <sheetName val="ana-bm_bima3"/>
      <sheetName val="MING_I"/>
      <sheetName val="4-Basic_Price"/>
      <sheetName val="Term_konsPHO&amp;FHO"/>
      <sheetName val="Kuantitas_&amp;_Harga"/>
      <sheetName val="Basic_Price"/>
      <sheetName val="Analisa_HSP"/>
      <sheetName val="Usulan_Alat5"/>
      <sheetName val="Usulan_Staf5"/>
      <sheetName val="PKT_15"/>
      <sheetName val="Rekap_An-Pek5"/>
      <sheetName val="ana-bm_bima5"/>
      <sheetName val="MING_I2"/>
      <sheetName val="4-Basic_Price2"/>
      <sheetName val="Term_konsPHO&amp;FHO2"/>
      <sheetName val="Kuantitas_&amp;_Harga2"/>
      <sheetName val="Basic_Price2"/>
      <sheetName val="Analisa_HSP2"/>
      <sheetName val="DATA_PROYEK"/>
      <sheetName val="Currency_Rate"/>
      <sheetName val="Harga Satuan"/>
      <sheetName val="DET 1"/>
      <sheetName val="DET 2"/>
      <sheetName val="INFO UMUM"/>
      <sheetName val="QUARRY"/>
      <sheetName val="Lamp"/>
      <sheetName val="Sub"/>
      <sheetName val="Rek-Analisa"/>
      <sheetName val="upah-rtjk"/>
      <sheetName val="M.Pekerjaan"/>
      <sheetName val="UBA"/>
      <sheetName val="K_311_TP"/>
      <sheetName val="K_323"/>
      <sheetName val="hrg-dsr"/>
      <sheetName val="Rekap analisa"/>
      <sheetName val="DAF.HRG"/>
      <sheetName val="I-KAMAR"/>
      <sheetName val="I_KAMAR"/>
      <sheetName val="ANALISA A-Persiapan"/>
      <sheetName val="ANALISA B-Pek.tanah"/>
      <sheetName val="ANALISA C-Pek. pondasi"/>
      <sheetName val="ANALISA D-Dinding"/>
      <sheetName val="ANALISA E-Plesteran"/>
      <sheetName val="ANALISA F-Pek.Kayu"/>
      <sheetName val="ANALISA G-Pek. beton"/>
      <sheetName val="ANALISA J-Pek. Sanitasi"/>
      <sheetName val="ANALISA K-Besi n aluminium"/>
      <sheetName val="ANALISA N-Pek. pengecatan"/>
      <sheetName val="ANALISA Q-Pek. Air Bersih"/>
      <sheetName val="Peralatan (2)"/>
      <sheetName val="HRG BHN"/>
      <sheetName val="Daf 1"/>
      <sheetName val="HARGA ALAT"/>
      <sheetName val="ALAT-1"/>
      <sheetName val="DHS"/>
      <sheetName val="Cover Daf-2"/>
      <sheetName val="Cover Daf_2"/>
      <sheetName val="RAB PAS.PIPA"/>
      <sheetName val="DAFT_HARG_SAT_PEK."/>
      <sheetName val="janga dibuka &quot;virus&quot;"/>
      <sheetName val="R-alat"/>
      <sheetName val="D-alat"/>
      <sheetName val="2"/>
      <sheetName val="7.1"/>
      <sheetName val="Analisa (2)"/>
      <sheetName val="Analisa (3)"/>
      <sheetName val="5"/>
      <sheetName val="6"/>
      <sheetName val="6.1"/>
      <sheetName val="7"/>
      <sheetName val="quary"/>
      <sheetName val="umum"/>
      <sheetName val="REK"/>
      <sheetName val="Bahan 2"/>
      <sheetName val="Schedule74Unit"/>
      <sheetName val="TOTAL_RKP_"/>
      <sheetName val="HARGA_SAT"/>
      <sheetName val="ANalisa_"/>
      <sheetName val="HG SATUAN"/>
      <sheetName val="ANLIS "/>
      <sheetName val="Anl Print"/>
      <sheetName val="keb-BHN"/>
      <sheetName val="sche"/>
      <sheetName val="BHN"/>
      <sheetName val="DFT BHN"/>
      <sheetName val="Upah&amp;Bahan"/>
      <sheetName val="Mob"/>
      <sheetName val="Ansat"/>
      <sheetName val="Daf-Harga"/>
      <sheetName val="LEMBAR4"/>
      <sheetName val="isian"/>
      <sheetName val="SNI UPAH BAHAN"/>
      <sheetName val="DKH"/>
      <sheetName val="K-4"/>
      <sheetName val="HS"/>
      <sheetName val="analisa print"/>
      <sheetName val="rk_an_k"/>
      <sheetName val="Mobilisasi"/>
      <sheetName val="analis_alat"/>
      <sheetName val="Harga Satuan (2)"/>
      <sheetName val="ANALISA ALAT BERAT"/>
      <sheetName val="Ana"/>
      <sheetName val="DAFTAR ANALISA"/>
      <sheetName val="SPH_DRAINAGE_FINAL_ALT_DS_FIN_2"/>
      <sheetName val="arab"/>
      <sheetName val="RAB Keban Jamong"/>
      <sheetName val="RAB Rehab Orong Gedong"/>
      <sheetName val="HPS Otak Semu"/>
      <sheetName val="HPS Panoso"/>
      <sheetName val="HPS Plam Ngaong"/>
      <sheetName val="RAB Semurung"/>
      <sheetName val="HPS Semaya"/>
      <sheetName val="HPS T.Ksaming"/>
      <sheetName val="Memb Schd"/>
      <sheetName val="Lock"/>
      <sheetName val="Surat"/>
      <sheetName val="Schedule"/>
      <sheetName val="Re-Check"/>
      <sheetName val="Ja-Ten"/>
      <sheetName val="Ja-Bah"/>
      <sheetName val="Ja-Alat"/>
      <sheetName val="Personel"/>
      <sheetName val="Cur-Vitae"/>
      <sheetName val="Metode"/>
      <sheetName val="Daftarharga"/>
      <sheetName val="Sheet3"/>
      <sheetName val="Cover"/>
      <sheetName val="HRG BH"/>
      <sheetName val="RAB I"/>
      <sheetName val="Koordinat"/>
      <sheetName val="FAK"/>
      <sheetName val="Kuantitas_&amp;_Harga_Seg_1"/>
      <sheetName val="1_B"/>
      <sheetName val="An_K2-3-5"/>
      <sheetName val="An__K_7"/>
      <sheetName val="Bahu_Jalan_(LPA-B)_Kiri"/>
      <sheetName val="Kuantitas___Harga__2_"/>
      <sheetName val="K_311_TP1"/>
      <sheetName val="K_3231"/>
      <sheetName val="HARGA_SAT1"/>
      <sheetName val="Currency_Rate1"/>
      <sheetName val="TOTAL_RKP_1"/>
      <sheetName val="Kuantitas_&amp;_Harga_Seg_11"/>
      <sheetName val="ANalisa_1"/>
      <sheetName val="DATA_PROYEK1"/>
      <sheetName val="1_B1"/>
      <sheetName val="An_K2-3-51"/>
      <sheetName val="An__K_71"/>
      <sheetName val="Bahu_Jalan_(LPA-B)_Kiri1"/>
      <sheetName val="Kuantitas___Harga__2_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ALMT"/>
      <sheetName val="TNGA"/>
      <sheetName val="sch Alt"/>
      <sheetName val="sch bhn"/>
      <sheetName val="Analis"/>
      <sheetName val="mutu"/>
      <sheetName val="metode"/>
      <sheetName val="Upah"/>
      <sheetName val="Sche"/>
      <sheetName val="rab1"/>
      <sheetName val="RKAP1"/>
      <sheetName val="RKAP2"/>
      <sheetName val="RAB2"/>
      <sheetName val="RKP3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DATA PROYEK"/>
      <sheetName val="HRG ALAT"/>
      <sheetName val="ANALISA-ALAT"/>
      <sheetName val="HST-ALAT"/>
      <sheetName val="UPAH"/>
      <sheetName val="BAHAN"/>
      <sheetName val="ANALIS-RMH"/>
      <sheetName val="OVERHEAD"/>
      <sheetName val="ANALISA"/>
      <sheetName val="RAB"/>
      <sheetName val="REKAP RAB"/>
      <sheetName val="SUB-KONT"/>
      <sheetName val="NWP"/>
      <sheetName val="TMSCDL"/>
      <sheetName val="Perhit Alt Bhn Tng"/>
      <sheetName val="Jadwal Alt Bhn T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thos"/>
      <sheetName val="1 (2)"/>
      <sheetName val="1 (3)"/>
      <sheetName val="1 (4)"/>
      <sheetName val="DataMasukan"/>
      <sheetName val="Jadwal"/>
      <sheetName val="Proses"/>
      <sheetName val="SK"/>
      <sheetName val="SPK"/>
      <sheetName val="Cover_SPK"/>
      <sheetName val="Cover_PL"/>
      <sheetName val="Pembayaran"/>
      <sheetName val="KA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19 (2)"/>
      <sheetName val="19 (3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rekap"/>
      <sheetName val="Analisa"/>
      <sheetName val="coba2"/>
      <sheetName val="bahan"/>
      <sheetName val="RAB"/>
      <sheetName val="Sheet2"/>
      <sheetName val="coba"/>
      <sheetName val="jad-alat"/>
      <sheetName val="jad-tenaga"/>
      <sheetName val="jad-bahan"/>
      <sheetName val="daf-person"/>
      <sheetName val="adm"/>
      <sheetName val="metode"/>
      <sheetName val="Sheet10"/>
      <sheetName val="SCHED"/>
      <sheetName val="DataMasukan"/>
      <sheetName val="Jadw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412src2"/>
      <sheetName val="412"/>
      <sheetName val="SELISIHKURSSOUR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chdl"/>
      <sheetName val="METODE"/>
      <sheetName val="s. pernya"/>
      <sheetName val="variabl"/>
      <sheetName val="SUB KON"/>
      <sheetName val="Harga Satuan"/>
      <sheetName val="ANALIS"/>
      <sheetName val="Rekap (1)"/>
      <sheetName val="Rekap 2"/>
      <sheetName val="RAB 2"/>
      <sheetName val="RAB 1"/>
      <sheetName val="auto-PPN"/>
      <sheetName val="Tawar"/>
      <sheetName val="master 2"/>
      <sheetName val="master 1"/>
      <sheetName val="Rekap 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.R.JAGA"/>
      <sheetName val="RAB-GUDANG"/>
      <sheetName val="RAB SEREPAK"/>
      <sheetName val="BOQ-BRONCAP SARASUTA"/>
      <sheetName val="BOQ-INTAKE SEREPAK"/>
      <sheetName val="boq-besi"/>
      <sheetName val="boq-resevoar1"/>
      <sheetName val="BOQ-PAGAR"/>
      <sheetName val="BOQ-GUDANG"/>
      <sheetName val="BOQ-R.JAGA"/>
      <sheetName val="Harga Satuan"/>
      <sheetName val="412src2"/>
      <sheetName val="412"/>
      <sheetName val="SELISIHKURSSOURCE"/>
      <sheetName val="Rekap BQ-HPS&amp;BBN"/>
      <sheetName val="Bahan"/>
      <sheetName val="UPAH BAHAN"/>
      <sheetName val="RANGE BAH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Sheet2"/>
      <sheetName val="Analisa"/>
      <sheetName val="RAB-LAP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RKAKL09"/>
      <sheetName val="HARGA SAT"/>
      <sheetName val="ANALISA"/>
      <sheetName val="IPA"/>
      <sheetName val="DS.GUMANTAR"/>
      <sheetName val="sembung"/>
      <sheetName val="PANCORDAO"/>
      <sheetName val="KETARE"/>
      <sheetName val="GILI"/>
      <sheetName val="GLANGGANG"/>
      <sheetName val="KANCA"/>
      <sheetName val="PERUM LABUAPI"/>
      <sheetName val="TLIWANG"/>
      <sheetName val="PNGADANG"/>
      <sheetName val="AMPENAN"/>
      <sheetName val="WOHA"/>
      <sheetName val="PARADO"/>
      <sheetName val="input"/>
      <sheetName val="Hujan BUlanan"/>
      <sheetName val="ana"/>
      <sheetName val="upah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Rek"/>
      <sheetName val="Rab "/>
      <sheetName val="Bahan"/>
      <sheetName val="Upah"/>
      <sheetName val="anls"/>
      <sheetName val="Hit.Keb. air"/>
      <sheetName val="Hit.Reservoi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  <sheetName val="entry"/>
      <sheetName val="Daftar Harga"/>
      <sheetName val="Analisa Harga"/>
      <sheetName val="RAB"/>
      <sheetName val="Rekap"/>
      <sheetName val="Schedule"/>
      <sheetName val="Surat"/>
      <sheetName val="ALAT"/>
      <sheetName val="profil ps."/>
      <sheetName val="personil"/>
      <sheetName val="Sch-CHEK "/>
      <sheetName val="Jdw-bhn"/>
      <sheetName val="neraca"/>
      <sheetName val="pengurus"/>
      <sheetName val="Metode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tul.amplop"/>
      <sheetName val="kop"/>
      <sheetName val="AUTO"/>
      <sheetName val="S_PERNYA"/>
      <sheetName val="S_PEN"/>
      <sheetName val="SCOP.PEK"/>
      <sheetName val="REK"/>
      <sheetName val="RAB"/>
      <sheetName val="REK RAB"/>
      <sheetName val="harga"/>
      <sheetName val="AN.PEK"/>
      <sheetName val="AN.BAHAN"/>
      <sheetName val="AN.ALAT"/>
      <sheetName val="AN.BREAK DON"/>
      <sheetName val="MET"/>
      <sheetName val="JAD"/>
      <sheetName val="keb.bahan,alat,tenaga"/>
      <sheetName val="SPEK"/>
      <sheetName val="Prog. mutu"/>
      <sheetName val="prog k3"/>
      <sheetName val="arti k3"/>
      <sheetName val="aplikasi k3"/>
      <sheetName val="NETWORK PIPA"/>
      <sheetName val="estimit"/>
      <sheetName val="sub.kont"/>
      <sheetName val="NETWORK JL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Sheet2"/>
      <sheetName val="Analisa"/>
      <sheetName val="RAB-LAP"/>
      <sheetName val="Sheet1"/>
      <sheetName val="AN.PEK"/>
    </sheetNames>
    <sheetDataSet>
      <sheetData sheetId="0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KAN. LOKAL"/>
      <sheetName val="PERSIAPAN"/>
      <sheetName val="OP. PERJAM"/>
      <sheetName val="B. LANGSUNG"/>
      <sheetName val="B. PERSONIL"/>
      <sheetName val="OP. ALAT"/>
      <sheetName val="An.Pompa"/>
      <sheetName val="An.Pemasangan"/>
      <sheetName val="An.Pmsg.blnk"/>
      <sheetName val="An.Pump.blank"/>
      <sheetName val="Rekap.blank"/>
      <sheetName val="Kuant.blank"/>
      <sheetName val="Use.blank"/>
      <sheetName val="Daft.U+B.blank"/>
      <sheetName val="SCHE"/>
      <sheetName val="Rekap"/>
      <sheetName val="Rab"/>
      <sheetName val="RAB JIAT LOMBOK.ok"/>
      <sheetName val="TIME SCHEDULE"/>
      <sheetName val="rab tenaga surya"/>
      <sheetName val="VOL GALIAN"/>
      <sheetName val="BAK PENAMPUNG"/>
      <sheetName val="BOQ RUMAH POMPA"/>
      <sheetName val="Use Anls"/>
      <sheetName val="Daft.U+B"/>
      <sheetName val="HRGA POMPA"/>
      <sheetName val="An.Alat"/>
      <sheetName val="upah-rtjk"/>
      <sheetName val="upah-fu"/>
      <sheetName val="bahan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besi"/>
      <sheetName val="BQ AULA"/>
      <sheetName val="BQ Mushlla"/>
      <sheetName val="rehab"/>
      <sheetName val="RAB Aula"/>
      <sheetName val="RAB Mushalla"/>
      <sheetName val="REKAP-ANALISA"/>
      <sheetName val="ANALISA "/>
      <sheetName val="UPAH-BA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Project_P"/>
      <sheetName val="Harga Sat"/>
      <sheetName val="Analisa"/>
      <sheetName val="RAB"/>
      <sheetName val="Rekap"/>
      <sheetName val="Use Anls"/>
      <sheetName val="Daft.U+B"/>
      <sheetName val="ANALIS"/>
      <sheetName val="hrg bhn"/>
      <sheetName val="UPAH BAHAN"/>
      <sheetName val="Daftr U&amp;B"/>
      <sheetName val="R_Dokter"/>
      <sheetName val="B_Induk"/>
      <sheetName val="Pagar"/>
      <sheetName val="AN-ALAT"/>
      <sheetName val="CODE"/>
      <sheetName val="INPUT"/>
      <sheetName val="MASTER"/>
      <sheetName val="ANALIS-ALAT"/>
      <sheetName val="AN-HSD"/>
      <sheetName val="AN-Agregat"/>
      <sheetName val="ANALISA-MOB"/>
      <sheetName val="MING I"/>
      <sheetName val="Termin"/>
      <sheetName val="Term konsPHO&amp;FHO"/>
      <sheetName val="1"/>
      <sheetName val="4-Basic Price"/>
      <sheetName val="RAB2"/>
      <sheetName val="A"/>
      <sheetName val="INFO"/>
      <sheetName val="ANA.SAT"/>
      <sheetName val="Baru"/>
      <sheetName val="auto-PPN"/>
      <sheetName val="Sheet3"/>
      <sheetName val="Sheet1"/>
      <sheetName val="Sheet2"/>
      <sheetName val="boq"/>
      <sheetName val="Harga"/>
      <sheetName val="K'9"/>
      <sheetName val="ALAT"/>
      <sheetName val="Deker"/>
      <sheetName val="DFT BHN"/>
      <sheetName val="3"/>
      <sheetName val="HB "/>
      <sheetName val="analis baru"/>
      <sheetName val="REKAP-ANALISA"/>
      <sheetName val="HSUB "/>
      <sheetName val="Daftar Harga"/>
      <sheetName val="Analisa Harga"/>
      <sheetName val="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STER"/>
      <sheetName val="ANALIS-ALAT"/>
      <sheetName val="AN-ALT"/>
      <sheetName val="HST"/>
      <sheetName val="INF-UMUM"/>
      <sheetName val="AN-HSD"/>
      <sheetName val="AN-Agregat"/>
      <sheetName val="Ur-ANALAT"/>
      <sheetName val="UR-ANHST"/>
      <sheetName val="ANALISA"/>
      <sheetName val="SRT-PENAWRAN"/>
      <sheetName val="RAB"/>
      <sheetName val="Rekapitulasi"/>
      <sheetName val="ANALISA-MOB"/>
      <sheetName val="LAM-6"/>
      <sheetName val="NETWORK"/>
      <sheetName val="Metode"/>
      <sheetName val="JADWAL"/>
      <sheetName val="JAD-TENAGA"/>
      <sheetName val="SUBKONT"/>
      <sheetName val="REKAP-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HARGA PIPA 2016"/>
      <sheetName val="HARGA SAT"/>
      <sheetName val="ANALISA"/>
      <sheetName val="IPA 10(pompa)"/>
      <sheetName val="HARGA PIPA DAN ACC"/>
      <sheetName val="ANALIS SAT. DIPA"/>
      <sheetName val="Banpro Bim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  <sheetName val="entry"/>
      <sheetName val="Daftar Harga"/>
      <sheetName val="Analisa Harga"/>
      <sheetName val="RAB"/>
      <sheetName val="Rekap"/>
      <sheetName val="Schedule"/>
      <sheetName val="Surat"/>
      <sheetName val="ALAT"/>
      <sheetName val="profil ps."/>
      <sheetName val="personil"/>
      <sheetName val="Sch-CHEK "/>
      <sheetName val="Jdw-bhn"/>
      <sheetName val="neraca"/>
      <sheetName val="pengurus"/>
      <sheetName val="Metode"/>
      <sheetName val="Sheet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Var"/>
      <sheetName val="S.Pen"/>
      <sheetName val="Rekap"/>
      <sheetName val="RAB"/>
      <sheetName val="Analisa"/>
      <sheetName val="Daftar Harga"/>
      <sheetName val="METODE OK"/>
      <sheetName val="SPEKTEK"/>
      <sheetName val="Schedule"/>
      <sheetName val="J.ALT"/>
      <sheetName val="J.bhn"/>
      <sheetName val="J.Tng"/>
      <sheetName val="Meth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uto"/>
      <sheetName val="PEN"/>
      <sheetName val="KUALIF"/>
      <sheetName val="HSD"/>
      <sheetName val="ANAL"/>
      <sheetName val="Rekap An-Pek"/>
      <sheetName val="RAB "/>
      <sheetName val="MET"/>
      <sheetName val="Sch"/>
      <sheetName val="Pengurus"/>
      <sheetName val="Modal"/>
      <sheetName val="Usulan Alat"/>
      <sheetName val="Usulan Staf"/>
      <sheetName val="STR.PEKERJAAN"/>
      <sheetName val="penga"/>
      <sheetName val="sub-kont"/>
      <sheetName val="Alamat"/>
      <sheetName val="INPUT"/>
      <sheetName val="HSD..OK"/>
      <sheetName val="AN-ALAT"/>
      <sheetName val="RAB"/>
      <sheetName val="SCH..OK!"/>
      <sheetName val="SCH..OK TEST"/>
      <sheetName val="ESTIMASI"/>
      <sheetName val="T.TEKNIK"/>
      <sheetName val="DFT.ALAT"/>
      <sheetName val="adm"/>
      <sheetName val="DATA-DATA"/>
      <sheetName val="STRUKTUR"/>
      <sheetName val="SKN"/>
      <sheetName val="NERACA "/>
      <sheetName val="PROG-MUTU"/>
      <sheetName val="LAMP-MUTU"/>
      <sheetName val="ALMAT"/>
      <sheetName val="RAP"/>
      <sheetName val="OPR"/>
      <sheetName val="REK. RAP"/>
      <sheetName val="kolusi"/>
      <sheetName val="kolusi (2)"/>
      <sheetName val="upah bahan"/>
      <sheetName val="ana"/>
      <sheetName val="Lapangan"/>
      <sheetName val="WI"/>
      <sheetName val="AN HPS"/>
      <sheetName val="HPS"/>
      <sheetName val="SURAT TWR"/>
      <sheetName val="RAB TAWAR"/>
      <sheetName val="SCH-PELAK"/>
      <sheetName val="US-PERSONIL"/>
      <sheetName val="ALAT"/>
      <sheetName val="SRT PERNY."/>
      <sheetName val="JADWAL"/>
      <sheetName val="SRT"/>
      <sheetName val="Pemb"/>
      <sheetName val="TEK"/>
      <sheetName val="Biaya"/>
      <sheetName val="REKAP"/>
      <sheetName val="1"/>
      <sheetName val="3"/>
      <sheetName val="4"/>
      <sheetName val="2"/>
      <sheetName val="pagu"/>
      <sheetName val="Mtri pmbhsn rpt"/>
      <sheetName val="harga"/>
      <sheetName val="Rekap_An-Pek"/>
      <sheetName val="RAB_"/>
      <sheetName val="Usulan_Alat"/>
      <sheetName val="Usulan_Staf"/>
      <sheetName val="STR_PEKERJAAN"/>
      <sheetName val="AN_HPS"/>
      <sheetName val="SURAT_TWR"/>
      <sheetName val="RAB_TAWAR"/>
      <sheetName val="SRT_PERNY_"/>
      <sheetName val="Peralatan"/>
      <sheetName val="DivI"/>
      <sheetName val="DivII"/>
      <sheetName val="DivVIII"/>
      <sheetName val="DivX"/>
      <sheetName val="DivIII"/>
      <sheetName val="DivIV"/>
      <sheetName val="DivV"/>
      <sheetName val="DivVI"/>
      <sheetName val="DivVII"/>
      <sheetName val="Kuantitas &amp; Harga Seg.1"/>
      <sheetName val="Infumum"/>
      <sheetName val="MING I"/>
      <sheetName val="Termin"/>
      <sheetName val="Term konsPHO&amp;FHO"/>
      <sheetName val="DATA PROYEK"/>
      <sheetName val="ANALISA"/>
      <sheetName val="Kuantitas &amp; Harga"/>
      <sheetName val="HSD__OK"/>
      <sheetName val="SCH__OK!"/>
      <sheetName val="SCH__OK_TEST"/>
      <sheetName val="T_TEKNIK"/>
      <sheetName val="DFT_ALAT"/>
      <sheetName val="NERACA_"/>
      <sheetName val="REK__RAP"/>
      <sheetName val="kolusi_(2)"/>
      <sheetName val="ANL"/>
      <sheetName val="OH-10BLN"/>
      <sheetName val="MAPDC"/>
      <sheetName val="841"/>
      <sheetName val="311"/>
      <sheetName val="715"/>
      <sheetName val="811"/>
      <sheetName val="Cashflow"/>
      <sheetName val="PERNYATAAN"/>
      <sheetName val="Bahu Jalan (LPA-B) Kiri"/>
      <sheetName val="PDP"/>
      <sheetName val="ANALIS"/>
      <sheetName val="Bahan"/>
      <sheetName val="Hrg Alat"/>
      <sheetName val="Hrg Bahan"/>
      <sheetName val="Upah"/>
      <sheetName val="Analisa tambahan"/>
      <sheetName val="upah, bahan, alat"/>
      <sheetName val="absen mekanik&amp;log"/>
      <sheetName val="ANA-PEK"/>
      <sheetName val="4-Basic Price"/>
      <sheetName val="DB"/>
      <sheetName val="AC"/>
      <sheetName val="upah_bahan"/>
      <sheetName val="RAB2"/>
      <sheetName val="RKAP1"/>
      <sheetName val="RKAP2"/>
      <sheetName val="5-ALAT(1)"/>
      <sheetName val="BOQ"/>
      <sheetName val="Pol"/>
      <sheetName val="Proses"/>
      <sheetName val="HARGA SAT"/>
      <sheetName val="harga dasar"/>
      <sheetName val="NP"/>
      <sheetName val="Report-Kurva"/>
      <sheetName val="Peralatan (2)"/>
      <sheetName val="SEX"/>
      <sheetName val="351BQMCN"/>
      <sheetName val="Faktur "/>
      <sheetName val="ANalisa "/>
      <sheetName val="uba"/>
      <sheetName val="Basic Price"/>
      <sheetName val="I"/>
      <sheetName val="Agregat Halus &amp; Kasar"/>
      <sheetName val="Agregat Kelas B"/>
      <sheetName val="Agregat Kelas C"/>
      <sheetName val="Analisa Quarry"/>
      <sheetName val="X"/>
      <sheetName val="Agregat Kelas A"/>
      <sheetName val="ANA-TOOLS-KKA (2)"/>
      <sheetName val="X.1"/>
      <sheetName val="II"/>
      <sheetName val="III"/>
      <sheetName val="IV"/>
      <sheetName val="V"/>
      <sheetName val="VII.1"/>
      <sheetName val="VIII"/>
      <sheetName val="IX"/>
      <sheetName val="DS_CERMEN"/>
      <sheetName val="Informasi"/>
      <sheetName val="Use Anls"/>
      <sheetName val="Daftr U&amp;B"/>
      <sheetName val="Daftar Harga"/>
      <sheetName val="Analisa Harga"/>
      <sheetName val="DataMasukan"/>
      <sheetName val="DAFTAR ANALISA"/>
      <sheetName val="HARGA-SATUAN"/>
      <sheetName val="REKAPITULASI"/>
      <sheetName val="Rh"/>
      <sheetName val="10"/>
      <sheetName val="KAYANGAN"/>
      <sheetName val="KOPANG"/>
      <sheetName val="k341k612"/>
      <sheetName val="BAU"/>
      <sheetName val="DASHBOARD"/>
      <sheetName val="Har Sat"/>
      <sheetName val="bilangan"/>
      <sheetName val="UPAHBAHAN"/>
      <sheetName val="RAB OK!"/>
      <sheetName val="HB "/>
      <sheetName val="DAF.HRG"/>
      <sheetName val="hrg bhn"/>
      <sheetName val="villa"/>
      <sheetName val="Rekap_An-Pek2"/>
      <sheetName val="RAB_2"/>
      <sheetName val="Usulan_Alat2"/>
      <sheetName val="Usulan_Staf2"/>
      <sheetName val="STR_PEKERJAAN2"/>
      <sheetName val="AN_HPS2"/>
      <sheetName val="SURAT_TWR2"/>
      <sheetName val="RAB_TAWAR2"/>
      <sheetName val="SRT_PERNY_2"/>
      <sheetName val="Rekap_An-Pek1"/>
      <sheetName val="RAB_1"/>
      <sheetName val="Usulan_Alat1"/>
      <sheetName val="Usulan_Staf1"/>
      <sheetName val="STR_PEKERJAAN1"/>
      <sheetName val="AN_HPS1"/>
      <sheetName val="SURAT_TWR1"/>
      <sheetName val="RAB_TAWAR1"/>
      <sheetName val="SRT_PERNY_1"/>
      <sheetName val="H.Satuan"/>
      <sheetName val="BASIC"/>
      <sheetName val="Rekap_An-Pek4"/>
      <sheetName val="RAB_4"/>
      <sheetName val="Usulan_Alat4"/>
      <sheetName val="Usulan_Staf4"/>
      <sheetName val="STR_PEKERJAAN4"/>
      <sheetName val="AN_HPS4"/>
      <sheetName val="SURAT_TWR4"/>
      <sheetName val="RAB_TAWAR4"/>
      <sheetName val="SRT_PERNY_4"/>
      <sheetName val="Mtri_pmbhsn_rpt1"/>
      <sheetName val="Kuantitas_&amp;_Harga_Seg_11"/>
      <sheetName val="MING_I1"/>
      <sheetName val="Term_konsPHO&amp;FHO1"/>
      <sheetName val="DATA_PROYEK1"/>
      <sheetName val="Kuantitas_&amp;_Harga1"/>
      <sheetName val="Rekap_An-Pek3"/>
      <sheetName val="RAB_3"/>
      <sheetName val="Usulan_Alat3"/>
      <sheetName val="Usulan_Staf3"/>
      <sheetName val="STR_PEKERJAAN3"/>
      <sheetName val="AN_HPS3"/>
      <sheetName val="SURAT_TWR3"/>
      <sheetName val="RAB_TAWAR3"/>
      <sheetName val="SRT_PERNY_3"/>
      <sheetName val="Mtri_pmbhsn_rpt"/>
      <sheetName val="Kuantitas_&amp;_Harga_Seg_1"/>
      <sheetName val="MING_I"/>
      <sheetName val="Term_konsPHO&amp;FHO"/>
      <sheetName val="DATA_PROYEK"/>
      <sheetName val="Kuantitas_&amp;_Harga"/>
      <sheetName val="Rekap_An-Pek5"/>
      <sheetName val="RAB_5"/>
      <sheetName val="Usulan_Alat5"/>
      <sheetName val="Usulan_Staf5"/>
      <sheetName val="STR_PEKERJAAN5"/>
      <sheetName val="AN_HPS5"/>
      <sheetName val="SURAT_TWR5"/>
      <sheetName val="RAB_TAWAR5"/>
      <sheetName val="SRT_PERNY_5"/>
      <sheetName val="Mtri_pmbhsn_rpt2"/>
      <sheetName val="Kuantitas_&amp;_Harga_Seg_12"/>
      <sheetName val="MING_I2"/>
      <sheetName val="Term_konsPHO&amp;FHO2"/>
      <sheetName val="DATA_PROYEK2"/>
      <sheetName val="Kuantitas_&amp;_Harga2"/>
      <sheetName val="Perencanaan Teknis PSDA"/>
      <sheetName val="3-DIV4"/>
      <sheetName val="Rekap BQ-Pompong"/>
      <sheetName val="A"/>
      <sheetName val="B"/>
      <sheetName val="E"/>
      <sheetName val="D"/>
      <sheetName val="F"/>
      <sheetName val="C"/>
      <sheetName val="ANLS ALAT"/>
      <sheetName val="KURVA - S"/>
      <sheetName val="bhn"/>
      <sheetName val="HSD__OK1"/>
      <sheetName val="SCH__OK!1"/>
      <sheetName val="SCH__OK_TEST1"/>
      <sheetName val="T_TEKNIK1"/>
      <sheetName val="DFT_ALAT1"/>
      <sheetName val="NERACA_1"/>
      <sheetName val="REK__RAP1"/>
      <sheetName val="kolusi_(2)1"/>
      <sheetName val="Bahu_Jalan_(LPA-B)_Kiri"/>
      <sheetName val="Hrg_Alat"/>
      <sheetName val="Hrg_Bahan"/>
      <sheetName val="Analisa_tambahan"/>
      <sheetName val="upah,_bahan,_alat"/>
      <sheetName val="absen_mekanik&amp;log"/>
      <sheetName val="DIV4.7 Atap"/>
      <sheetName val="DIV4.2 Besi"/>
      <sheetName val="DIV4.1 Beton"/>
      <sheetName val="DIV5.1 Cat"/>
      <sheetName val="DIV4.3 Dinding"/>
      <sheetName val="DIV.4.10 Kaca"/>
      <sheetName val="DIV4. 8 Kayu"/>
      <sheetName val="DIV4.9 Kunci"/>
      <sheetName val="DIV4.5 Lantai"/>
      <sheetName val="DIV3 Pondasi"/>
      <sheetName val="DIV6 Paving-bronjong"/>
      <sheetName val="DIV8 Pipa"/>
      <sheetName val="DIV4.6 Plafond"/>
      <sheetName val="DIV4.4 Plester"/>
      <sheetName val="DIV5.2 Sanitasi"/>
      <sheetName val="DV2 Tanah"/>
      <sheetName val="CH"/>
      <sheetName val="Daf_Anl"/>
      <sheetName val="Harsat"/>
      <sheetName val="Mob"/>
      <sheetName val="HRG BH"/>
      <sheetName val="Daftar Upah"/>
      <sheetName val="AHSbj"/>
      <sheetName val="6-AGREGAT"/>
      <sheetName val="satuan_pek_ars"/>
      <sheetName val="BYYALAT"/>
      <sheetName val="Sheet1"/>
      <sheetName val="JAD-PEL"/>
      <sheetName val="Mobilisasi"/>
      <sheetName val="R.A.B."/>
      <sheetName val="Analisa -Baku"/>
      <sheetName val="Rekap Direct Cost"/>
      <sheetName val="BQNSC"/>
      <sheetName val="Rekapitulasi Analisa"/>
      <sheetName val="Harga Satuan"/>
      <sheetName val="3-DIV5"/>
      <sheetName val="ANALISA KOEFF ESKALASI"/>
      <sheetName val="BAG-2"/>
      <sheetName val="Cover"/>
      <sheetName val="RAB I"/>
      <sheetName val="HG SATUAN"/>
      <sheetName val="Koordinat"/>
      <sheetName val="rk_an_k"/>
      <sheetName val="hrg_upah(Dipakai)"/>
      <sheetName val="hrg-dsr"/>
      <sheetName val="Hujan BUlanan"/>
      <sheetName val="4-Basic_Price"/>
      <sheetName val="harga_dasar"/>
      <sheetName val="ANalisa_"/>
      <sheetName val="analall"/>
      <sheetName val="HAR 1"/>
      <sheetName val="H-Dasar"/>
      <sheetName val="UPH"/>
      <sheetName val="2. Waterstop"/>
      <sheetName val="10. Galian manual"/>
      <sheetName val="Pintu.a.0.2"/>
      <sheetName val="Pintu.a.0.25"/>
      <sheetName val="Pintu.a.0.30"/>
      <sheetName val="Pintu.a.0.35"/>
      <sheetName val="Pintu.a.0.40"/>
      <sheetName val="Pintu.a.0.45"/>
      <sheetName val="Pintu.a.0.50"/>
      <sheetName val="Pintu.a.0.55"/>
      <sheetName val="Pintu.a.0.6"/>
      <sheetName val="Mistar ukur"/>
      <sheetName val="Urugan Pasir"/>
      <sheetName val="4. Joint filler"/>
      <sheetName val="5. Joint sealant"/>
      <sheetName val="Papan nama"/>
      <sheetName val="3. Besi dowel D19"/>
      <sheetName val="Bongkaran pas. batu.manual"/>
      <sheetName val="Pintu Sor.02"/>
      <sheetName val="16. PTB"/>
      <sheetName val="16. PTU"/>
      <sheetName val="7. Galian 0-0.1km"/>
      <sheetName val="6. Galian 0.1-1km"/>
      <sheetName val="7. Galian 1-3km)"/>
      <sheetName val="7. Galian 3-5km"/>
      <sheetName val="7. Galian 5-10km"/>
      <sheetName val="10. Angkut Galian manual &lt;50m"/>
      <sheetName val="10. Angkut Galian manual 50-100"/>
      <sheetName val="10. Angkut Galian manual 300"/>
      <sheetName val="10. Angkut Galian manual 500"/>
      <sheetName val="10. Angkut Galian manual 1 km"/>
      <sheetName val="17. Tim. dipadatkan 20 km"/>
      <sheetName val="17. Tim. dipadatkan 40 km alat"/>
      <sheetName val="17. Urugan Tanah"/>
      <sheetName val="17. Tim. dipadatkan&lt; 50 m"/>
      <sheetName val="17. Tim. dipadatkan 100 m"/>
      <sheetName val="17. Tim. dipadatkan 300"/>
      <sheetName val="17. Tim. dipadatkan 500"/>
      <sheetName val="17. Tim. dipadatkan 1 km"/>
      <sheetName val="17. stock yar 0.1-5km"/>
      <sheetName val="17. stock yar 5-10km"/>
      <sheetName val="17. stock yar 10-20km"/>
      <sheetName val="17. stock yar 20-30km"/>
      <sheetName val="17. stock yar 20-30km (2)"/>
      <sheetName val="Bongkaran beton "/>
      <sheetName val="8c. Rekap kisdam dewatering"/>
      <sheetName val="JOB'S"/>
      <sheetName val="Pemindahan Penduduk "/>
      <sheetName val="Rekap analis"/>
      <sheetName val="Analisa SNI STANDART "/>
      <sheetName val="Estimate"/>
      <sheetName val="Upah&amp;Bahan"/>
      <sheetName val="Analisa Harga Satuan"/>
      <sheetName val="Har-sat finish"/>
      <sheetName val="5"/>
      <sheetName val="harsat_str"/>
      <sheetName val="analisa print"/>
      <sheetName val="6"/>
      <sheetName val="Harsat Upah"/>
      <sheetName val="Perhitungan Besi"/>
      <sheetName val="Harsat Bahan"/>
      <sheetName val="14.jalan&amp;saluran"/>
      <sheetName val="gvl"/>
      <sheetName val="APRON TAHAP I"/>
      <sheetName val="ANALISA BARU 40 M"/>
      <sheetName val="Rekap_An-Pek6"/>
      <sheetName val="RAB_6"/>
      <sheetName val="Usulan_Alat6"/>
      <sheetName val="Usulan_Staf6"/>
      <sheetName val="STR_PEKERJAAN6"/>
      <sheetName val="upah_bahan1"/>
      <sheetName val="MING_I3"/>
      <sheetName val="DAFTAR_ANALISA"/>
      <sheetName val="AN_HPS6"/>
      <sheetName val="SURAT_TWR6"/>
      <sheetName val="RAB_TAWAR6"/>
      <sheetName val="SRT_PERNY_6"/>
      <sheetName val="Mtri_pmbhsn_rpt3"/>
      <sheetName val="Kuantitas_&amp;_Harga_Seg_13"/>
      <sheetName val="Term_konsPHO&amp;FHO3"/>
      <sheetName val="DATA_PROYEK3"/>
      <sheetName val="Kuantitas_&amp;_Harga3"/>
      <sheetName val="HARGA_SAT"/>
      <sheetName val="Peralatan_(2)"/>
      <sheetName val="Basic_Price"/>
      <sheetName val="Agregat_Halus_&amp;_Kasar"/>
      <sheetName val="Agregat_Kelas_B"/>
      <sheetName val="Agregat_Kelas_C"/>
      <sheetName val="Analisa_Quarry"/>
      <sheetName val="Agregat_Kelas_A"/>
      <sheetName val="ANA-TOOLS-KKA_(2)"/>
      <sheetName val="X_1"/>
      <sheetName val="VII_1"/>
      <sheetName val="Har_Sat"/>
      <sheetName val="H_Satuan"/>
      <sheetName val="Use_Anls"/>
      <sheetName val="Daftr_U&amp;B"/>
      <sheetName val="Faktur_"/>
      <sheetName val="Perencanaan_Teknis_PSDA"/>
      <sheetName val="Rekap_BQ-Pompong"/>
      <sheetName val="ANLS_ALAT"/>
      <sheetName val="KURVA_-_S"/>
      <sheetName val="Rekap_An-Pek7"/>
      <sheetName val="RAB_7"/>
      <sheetName val="Usulan_Alat7"/>
      <sheetName val="Usulan_Staf7"/>
      <sheetName val="STR_PEKERJAAN7"/>
      <sheetName val="HSD__OK2"/>
      <sheetName val="SCH__OK!2"/>
      <sheetName val="SCH__OK_TEST2"/>
      <sheetName val="T_TEKNIK2"/>
      <sheetName val="DFT_ALAT2"/>
      <sheetName val="NERACA_2"/>
      <sheetName val="REK__RAP2"/>
      <sheetName val="kolusi_(2)2"/>
      <sheetName val="upah_bahan2"/>
      <sheetName val="Bahu_Jalan_(LPA-B)_Kiri1"/>
      <sheetName val="Hrg_Alat1"/>
      <sheetName val="Hrg_Bahan1"/>
      <sheetName val="Analisa_tambahan1"/>
      <sheetName val="upah,_bahan,_alat1"/>
      <sheetName val="absen_mekanik&amp;log1"/>
      <sheetName val="MING_I4"/>
      <sheetName val="harga_dasar1"/>
      <sheetName val="4-Basic_Price1"/>
      <sheetName val="DAFTAR_ANALISA1"/>
      <sheetName val="AN_HPS7"/>
      <sheetName val="SURAT_TWR7"/>
      <sheetName val="RAB_TAWAR7"/>
      <sheetName val="SRT_PERNY_7"/>
      <sheetName val="Mtri_pmbhsn_rpt4"/>
      <sheetName val="Kuantitas_&amp;_Harga_Seg_14"/>
      <sheetName val="Term_konsPHO&amp;FHO4"/>
      <sheetName val="DATA_PROYEK4"/>
      <sheetName val="Kuantitas_&amp;_Harga4"/>
      <sheetName val="HARGA_SAT1"/>
      <sheetName val="Peralatan_(2)1"/>
      <sheetName val="ANalisa_1"/>
      <sheetName val="Basic_Price1"/>
      <sheetName val="Agregat_Halus_&amp;_Kasar1"/>
      <sheetName val="Agregat_Kelas_B1"/>
      <sheetName val="Agregat_Kelas_C1"/>
      <sheetName val="Analisa_Quarry1"/>
      <sheetName val="Agregat_Kelas_A1"/>
      <sheetName val="ANA-TOOLS-KKA_(2)1"/>
      <sheetName val="X_11"/>
      <sheetName val="VII_11"/>
      <sheetName val="Har_Sat1"/>
      <sheetName val="H_Satuan1"/>
      <sheetName val="Use_Anls1"/>
      <sheetName val="Daftr_U&amp;B1"/>
      <sheetName val="Faktur_1"/>
      <sheetName val="Perencanaan_Teknis_PSDA1"/>
      <sheetName val="Rekap_BQ-Pompong1"/>
      <sheetName val="ANLS_ALAT1"/>
      <sheetName val="KURVA_-_S1"/>
      <sheetName val="MAP"/>
      <sheetName val="Koef"/>
      <sheetName val="DAFTAR HRG"/>
      <sheetName val="r"/>
      <sheetName val="sched"/>
      <sheetName val="UPAH&amp;BHN"/>
      <sheetName val="ph"/>
      <sheetName val="UPH,BHN,AL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bahan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UPAH+BAHAN"/>
      <sheetName val="ANALISA"/>
      <sheetName val="RAB"/>
      <sheetName val="Jadwal Pelaks"/>
      <sheetName val="Jadwal Bahan"/>
      <sheetName val="Jadwal Teknis"/>
      <sheetName val="Jadwal Jadwal"/>
      <sheetName val="Jadwal Baha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REKAP. HPS"/>
      <sheetName val="RAB"/>
      <sheetName val="Back-Up"/>
      <sheetName val="HS"/>
      <sheetName val="A-D"/>
      <sheetName val="B"/>
      <sheetName val="C"/>
      <sheetName val="K-E"/>
      <sheetName val="F"/>
      <sheetName val="H"/>
      <sheetName val="SP"/>
      <sheetName val="Analisa Pompa"/>
      <sheetName val="HARGA SAT Pompa"/>
      <sheetName val="An.Alat"/>
      <sheetName val="Sheet1"/>
      <sheetName val="Analisa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VOL SESUAI GBR+ brncp"/>
      <sheetName val="BPT I"/>
      <sheetName val="Volume Pek.Pipa"/>
      <sheetName val="VOL SESUAI GBR"/>
      <sheetName val="SCEDULE"/>
      <sheetName val="MA LB-TS (8M)"/>
      <sheetName val="Rekap MA LB-TS(8M)"/>
      <sheetName val="Susunan Analis "/>
      <sheetName val="susunan bahan"/>
      <sheetName val="VOL SESUAI RAB"/>
      <sheetName val="MA LB-TS (sesuai rab)"/>
      <sheetName val="Rekap MA LB-TS(sesuai rab)"/>
      <sheetName val="Uph+bahan"/>
      <sheetName val="Uph&amp;bhn"/>
      <sheetName val="H.Satuan"/>
      <sheetName val="List Alat"/>
      <sheetName val="An.Alat"/>
      <sheetName val="Analisa Gorong2"/>
      <sheetName val="Susunan Analis  (2)"/>
      <sheetName val="Sheet1"/>
      <sheetName val="COVER"/>
      <sheetName val="REKAP"/>
      <sheetName val="RAB"/>
      <sheetName val="DAFTAR HARGA SATUAN"/>
      <sheetName val="TANAH&amp;bongkaran"/>
      <sheetName val="PEKERJAAN PIPA"/>
      <sheetName val="PEKERJAAN BETON DAN PEMBESIAN"/>
      <sheetName val="PEKERJAAN PASANGAN DAN PLESTER"/>
      <sheetName val="PENGECATAN"/>
      <sheetName val="PKERJAAN MOBILISASI,DEWATTERING"/>
      <sheetName val="PEK. JALAN"/>
      <sheetName val="VOL PIPA ACC"/>
      <sheetName val="JBT 35M"/>
      <sheetName val="JBT 25M"/>
      <sheetName val="Sheet6"/>
      <sheetName val="pipa"/>
      <sheetName val="jbt 5m"/>
      <sheetName val="jbt 10m"/>
      <sheetName val="jbt 12,5"/>
      <sheetName val="galian"/>
      <sheetName val="RR"/>
      <sheetName val="RS"/>
      <sheetName val="R.T"/>
      <sheetName val="R.A"/>
      <sheetName val="R.B"/>
      <sheetName val="R.C"/>
      <sheetName val="R.D"/>
      <sheetName val="R.E"/>
      <sheetName val="R.X"/>
      <sheetName val="R.U"/>
      <sheetName val="R.H"/>
      <sheetName val="R.I"/>
      <sheetName val="R.J"/>
      <sheetName val="REKAP RAB"/>
      <sheetName val="AA gd"/>
      <sheetName val="srj-mjpht"/>
      <sheetName val="gbg-pjtlr"/>
      <sheetName val="REKAP Tedy"/>
      <sheetName val="Sheet2"/>
      <sheetName val="List"/>
      <sheetName val="A"/>
      <sheetName val="B"/>
      <sheetName val="C"/>
      <sheetName val="D"/>
      <sheetName val="E"/>
      <sheetName val="F"/>
      <sheetName val="G"/>
      <sheetName val="I"/>
      <sheetName val="Analisa pipa LBK"/>
      <sheetName val="Analisa pipa"/>
      <sheetName val="PT"/>
      <sheetName val="Pzmt"/>
      <sheetName val="Rek-Anal"/>
      <sheetName val="REKAPITULASI"/>
      <sheetName val="SCHEDULE"/>
      <sheetName val="BRCP&amp;INTAKE"/>
      <sheetName val="VOL.PIPA"/>
      <sheetName val="Bongkar"/>
      <sheetName val="BPT-I"/>
      <sheetName val="BPT-II"/>
      <sheetName val="Jbtn L=30"/>
      <sheetName val="Jbtn L=24"/>
      <sheetName val="Jbtn L=20"/>
      <sheetName val="Jbtn L=12,5"/>
      <sheetName val="Jbtn L=10"/>
      <sheetName val="Jbtn L=8"/>
      <sheetName val="Jbtn L=8 (2)"/>
      <sheetName val="Jbtn L=5,5"/>
      <sheetName val="Jbtn L=5"/>
      <sheetName val="Jbtn L=4"/>
      <sheetName val="Jbtn L=3,5"/>
      <sheetName val="Sheet3"/>
      <sheetName val="Sheet5"/>
      <sheetName val="Analisa"/>
      <sheetName val="Upah&amp;Bahan"/>
      <sheetName val="auto-lock"/>
      <sheetName val="Data Induk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Analisa"/>
      <sheetName val="Rincian"/>
      <sheetName val="Rekapitulasi"/>
      <sheetName val="Analisa Harga"/>
      <sheetName val="Daftar Harga"/>
      <sheetName val="Rab"/>
      <sheetName val="HaSa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"/>
      <sheetName val="Rek-Anal"/>
      <sheetName val="Uph&amp;bhn"/>
      <sheetName val="An.Alat"/>
      <sheetName val="List"/>
      <sheetName val="A"/>
      <sheetName val="B"/>
      <sheetName val="C"/>
      <sheetName val="D"/>
      <sheetName val="E"/>
      <sheetName val="F"/>
      <sheetName val="G"/>
      <sheetName val="I"/>
      <sheetName val="Analisa pipa LBK"/>
      <sheetName val="Analisa pipa"/>
      <sheetName val="PT"/>
      <sheetName val="Pzmt"/>
      <sheetName val="T.8"/>
      <sheetName val="BRCP&amp;INTAKE"/>
      <sheetName val="SCH"/>
      <sheetName val="tode"/>
      <sheetName val="Gal-Tim(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HSUB"/>
      <sheetName val="Pedoman AHSP (2)"/>
      <sheetName val="2.7 Airtanah"/>
      <sheetName val="2.6 Muara"/>
      <sheetName val="2.5 Irigasi"/>
      <sheetName val="2.4_Gali_angkut_padatkan"/>
      <sheetName val="2.3_Akut_Material_Lintas_Pulau"/>
      <sheetName val="2.2_Galian_Sungai_dan angkut"/>
      <sheetName val="2.1_Galian_Situ_waduk"/>
      <sheetName val="Biaya_Angkut (MANUAL)"/>
      <sheetName val="analisa produktivitas"/>
      <sheetName val="HSD_SK-Bupati"/>
      <sheetName val="Pas-Brjong(C)"/>
      <sheetName val="HSUB (2)"/>
      <sheetName val="Bang nurul"/>
      <sheetName val="Pedoman AHSP"/>
      <sheetName val="Pedoman BWS NT1"/>
      <sheetName val="Analisa alat berat"/>
      <sheetName val="Gal-Tim(A)"/>
      <sheetName val="Beton(B)"/>
      <sheetName val="1.1_Tanah"/>
      <sheetName val="1.2_Pasangan"/>
      <sheetName val="1.3_Beton"/>
      <sheetName val="1.4_Pemancangan"/>
      <sheetName val="1.5_Dewatering"/>
      <sheetName val="1.6_Pintu Air"/>
      <sheetName val="1.7_Lain-Lain"/>
      <sheetName val="1.8_Perpipaan"/>
      <sheetName val="Analisa Pipa PVC-O"/>
      <sheetName val="Rangka Atap"/>
      <sheetName val="Penutup Atap "/>
      <sheetName val="E"/>
      <sheetName val="I"/>
      <sheetName val="J"/>
      <sheetName val="K"/>
      <sheetName val="HSD_Lokasi_Pekerjaan"/>
      <sheetName val="Rekap HSP"/>
      <sheetName val="HPS (2)"/>
      <sheetName val="INPUT"/>
      <sheetName val="lok4"/>
      <sheetName val="lok5"/>
      <sheetName val="lok6"/>
      <sheetName val="Jar&amp;Box.KLU"/>
      <sheetName val="Kondisi"/>
      <sheetName val="typikal bak 10m3"/>
      <sheetName val="lok1"/>
      <sheetName val="lok2"/>
      <sheetName val="lok3"/>
      <sheetName val="Rekap Quantity"/>
      <sheetName val="typikal bak 10m3 (2)"/>
      <sheetName val="REKAP"/>
      <sheetName val="RAB"/>
      <sheetName val="REKAP. HPS"/>
      <sheetName val="HPS"/>
      <sheetName val="SC"/>
      <sheetName val=" BL &amp; BTL"/>
      <sheetName val="Alat Bor"/>
      <sheetName val="Tabel Alat Bor"/>
      <sheetName val="SC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A (2)"/>
      <sheetName val="B (2)"/>
      <sheetName val="C (2)"/>
      <sheetName val="D (2)"/>
      <sheetName val="E (2)"/>
      <sheetName val="F (2)"/>
      <sheetName val="G (2)"/>
      <sheetName val="I (2)"/>
      <sheetName val="LOOK tano"/>
      <sheetName val="SP"/>
      <sheetName val="REKAP 1"/>
      <sheetName val="RAB 1"/>
      <sheetName val="ANTEK"/>
      <sheetName val="ESTIMASI"/>
      <sheetName val="RK3K"/>
      <sheetName val="ATB"/>
      <sheetName val="Jadwal"/>
      <sheetName val="Uph&amp;bhn"/>
      <sheetName val="AN. PROF ALT"/>
      <sheetName val="List"/>
      <sheetName val="A"/>
      <sheetName val="B"/>
      <sheetName val="C"/>
      <sheetName val="D"/>
      <sheetName val="E"/>
      <sheetName val="F"/>
      <sheetName val="G"/>
      <sheetName val="ANALISA"/>
      <sheetName val="UPAH"/>
      <sheetName val="ANALISA ALAT"/>
      <sheetName val="I"/>
      <sheetName val="Angkut"/>
      <sheetName val="DAFTAR HARGA SAT."/>
      <sheetName val="METHODE"/>
      <sheetName val="TKDN"/>
      <sheetName val="PI"/>
      <sheetName val="super"/>
      <sheetName val="REKAP SALUT-MUMBULS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An.Alat"/>
      <sheetName val="List"/>
      <sheetName val="A"/>
      <sheetName val="B"/>
      <sheetName val="C"/>
      <sheetName val="D"/>
      <sheetName val="E"/>
      <sheetName val="F"/>
      <sheetName val="G"/>
      <sheetName val="I"/>
      <sheetName val="PT"/>
      <sheetName val="Pzmt"/>
      <sheetName val="Rek-Anal"/>
      <sheetName val="Kpn"/>
      <sheetName val="Bahan"/>
      <sheetName val="Rekap"/>
      <sheetName val="Kuantitas"/>
      <sheetName val="Skope"/>
      <sheetName val="Kurva-S"/>
      <sheetName val="Volume Bangunan"/>
      <sheetName val="Arahmanno Kanan"/>
      <sheetName val="Arahmanno Kiri"/>
      <sheetName val="Arahmanno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A.Alat"/>
      <sheetName val="RAP Tps"/>
      <sheetName val="A.SPES."/>
      <sheetName val="Analisa Alat OKEY"/>
      <sheetName val="Hrg"/>
      <sheetName val="Rek-Tps"/>
      <sheetName val="Kuan-Tps"/>
      <sheetName val="TIME"/>
      <sheetName val="Anl Print"/>
      <sheetName val="bt x"/>
      <sheetName val="semen"/>
      <sheetName val="psr"/>
      <sheetName val="krk pch"/>
      <sheetName val="bs beton"/>
      <sheetName val="Kawat"/>
      <sheetName val="Paku"/>
      <sheetName val="Papan Kayu"/>
      <sheetName val="Pekerja"/>
      <sheetName val="tkg"/>
      <sheetName val="k tkg"/>
      <sheetName val="mdr"/>
      <sheetName val="MOLEN"/>
      <sheetName val="EXSA"/>
      <sheetName val="HandStamper"/>
      <sheetName val="ALT BT"/>
      <sheetName val="Skop-hulu"/>
      <sheetName val="Sheet5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Surat"/>
      <sheetName val="personil"/>
      <sheetName val="peralatan"/>
      <sheetName val="harga upah"/>
      <sheetName val="analisa"/>
      <sheetName val="Rekap"/>
      <sheetName val="rab"/>
      <sheetName val="scedul"/>
      <sheetName val="RICEK"/>
      <sheetName val="Jad Bahan"/>
      <sheetName val="Jad Alat"/>
      <sheetName val="Jad Tenaga"/>
      <sheetName val="netwok"/>
      <sheetName val="an alat"/>
      <sheetName val="metode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entri"/>
      <sheetName val="Surat"/>
      <sheetName val="HaSatUp"/>
      <sheetName val="Analisa"/>
      <sheetName val="Rab"/>
      <sheetName val="Schedule"/>
      <sheetName val="Re-Check"/>
      <sheetName val="Ja-Ten"/>
      <sheetName val="Ja-Bah"/>
      <sheetName val="Ja-Alat"/>
      <sheetName val="metode"/>
      <sheetName val="personil"/>
      <sheetName val="peralatan"/>
      <sheetName val="Perso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BAHN"/>
      <sheetName val="ALAT"/>
      <sheetName val="TNGA"/>
      <sheetName val="SCHDL"/>
      <sheetName val="HRG BHN"/>
      <sheetName val="ANLIS "/>
      <sheetName val="RKP ANILS"/>
      <sheetName val="RAB"/>
      <sheetName val="RKP"/>
      <sheetName val="RKP AHR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ANA-TOOLS-KKA"/>
      <sheetName val="auto-lock"/>
      <sheetName val="cov (4)"/>
      <sheetName val="cov (3)"/>
      <sheetName val="pen "/>
      <sheetName val="3"/>
      <sheetName val="4"/>
      <sheetName val="utama"/>
      <sheetName val="1"/>
      <sheetName val="5"/>
      <sheetName val="aNaLiSa"/>
      <sheetName val="tng"/>
      <sheetName val="bhn"/>
      <sheetName val="alt"/>
      <sheetName val="nwp"/>
      <sheetName val="I"/>
      <sheetName val="KET"/>
      <sheetName val="II"/>
      <sheetName val="III"/>
      <sheetName val="IV"/>
      <sheetName val="V"/>
      <sheetName val="VI"/>
      <sheetName val="VI.a"/>
      <sheetName val="VII"/>
      <sheetName val="VII.a"/>
      <sheetName val="VIII"/>
      <sheetName val="IX"/>
      <sheetName val="X"/>
      <sheetName val="Informasi"/>
      <sheetName val="Info"/>
      <sheetName val="AnRutin"/>
      <sheetName val="Analisa Quarry"/>
      <sheetName val="Agregat Halus &amp; Kasar"/>
      <sheetName val="Agregat Kelas A"/>
      <sheetName val="Agregat Kelas B"/>
      <sheetName val="Agregat Kelas C"/>
      <sheetName val="PERSONIL (2)"/>
      <sheetName val="STR (2)"/>
      <sheetName val="ALAT (3)"/>
      <sheetName val="SubKon"/>
      <sheetName val="tenaga (2)"/>
      <sheetName val="Met"/>
      <sheetName val="Sheet2"/>
      <sheetName val="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b."/>
      <sheetName val="Rekap"/>
      <sheetName val="RAB"/>
      <sheetName val="Daftar harga"/>
      <sheetName val="Rekap analisa"/>
      <sheetName val="Analisa"/>
      <sheetName val="METODE"/>
      <sheetName val="Sche"/>
      <sheetName val="BAR"/>
      <sheetName val="jdl tng"/>
      <sheetName val="jdl bhn"/>
      <sheetName val="jdl al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Asrama (2)"/>
      <sheetName val="rek.Total"/>
      <sheetName val="rek.Serba Guna"/>
      <sheetName val="Serba Guna"/>
      <sheetName val="rek.Asrama"/>
      <sheetName val="Asrama"/>
      <sheetName val="rek.Masjid"/>
      <sheetName val="Masjid"/>
      <sheetName val="rek.Manasik"/>
      <sheetName val="Manasik"/>
      <sheetName val="rek.Landskep"/>
      <sheetName val="Landskep"/>
      <sheetName val="HG SATUAN"/>
      <sheetName val="Analis Lt. I"/>
      <sheetName val="Gal-Tim(A)"/>
      <sheetName val="daf-3(OK)"/>
      <sheetName val="daf-7(OK)"/>
      <sheetName val="HARGA SATUAN"/>
      <sheetName val="Rekap 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nalisa Upah"/>
      <sheetName val="harga"/>
      <sheetName val="ANALIS (2)"/>
      <sheetName val="rekapanalisa"/>
      <sheetName val="RAB"/>
      <sheetName val="REKAP"/>
      <sheetName val="AUTO "/>
      <sheetName val="Scdl"/>
      <sheetName val="PERHI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"/>
      <sheetName val="SCH"/>
      <sheetName val="GEDUNG INDUK"/>
      <sheetName val="auto-lock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Sheet1"/>
      <sheetName val="Biay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j.tng (2)"/>
      <sheetName val="j.bhn (2)"/>
      <sheetName val="RKP jd.bhn"/>
      <sheetName val="rkp jd.TNG "/>
      <sheetName val="metode +s"/>
      <sheetName val="auto-PPN"/>
      <sheetName val="Variabel"/>
      <sheetName val="Prog.Mutu"/>
      <sheetName val="metode + spek"/>
      <sheetName val="Istimasi"/>
      <sheetName val="Renc.Prog.K3"/>
      <sheetName val="lansam"/>
      <sheetName val="SKOP"/>
      <sheetName val="RPM"/>
      <sheetName val="REKAP HARAGA"/>
      <sheetName val="brek don"/>
      <sheetName val="UPH  + BHN"/>
      <sheetName val="Pernyataan"/>
      <sheetName val="jd.TNG"/>
      <sheetName val="j.alt"/>
      <sheetName val="jd.bhn"/>
      <sheetName val="RAB K"/>
      <sheetName val="Schedule"/>
      <sheetName val="S.Pen"/>
      <sheetName val="REKAP"/>
      <sheetName val="RAB"/>
      <sheetName val="Analisa-K"/>
      <sheetName val="Analisa-E"/>
      <sheetName val="Hrg. Uph &amp; Bhn"/>
      <sheetName val="Metode"/>
      <sheetName val="RKP ANLS"/>
      <sheetName val="j.bhn"/>
      <sheetName val="Analis Teknik "/>
      <sheetName val="j.tng"/>
      <sheetName val="PERN"/>
      <sheetName val="ANLIS"/>
      <sheetName val="AN ALT"/>
      <sheetName val="MUT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"/>
      <sheetName val="Rekap Total"/>
      <sheetName val="REKAP"/>
      <sheetName val="RAB"/>
      <sheetName val="Analisa"/>
      <sheetName val="Break Down Bahan LS"/>
      <sheetName val="Break Down ACC."/>
      <sheetName val="Break Down Alat"/>
      <sheetName val="Daftar Harga"/>
      <sheetName val="Metode"/>
      <sheetName val="Bag.Hub.krj"/>
      <sheetName val="MUTU 1"/>
      <sheetName val="MUTU"/>
      <sheetName val="thpnpek."/>
      <sheetName val="sch"/>
      <sheetName val="J.Bahan"/>
      <sheetName val="J. Tenaga"/>
      <sheetName val="J.alat"/>
      <sheetName val="EB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Biaya"/>
      <sheetName val="Pemindahan Penduduk "/>
    </sheetNames>
    <sheetDataSet>
      <sheetData sheetId="0" refreshError="1"/>
      <sheetData sheetId="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rekap"/>
      <sheetName val="ANALISA"/>
      <sheetName val="AHS"/>
      <sheetName val="upah"/>
      <sheetName val="Schedule"/>
      <sheetName val="PMBLTN"/>
      <sheetName val="tenaga"/>
      <sheetName val="bah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Rekapitulasi"/>
      <sheetName val="Rincian"/>
      <sheetName val="Upah&amp;Bahan"/>
      <sheetName val="Analisa"/>
      <sheetName val="List.Alat"/>
      <sheetName val="An.Alat"/>
      <sheetName val="4"/>
      <sheetName val="An-Alat"/>
      <sheetName val="RAB"/>
      <sheetName val="Biaya"/>
      <sheetName val="Pemindahan Penduduk "/>
      <sheetName val="Beton&amp;pembesian"/>
      <sheetName val="DAFTAR HARGA SAT"/>
      <sheetName val="Tanah&amp;Bongkaran"/>
      <sheetName val="Rek Anal."/>
      <sheetName val="Pek.pipa"/>
      <sheetName val="Pasangan&amp;plesteran"/>
      <sheetName val="RAB Keban Jamong"/>
      <sheetName val="RAB Rehab Orong Gedong"/>
      <sheetName val="RAB Otak Semu"/>
      <sheetName val="RAB Rehab Panoso"/>
      <sheetName val="RAB Plam Ngaong"/>
      <sheetName val="Rek-Analisa"/>
      <sheetName val="RAB Semurung"/>
      <sheetName val="RAB Semaya"/>
      <sheetName val="RAB T.Ksaming"/>
      <sheetName val="Analisa(Dipakai)"/>
      <sheetName val="Analisa Harga"/>
      <sheetName val="Daftar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Kuantitas"/>
      <sheetName val="Skope"/>
      <sheetName val="BOQ"/>
      <sheetName val="Rek-Anal"/>
      <sheetName val="A"/>
      <sheetName val="Ai"/>
      <sheetName val="B"/>
      <sheetName val="C"/>
      <sheetName val="D"/>
      <sheetName val="E"/>
      <sheetName val="F"/>
      <sheetName val="G"/>
      <sheetName val="I"/>
      <sheetName val="HS"/>
      <sheetName val="JT"/>
      <sheetName val="List"/>
      <sheetName val="An.Alat"/>
      <sheetName val="Uph&amp;b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sheet10"/>
      <sheetName val="Rekap RAB"/>
      <sheetName val="REKAP BOQ"/>
      <sheetName val="REKAP 2"/>
      <sheetName val="REKAP usulan"/>
      <sheetName val="1. Bendung Tibunangka"/>
      <sheetName val="2.Induk Tibunangka"/>
      <sheetName val="3.Sek Tibunangka"/>
      <sheetName val="4.Ganti"/>
      <sheetName val="5.Legu"/>
      <sheetName val="6.Renge"/>
      <sheetName val="7.Lingko Laoq"/>
      <sheetName val="8.Montong Lisung"/>
      <sheetName val="9.Batu Belah"/>
      <sheetName val="10.Pelapak"/>
      <sheetName val="Kuantitas"/>
      <sheetName val="Skope"/>
      <sheetName val="Rek-Anal"/>
      <sheetName val="A"/>
      <sheetName val="Ai"/>
      <sheetName val="B"/>
      <sheetName val="C"/>
      <sheetName val="D"/>
      <sheetName val="E"/>
      <sheetName val="F"/>
      <sheetName val="G"/>
      <sheetName val="I"/>
      <sheetName val="HS"/>
      <sheetName val="JT"/>
      <sheetName val="I pintu"/>
      <sheetName val="List"/>
      <sheetName val="An.Alat ayas"/>
      <sheetName val="An.Alat"/>
      <sheetName val="Uph&amp;bhn"/>
      <sheetName val="Sheet1"/>
      <sheetName val="analisa"/>
      <sheetName val="Bahan"/>
      <sheetName val="ANALISA BARU"/>
      <sheetName val="UPAH&amp;BHN"/>
      <sheetName val="BQ-E20-02(Rp)"/>
      <sheetName val="H.Satuan"/>
      <sheetName val="Harga"/>
      <sheetName val="analis_alat"/>
      <sheetName val="NP"/>
      <sheetName val="REKAP-ANALISA"/>
      <sheetName val="DatabaseBarang"/>
      <sheetName val="AHSSNI"/>
      <sheetName val="Upah&amp;Bahan"/>
      <sheetName val="Agregat Halus &amp; Kasa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Uph-bhn"/>
      <sheetName val="Alat"/>
      <sheetName val="Ai"/>
      <sheetName val="Bi"/>
      <sheetName val="C"/>
      <sheetName val="D"/>
      <sheetName val="Ei"/>
      <sheetName val="G"/>
      <sheetName val="I"/>
      <sheetName val="Rekap"/>
      <sheetName val="Kuantitas"/>
      <sheetName val="Skope"/>
      <sheetName val="BOQSal"/>
      <sheetName val="List"/>
      <sheetName val="Rek-Anal"/>
      <sheetName val="A"/>
      <sheetName val="B"/>
      <sheetName val="E"/>
      <sheetName val="F"/>
      <sheetName val="HS"/>
      <sheetName val="J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satuan"/>
      <sheetName val="ANALISA"/>
      <sheetName val="RAB PKT IX "/>
      <sheetName val="RAB PKT X"/>
      <sheetName val="RAB PKT X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.R.JAGA"/>
      <sheetName val="RAB-GUDANG"/>
      <sheetName val="RAB SEREPAK"/>
      <sheetName val="BOQ-BRONCAP SARASUTA"/>
      <sheetName val="BOQ-INTAKE SEREPAK"/>
      <sheetName val="boq-besi"/>
      <sheetName val="boq-resevoar1"/>
      <sheetName val="BOQ-PAGAR"/>
      <sheetName val="BOQ-GUDANG"/>
      <sheetName val="BOQ-R.JAG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rekap"/>
      <sheetName val="RAB"/>
      <sheetName val="Analisa"/>
      <sheetName val="JADWAL asli"/>
      <sheetName val="jdwl bhn"/>
      <sheetName val="jadwal alat"/>
      <sheetName val="jadwal tenaga"/>
      <sheetName val="subko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Rekap BQ-Pernek"/>
      <sheetName val="BQ-Pernek"/>
      <sheetName val="Rek-Analisa"/>
      <sheetName val="A"/>
      <sheetName val="B"/>
      <sheetName val="C"/>
      <sheetName val="D"/>
      <sheetName val="E"/>
      <sheetName val="F"/>
      <sheetName val="G"/>
      <sheetName val="H"/>
      <sheetName val="Anal Pemb Utm"/>
      <sheetName val="Rmh O&amp;P"/>
      <sheetName val="Upah"/>
      <sheetName val="Hrg Bahan"/>
      <sheetName val="Hrg Alat"/>
      <sheetName val="Anal Alat"/>
      <sheetName val="Analisa.Hou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auto rupiah"/>
      <sheetName val="Var"/>
      <sheetName val="Rekap"/>
      <sheetName val="RAB"/>
      <sheetName val="Daftar Harga"/>
      <sheetName val="Analisa"/>
      <sheetName val="Schedule"/>
      <sheetName val="SPEKTEK"/>
      <sheetName val="JADBHN"/>
      <sheetName val="JADTNG"/>
      <sheetName val="JADALAT"/>
      <sheetName val="KOM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Metode (2)"/>
      <sheetName val="BAHAN"/>
      <sheetName val="tenaga"/>
      <sheetName val="jadawal bahan"/>
      <sheetName val="JADWAL TENAGA (2)"/>
      <sheetName val="JADWAL ALAT"/>
      <sheetName val="pegwai"/>
      <sheetName val="rk_an_k (2)"/>
      <sheetName val="Person"/>
      <sheetName val="alat"/>
      <sheetName val="Kop"/>
      <sheetName val="Sheet3"/>
      <sheetName val="Referensi"/>
      <sheetName val="kunci"/>
      <sheetName val="rekap (2)"/>
      <sheetName val="hrg_upah kunci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Metode"/>
      <sheetName val="Peningkat_Penggantian Jbt (2)"/>
      <sheetName val=" "/>
      <sheetName val="Sheet1"/>
      <sheetName val="Penawaran"/>
      <sheetName val="Pernyataan"/>
      <sheetName val="mundur"/>
      <sheetName val="Sanggup"/>
      <sheetName val="k_9"/>
      <sheetName val="analis_alat (2)"/>
      <sheetName val="rkp an_alat"/>
      <sheetName val="analis_alat"/>
      <sheetName val="Peningkat_Penggantian Jbt"/>
      <sheetName val="hrg_al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HARGA"/>
      <sheetName val="Analisa Harga"/>
      <sheetName val="Daftar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entri"/>
      <sheetName val="Surat"/>
      <sheetName val="HaSatUp"/>
      <sheetName val="Analisa"/>
      <sheetName val="Rab"/>
      <sheetName val="Schedule"/>
      <sheetName val="Re-Check"/>
      <sheetName val="Ja-Ten"/>
      <sheetName val="Ja-Bah"/>
      <sheetName val="Ja-Alat"/>
      <sheetName val="metode"/>
      <sheetName val="personil"/>
      <sheetName val="peralatan"/>
      <sheetName val="Perso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KAN. LOKAL"/>
      <sheetName val="PERSIAPAN"/>
      <sheetName val="OP. PERJAM"/>
      <sheetName val="B. LANGSUNG"/>
      <sheetName val="B. PERSONIL"/>
      <sheetName val="OP. ALAT"/>
      <sheetName val="Rab"/>
      <sheetName val="Rekab"/>
      <sheetName val="Schedule"/>
      <sheetName val="Rekap analisa"/>
      <sheetName val="Analisa 1"/>
      <sheetName val="Anal.2"/>
      <sheetName val="AnAL"/>
      <sheetName val="Anl.Angkut"/>
      <sheetName val="Analisa 2"/>
      <sheetName val="Bahan "/>
      <sheetName val="K.Lokal"/>
      <sheetName val="An.Persiapan"/>
      <sheetName val="OP.Perjam"/>
      <sheetName val="B.Langsung"/>
      <sheetName val="Rekap analisa harga"/>
      <sheetName val="An.Alt"/>
      <sheetName val="Rab Bor"/>
      <sheetName val="Bahan Waingapu"/>
      <sheetName val="Analisa harga"/>
      <sheetName val="Analisa  Bor"/>
      <sheetName val="An.Angkut"/>
      <sheetName val="Bhn Jia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Umum"/>
      <sheetName val="Bendungan"/>
      <sheetName val="Pengelak"/>
      <sheetName val="Pelimpah"/>
      <sheetName val="Pengambilan"/>
      <sheetName val="Jalan Akses"/>
      <sheetName val="Hidromekanikal"/>
      <sheetName val="Resum"/>
      <sheetName val="Rek.Analisa"/>
      <sheetName val="A"/>
      <sheetName val="B"/>
      <sheetName val="C"/>
      <sheetName val="D"/>
      <sheetName val="E"/>
      <sheetName val="F"/>
      <sheetName val="G"/>
      <sheetName val="H"/>
      <sheetName val="Bahan"/>
      <sheetName val="Alat"/>
      <sheetName val="Upah"/>
      <sheetName val="Analisa.Hourly (prin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Umum"/>
      <sheetName val="Bendungan"/>
      <sheetName val="Pengelak"/>
      <sheetName val="Pelimpah"/>
      <sheetName val="Pengambilan"/>
      <sheetName val="Jalan Akses"/>
      <sheetName val="Hidromekanikal"/>
      <sheetName val="Resum"/>
      <sheetName val="Rek.Analisa"/>
      <sheetName val="A"/>
      <sheetName val="B"/>
      <sheetName val="C"/>
      <sheetName val="D"/>
      <sheetName val="E"/>
      <sheetName val="F"/>
      <sheetName val="G"/>
      <sheetName val="H"/>
      <sheetName val="Bahan"/>
      <sheetName val="Upah"/>
      <sheetName val="Alat"/>
      <sheetName val="Analisa.Hourly (prin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RAB-LAP"/>
      <sheetName val="Sheet2"/>
      <sheetName val="ANALISA BARU"/>
      <sheetName val="bhn&amp;upah"/>
      <sheetName val="bahan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Personil"/>
      <sheetName val="Peralatan"/>
      <sheetName val="SURAT"/>
      <sheetName val="COVER"/>
      <sheetName val="dt ADM"/>
      <sheetName val="NERACA"/>
      <sheetName val="PERSONIL PQ"/>
      <sheetName val="ALAT PQ"/>
      <sheetName val="PENGALAMAN"/>
      <sheetName val="SKN"/>
      <sheetName val="Struktur Org"/>
      <sheetName val="PEK. YG SDG DILAK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Entri"/>
      <sheetName val="H.SATUAN"/>
      <sheetName val="Analis"/>
      <sheetName val="An-Alat"/>
      <sheetName val="RAB"/>
      <sheetName val="Rekap"/>
      <sheetName val="SKIDUL"/>
      <sheetName val="Srt-pnwr"/>
      <sheetName val="Sheet13"/>
      <sheetName val="MOBILISASI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Rekap BQ-Pompong"/>
      <sheetName val="BQ-Pompong"/>
      <sheetName val="Rek-Analisa"/>
      <sheetName val="A"/>
      <sheetName val="B"/>
      <sheetName val="C"/>
      <sheetName val="D"/>
      <sheetName val="E"/>
      <sheetName val="F"/>
      <sheetName val="H"/>
      <sheetName val="Upah"/>
      <sheetName val="Bahan"/>
      <sheetName val="Alat"/>
      <sheetName val="Analisa.Hourly"/>
      <sheetName val="Input-Project"/>
      <sheetName val="Hit.Mc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el"/>
      <sheetName val="S.Penawarn"/>
      <sheetName val="REKP "/>
      <sheetName val="RAB"/>
      <sheetName val="RKP.ANL"/>
      <sheetName val="analis baru"/>
      <sheetName val="bahan"/>
      <sheetName val="septek"/>
      <sheetName val="Metode"/>
      <sheetName val="sche"/>
      <sheetName val="SP"/>
      <sheetName val="J.bhn"/>
      <sheetName val="J.ALT"/>
      <sheetName val="J.TNG"/>
      <sheetName val="Sheet4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Upah (2)"/>
      <sheetName val="Analisa (2)"/>
      <sheetName val="RAB (2)"/>
      <sheetName val="Upah"/>
      <sheetName val="Analisa"/>
      <sheetName val="RAB"/>
      <sheetName val="nEGO"/>
      <sheetName val="Sheet2"/>
      <sheetName val="Sheet1"/>
      <sheetName val="Ba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rek"/>
      <sheetName val="rab"/>
      <sheetName val="DHS"/>
      <sheetName val="Dft An"/>
      <sheetName val="ANALISA"/>
      <sheetName val="antek (2)"/>
      <sheetName val="kurva s (2)"/>
      <sheetName val="BTA"/>
      <sheetName val="subkont"/>
      <sheetName val="kurva s"/>
      <sheetName val="antek"/>
      <sheetName val="LS Breakdow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rekap"/>
      <sheetName val="Analisa"/>
      <sheetName val="coba2"/>
      <sheetName val="bahan"/>
      <sheetName val="RAB"/>
      <sheetName val="Sheet2"/>
      <sheetName val="coba"/>
      <sheetName val="jad-alat"/>
      <sheetName val="jad-tenaga"/>
      <sheetName val="jad-bahan"/>
      <sheetName val="daf-person"/>
      <sheetName val="adm"/>
      <sheetName val="metode"/>
      <sheetName val="Sheet10"/>
      <sheetName val="SCH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Surat"/>
      <sheetName val="personil"/>
      <sheetName val="peralatan"/>
      <sheetName val="harga upah"/>
      <sheetName val="analisa"/>
      <sheetName val="Rekap"/>
      <sheetName val="rab"/>
      <sheetName val="scedul"/>
      <sheetName val="RICEK"/>
      <sheetName val="Jad Bahan"/>
      <sheetName val="Jad Alat"/>
      <sheetName val="Jad Tenaga"/>
      <sheetName val="netwok"/>
      <sheetName val="an alat"/>
      <sheetName val="metode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kunci"/>
      <sheetName val="Rek.Analisa"/>
      <sheetName val="Analisa"/>
      <sheetName val="ASUMSI HS"/>
      <sheetName val="Harga Satuan"/>
      <sheetName val="HS Print"/>
      <sheetName val="srt-pnrw tender"/>
      <sheetName val="RAB bendung"/>
      <sheetName val="Konvert "/>
      <sheetName val="scedul"/>
      <sheetName val="Jadwal Tenaga"/>
      <sheetName val="Jadwal Bahan"/>
      <sheetName val="Jadwal Alat"/>
      <sheetName val="metode pelak"/>
      <sheetName val="Estimasi Overhead"/>
      <sheetName val=" PERSONIL"/>
      <sheetName val="PERALATAN"/>
      <sheetName val="caver "/>
      <sheetName val="analis_alat"/>
      <sheetName val="Hrg Alat"/>
      <sheetName val="A-D"/>
      <sheetName val="HS"/>
      <sheetName val="Analisa Pompa"/>
      <sheetName val="B"/>
      <sheetName val="C"/>
      <sheetName val="HARGA SAT Pompa"/>
      <sheetName val="K-E"/>
      <sheetName val="F"/>
      <sheetName val="AUTO"/>
      <sheetName val="H"/>
      <sheetName val="RAB"/>
      <sheetName val="S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MOB"/>
      <sheetName val="anls 1"/>
      <sheetName val="anls 2"/>
      <sheetName val="anls 3"/>
      <sheetName val="ALAT"/>
      <sheetName val="tng bhn"/>
      <sheetName val="JDWL"/>
      <sheetName val="Aggregat"/>
      <sheetName val="SUBkON"/>
      <sheetName val="NP"/>
      <sheetName val="Sheet2"/>
      <sheetName val="QUARRY"/>
      <sheetName val="DIV-4"/>
      <sheetName val="DIV-5"/>
      <sheetName val="DIV-6"/>
      <sheetName val="DIV-8"/>
      <sheetName val="DIV-9"/>
      <sheetName val="DIV-11"/>
      <sheetName val="Umum"/>
      <sheetName val="WAKTU"/>
      <sheetName val="dewatering (2)"/>
      <sheetName val="dewatering"/>
      <sheetName val="general"/>
      <sheetName val="general1"/>
      <sheetName val="Data Upah"/>
      <sheetName val="Data Material"/>
      <sheetName val="Data Alat"/>
      <sheetName val="Menu"/>
      <sheetName val="total"/>
      <sheetName val="sumary"/>
      <sheetName val="BQ"/>
      <sheetName val="Breakdown"/>
      <sheetName val="DATA"/>
      <sheetName val="Total Price"/>
      <sheetName val="Master Breakdown"/>
      <sheetName val="A"/>
      <sheetName val="Macro4"/>
      <sheetName val="Macro2"/>
      <sheetName val="Macro6"/>
      <sheetName val="Module1"/>
      <sheetName val="Module2"/>
      <sheetName val="Module3"/>
      <sheetName val="Module4"/>
      <sheetName val="Module5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Pernyataan"/>
      <sheetName val="Penawaran"/>
      <sheetName val="hrg_upah (2)"/>
      <sheetName val="Peningkat_Penggantian Jbt (2)"/>
      <sheetName val=" "/>
      <sheetName val="kunci"/>
      <sheetName val="Sanggup"/>
      <sheetName val="k_9"/>
      <sheetName val="analis_alat"/>
      <sheetName val="rkp an_alat"/>
      <sheetName val="Peningkat_Penggantian Jbt"/>
      <sheetName val="hrg_alt"/>
      <sheetName val="hrg_upah"/>
      <sheetName val="k12k321"/>
      <sheetName val="k341k612"/>
      <sheetName val="k613k804"/>
      <sheetName val="k805k885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k_522a"/>
      <sheetName val="RAB PENINGKATAN"/>
      <sheetName val="GOA-JELENGA"/>
      <sheetName val="Upah-Bhn"/>
      <sheetName val="A-D"/>
      <sheetName val="HS"/>
      <sheetName val="Analisa Pompa"/>
      <sheetName val="B"/>
      <sheetName val="C"/>
      <sheetName val="HARGA SAT Pompa"/>
      <sheetName val="K-E"/>
      <sheetName val="F"/>
      <sheetName val="AUTO"/>
      <sheetName val="H"/>
      <sheetName val="RAB"/>
      <sheetName val="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Analisa"/>
      <sheetName val="Upah"/>
      <sheetName val="Alat"/>
      <sheetName val="Jadwal Pelaks"/>
      <sheetName val="Sch Alat, Bahan, Tenaga"/>
      <sheetName val="Subkon"/>
      <sheetName val="Spektek"/>
      <sheetName val="b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Lock"/>
      <sheetName val="Surat"/>
      <sheetName val="HaSatUp"/>
      <sheetName val="Analisa"/>
      <sheetName val="Rab"/>
      <sheetName val="Schedule"/>
      <sheetName val="Re-Check"/>
      <sheetName val="Ja-Ten"/>
      <sheetName val="Ja-Bah"/>
      <sheetName val="Ja-Alat"/>
      <sheetName val="Personel"/>
      <sheetName val="Cur-Vitae"/>
      <sheetName val="Peralatan"/>
      <sheetName val="Metode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CODE"/>
      <sheetName val="Srt-Pen"/>
      <sheetName val="REKAP"/>
      <sheetName val="RAB"/>
      <sheetName val="ANALISA"/>
      <sheetName val="ANS ALAT"/>
      <sheetName val="UPAH"/>
      <sheetName val="BAHAN"/>
      <sheetName val="ALAT(JAM)"/>
      <sheetName val="SCHEDUL"/>
      <sheetName val="Metode"/>
      <sheetName val="JD-TNG"/>
      <sheetName val="JD-BAHAN"/>
      <sheetName val="JAD ALT"/>
      <sheetName val="Sheet3"/>
      <sheetName val="k341k612"/>
      <sheetName val="analisa stroke"/>
      <sheetName val="H.Satuan"/>
      <sheetName val="Uph+bahan"/>
      <sheetName val="HaSatUp"/>
      <sheetName val="analis_alat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kuantitas 2"/>
      <sheetName val="kuantitas 3"/>
      <sheetName val="analisa 2"/>
      <sheetName val="kuantitas"/>
      <sheetName val="Spektek"/>
      <sheetName val="Spektek (2)"/>
      <sheetName val="analisa"/>
      <sheetName val="Sheet1"/>
      <sheetName val="RAB"/>
      <sheetName val="BQ"/>
      <sheetName val="REKAP (2)"/>
      <sheetName val="bahan"/>
      <sheetName val="unit rate alat"/>
      <sheetName val="upah"/>
      <sheetName val="jadwal pelaks"/>
      <sheetName val="skhedule"/>
      <sheetName val="schedule alat"/>
      <sheetName val="subkon"/>
      <sheetName val="sch tng"/>
      <sheetName val="sch mtr"/>
      <sheetName val="sch alt"/>
      <sheetName val="Rek.alat"/>
      <sheetName val="ANL-BOR"/>
      <sheetName val="analisa (2)"/>
      <sheetName val="REKAP"/>
      <sheetName val="upah (2)"/>
      <sheetName val="bul"/>
      <sheetName val="S"/>
      <sheetName val="Sa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BOQ"/>
      <sheetName val="RAB"/>
      <sheetName val="Upah"/>
      <sheetName val="CODE"/>
      <sheetName val="ANS ALAT"/>
      <sheetName val="REKAP"/>
      <sheetName val="OP. ALAT"/>
      <sheetName val="OP. PERJAM"/>
      <sheetName val="B. PERSONIL"/>
      <sheetName val="K.Lokal"/>
      <sheetName val="Master (1)"/>
      <sheetName val="RAB - MC-0"/>
      <sheetName val="Analis Upah"/>
      <sheetName val="Mob _ demob"/>
      <sheetName val="input"/>
      <sheetName val="Uraian Teknis"/>
      <sheetName val="Harga Satuan"/>
      <sheetName val="Gal-Tim(A)"/>
      <sheetName val="DU-5"/>
      <sheetName val="bahan"/>
      <sheetName val="J"/>
      <sheetName val="Material"/>
      <sheetName val="Ven"/>
      <sheetName val="UPH,BHN,ALT"/>
      <sheetName val="Analis harga"/>
      <sheetName val="hrgsat"/>
      <sheetName val="RAB JALUR TEMILING "/>
      <sheetName val="ANTEK-G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Skema"/>
      <sheetName val="Foto"/>
      <sheetName val="Input Data"/>
      <sheetName val="2"/>
      <sheetName val="Ana-ALAT"/>
      <sheetName val="OP. ALAT"/>
      <sheetName val="OP. PERJAM"/>
      <sheetName val="B. PERSONIL"/>
      <sheetName val="K.Lokal"/>
      <sheetName val="input"/>
      <sheetName val="DU-5"/>
      <sheetName val="Sheet1 (2)"/>
      <sheetName val="Rincian"/>
      <sheetName val="Upah&amp;Bahan"/>
      <sheetName val="rate"/>
      <sheetName val="Uph&amp;bhn"/>
      <sheetName val="Sheet3"/>
      <sheetName val="HRS-ATB"/>
      <sheetName val="ANTEK-PRIME"/>
      <sheetName val="ANTEK-TIM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BOQ"/>
      <sheetName val="RAB"/>
      <sheetName val="2"/>
      <sheetName val="Ana-ALAT"/>
      <sheetName val="OP. ALAT"/>
      <sheetName val="OP. PERJAM"/>
      <sheetName val="B. PERSONIL"/>
      <sheetName val="K.Lokal"/>
      <sheetName val="Hrg Alat"/>
      <sheetName val="Hrg Bahan"/>
      <sheetName val="Upah"/>
      <sheetName val="Daft.U+B"/>
      <sheetName val="Analisa 2"/>
      <sheetName val="BASIC"/>
      <sheetName val="Rekap "/>
      <sheetName val="Rincian"/>
      <sheetName val="Upah&amp;Bahan"/>
      <sheetName val="4"/>
      <sheetName val="rate"/>
      <sheetName val="BQ"/>
      <sheetName val="hrgsat"/>
      <sheetName val="H &amp; U"/>
      <sheetName val="PRIMCO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Rekap (2)"/>
    </sheetNames>
    <sheetDataSet>
      <sheetData sheetId="0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CekList"/>
      <sheetName val="Cover"/>
      <sheetName val="Sekat"/>
      <sheetName val="Daftar Isi"/>
      <sheetName val="Sch Tender"/>
      <sheetName val="Telusur"/>
      <sheetName val="Biaya Tender"/>
      <sheetName val="Aktivitas"/>
      <sheetName val="RAB"/>
      <sheetName val="Analisa IC"/>
      <sheetName val="Analisa D"/>
      <sheetName val="Analisa J"/>
      <sheetName val="Upah B"/>
      <sheetName val="Bahan B"/>
      <sheetName val="Alat B"/>
      <sheetName val="Ops Alat"/>
      <sheetName val="Sewa Alat"/>
      <sheetName val="Rekap Biaya Alat"/>
      <sheetName val="Biaya Operator"/>
      <sheetName val="Rekap RAP"/>
      <sheetName val="RAP"/>
      <sheetName val="Analisa RAP"/>
      <sheetName val="BQ OE"/>
      <sheetName val="Upah"/>
      <sheetName val="Bahan"/>
      <sheetName val="Alat"/>
      <sheetName val="Sub"/>
      <sheetName val="Mark Up"/>
      <sheetName val="BUL"/>
      <sheetName val="THR"/>
      <sheetName val="BA"/>
      <sheetName val="Data Teknik"/>
      <sheetName val="Data Keu"/>
      <sheetName val="Cash Flow"/>
      <sheetName val="Schedule"/>
      <sheetName val="Schedule Bahan"/>
      <sheetName val="Kebut. Bahan"/>
      <sheetName val="Kebut. Tenaga"/>
      <sheetName val="Kebut. Alat"/>
      <sheetName val="Str. Proy."/>
      <sheetName val="Flow"/>
      <sheetName val="Lain-Lain"/>
      <sheetName val="Rincian M"/>
      <sheetName val="Penyebaran M"/>
      <sheetName val="Bekesting"/>
      <sheetName val="Terbilang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CekList"/>
      <sheetName val="Cover"/>
      <sheetName val="Sekat"/>
      <sheetName val="Daftar Isi"/>
      <sheetName val="Sch Tender"/>
      <sheetName val="Telusur"/>
      <sheetName val="Biaya Tender"/>
      <sheetName val="Aktivitas"/>
      <sheetName val="Rekap"/>
      <sheetName val="RAB"/>
      <sheetName val="Analisa IC"/>
      <sheetName val="Analisa D"/>
      <sheetName val="Analisa J"/>
      <sheetName val="Upah B"/>
      <sheetName val="Bahan B"/>
      <sheetName val="Alat B"/>
      <sheetName val="Ops Alat"/>
      <sheetName val="Sewa Alat"/>
      <sheetName val="Rekap Biaya Alat"/>
      <sheetName val="Biaya Operator"/>
      <sheetName val="Rekap RAP"/>
      <sheetName val="RAP"/>
      <sheetName val="Analisa RAP"/>
      <sheetName val="BQ OE"/>
      <sheetName val="Upah"/>
      <sheetName val="Bahan"/>
      <sheetName val="Alat"/>
      <sheetName val="Sub"/>
      <sheetName val="Mark Up"/>
      <sheetName val="BUL"/>
      <sheetName val="THR"/>
      <sheetName val="BA"/>
      <sheetName val="Data Teknik"/>
      <sheetName val="Data Keu"/>
      <sheetName val="Cash Flow"/>
      <sheetName val="Schedule"/>
      <sheetName val="Schedule Bahan"/>
      <sheetName val="Kebut. Bahan"/>
      <sheetName val="Kebut. Tenaga"/>
      <sheetName val="Kebut. Alat"/>
      <sheetName val="Str. Proy."/>
      <sheetName val="Flow"/>
      <sheetName val="Lain-Lain"/>
      <sheetName val="Rincian M"/>
      <sheetName val="Penyebaran M"/>
      <sheetName val="Bekesting"/>
      <sheetName val="Terbilang"/>
      <sheetName val="Anali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CekList"/>
      <sheetName val="Cover"/>
      <sheetName val="Sekat"/>
      <sheetName val="Daftar Isi"/>
      <sheetName val="Sch Tender"/>
      <sheetName val="Telusur"/>
      <sheetName val="Biaya Tender"/>
      <sheetName val="Aktivitas"/>
      <sheetName val="RAB"/>
      <sheetName val="Analisa IC"/>
      <sheetName val="Analisa D"/>
      <sheetName val="Analisa J"/>
      <sheetName val="Upah B"/>
      <sheetName val="Bahan B"/>
      <sheetName val="Alat B"/>
      <sheetName val="Ops Alat"/>
      <sheetName val="Sewa Alat"/>
      <sheetName val="Rekap Biaya Alat"/>
      <sheetName val="Biaya Operator"/>
      <sheetName val="Rekap RAP"/>
      <sheetName val="RAP"/>
      <sheetName val="Analisa RAP"/>
      <sheetName val="BQ OE"/>
      <sheetName val="Upah"/>
      <sheetName val="Bahan"/>
      <sheetName val="Alat"/>
      <sheetName val="Sub"/>
      <sheetName val="Mark Up"/>
      <sheetName val="BUL"/>
      <sheetName val="THR"/>
      <sheetName val="BA"/>
      <sheetName val="Data Teknik"/>
      <sheetName val="Data Keu"/>
      <sheetName val="Cash Flow"/>
      <sheetName val="Schedule"/>
      <sheetName val="Schedule Bahan"/>
      <sheetName val="Kebut. Bahan"/>
      <sheetName val="Kebut. Tenaga"/>
      <sheetName val="Kebut. Alat"/>
      <sheetName val="Str. Proy."/>
      <sheetName val="Flow"/>
      <sheetName val="Lain-Lain"/>
      <sheetName val="Rincian M"/>
      <sheetName val="Penyebaran M"/>
      <sheetName val="Bekesting"/>
      <sheetName val="Terbilang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PENG-PRA"/>
      <sheetName val="PERNY.DOK"/>
      <sheetName val="adm"/>
      <sheetName val="3"/>
      <sheetName val="pernt.PNS"/>
      <sheetName val="Pernyataan Tenaga Teknik"/>
      <sheetName val="RIWAYAT HIDUP"/>
      <sheetName val="Peralatan"/>
      <sheetName val="SKN"/>
      <sheetName val="DAFTAR KONTRAK"/>
      <sheetName val="NERACA "/>
      <sheetName val="serah-terim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Kantor"/>
      <sheetName val="Analisa"/>
      <sheetName val="JADWAL asli"/>
      <sheetName val="jdwl bhn (2)"/>
      <sheetName val="jadwal alat"/>
      <sheetName val="jadwal tenaga"/>
      <sheetName val="Kantor (2)"/>
      <sheetName val="JADWAL (2)"/>
      <sheetName val="Sheet1"/>
      <sheetName val="JADW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1.xml><?xml version="1.0" encoding="utf-8"?>
<externalLink xmlns="http://schemas.openxmlformats.org/spreadsheetml/2006/main">
  <externalBook xmlns:r="http://schemas.openxmlformats.org/officeDocument/2006/relationships" r:id="rId1">
    <sheetNames>
      <sheetName val="HSD"/>
      <sheetName val="ANALISA BIAYA"/>
      <sheetName val="RAB"/>
      <sheetName val="REKAP HITUNGAN"/>
      <sheetName val="bac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2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  <sheetName val="Analis yg Dipakai"/>
      <sheetName val="RAB"/>
      <sheetName val="Rek_Sal"/>
      <sheetName val="Rek_Bang"/>
      <sheetName val="BOQ Sal."/>
      <sheetName val="BOQ Sadap"/>
      <sheetName val="Trj_Mr"/>
      <sheetName val="Grg2"/>
      <sheetName val="Inlet"/>
      <sheetName val="Trj_tg"/>
      <sheetName val="B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3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auto-PPN"/>
      <sheetName val="Dok. Penawaran Harga"/>
      <sheetName val="Dok. Administrsi"/>
      <sheetName val="Dok. Penawarn Teknis"/>
      <sheetName val="SUPEN"/>
      <sheetName val="Rekap_Total"/>
      <sheetName val="RAB"/>
      <sheetName val="analisa"/>
      <sheetName val="bahan"/>
      <sheetName val="Metode "/>
      <sheetName val="Schedule"/>
      <sheetName val="JWL.TNG"/>
      <sheetName val="JWL.ALAT"/>
      <sheetName val="JWL.BHN"/>
      <sheetName val="septek"/>
      <sheetName val="Variabel"/>
      <sheetName val="Personil&amp;Alat"/>
      <sheetName val="sTRUK"/>
      <sheetName val="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4.xml><?xml version="1.0" encoding="utf-8"?>
<externalLink xmlns="http://schemas.openxmlformats.org/spreadsheetml/2006/main">
  <externalBook xmlns:r="http://schemas.openxmlformats.org/officeDocument/2006/relationships" r:id="rId1">
    <sheetNames>
      <sheetName val="HSUB"/>
      <sheetName val="Pedoman AHSP (2)"/>
      <sheetName val="Pantai(PT)"/>
      <sheetName val="HSD_SK-GUB"/>
      <sheetName val="Rekap An.Pipa"/>
      <sheetName val="HSD_Lokasi_Pekerjaan"/>
      <sheetName val="HS 1"/>
      <sheetName val="HSD BATU"/>
      <sheetName val="Dia"/>
      <sheetName val="2.7 Airtanah (2)"/>
      <sheetName val="Price ACC PVC"/>
      <sheetName val="Price PVC-O"/>
      <sheetName val="Analisa Lain-lain"/>
      <sheetName val="Chart2"/>
      <sheetName val="produktivitas batu armor"/>
      <sheetName val="produktivitas 2"/>
      <sheetName val="analisa Pantai"/>
      <sheetName val="2.7 Airtanah"/>
      <sheetName val="2.6 Muara"/>
      <sheetName val="2.5 Irigasi"/>
      <sheetName val="2.4_Gali_angkut_padatkan"/>
      <sheetName val="2.3_Akut_Material_Lintas_Pulau"/>
      <sheetName val="2.2_Galian_Sungai_dan angkut"/>
      <sheetName val="2.1_Galian_Situ_waduk"/>
      <sheetName val="Biaya_Angkut (MANUAL)"/>
      <sheetName val="analisa produktivitas"/>
      <sheetName val="Pas-Brjong(C)"/>
      <sheetName val="HSUB (2)"/>
      <sheetName val="Bang nurul"/>
      <sheetName val="Pedoman AHSP"/>
      <sheetName val="Pedoman BWS NT1"/>
      <sheetName val="Analisa alat berat"/>
      <sheetName val="Gal-Tim(A)"/>
      <sheetName val="Beton(B)"/>
      <sheetName val="Rek-Anal"/>
      <sheetName val="HSD_SK-Bupati"/>
      <sheetName val="List"/>
      <sheetName val="1.1_Tanah"/>
      <sheetName val="ANALISA HARGA SAT ALAT"/>
      <sheetName val="1.2_Pasangan"/>
      <sheetName val="1.3_Beton"/>
      <sheetName val="AN.Pipa PVC-O"/>
      <sheetName val="AN.Pipa PVC"/>
      <sheetName val="AN.Pipa GI"/>
      <sheetName val="AN.Pipa PE"/>
      <sheetName val="AN.Pengetesan Pipa"/>
      <sheetName val="Potong ALL Pipa"/>
      <sheetName val="AN.Valve Permen"/>
      <sheetName val="E"/>
      <sheetName val="F"/>
      <sheetName val="J"/>
      <sheetName val="K"/>
      <sheetName val="Analisa (HSP) - Alat (AL) (2)"/>
      <sheetName val="Analisa (HSP) - Biaya (BY) (2)"/>
      <sheetName val="Analisa (HSP) - Kerja (P) (2)"/>
      <sheetName val="Analisa (HSP) - BL &amp; BTL (2)"/>
      <sheetName val="Analisa alat berat "/>
      <sheetName val="produktivitas galian timbunan"/>
      <sheetName val="produktivitas (2)"/>
      <sheetName val="1.4_Pemancangan"/>
      <sheetName val="1.5_Dewatering"/>
      <sheetName val="1.6_Pintu Air"/>
      <sheetName val="HPS (2)"/>
      <sheetName val="1.8_Perpipaan "/>
      <sheetName val="Analisa Lain-lain (2)"/>
      <sheetName val="HARGA SAT"/>
      <sheetName val="HARGA PIPA &amp; ACCSORICES BWS"/>
      <sheetName val="HARGA SATUAN PIPA PABRIK 2018"/>
      <sheetName val="1.7_Lain-Lain"/>
      <sheetName val="Rekap HSP"/>
      <sheetName val="boq singgang"/>
      <sheetName val="RAB"/>
      <sheetName val="Jadwal"/>
      <sheetName val="Rekap Se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85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Variable"/>
      <sheetName val="REKAP"/>
      <sheetName val="RAB"/>
      <sheetName val="Analisa"/>
      <sheetName val="Daftar Harga"/>
      <sheetName val="METODE OK"/>
      <sheetName val="Sche"/>
      <sheetName val="SPEKTEK"/>
      <sheetName val="J.Alat"/>
      <sheetName val="J.BAhan"/>
      <sheetName val="J.Tenaga"/>
      <sheetName val="KOM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6.xml><?xml version="1.0" encoding="utf-8"?>
<externalLink xmlns="http://schemas.openxmlformats.org/spreadsheetml/2006/main">
  <externalBook xmlns:r="http://schemas.openxmlformats.org/officeDocument/2006/relationships" r:id="rId1">
    <sheetNames>
      <sheetName val="UPAH BAHAN ALAT"/>
      <sheetName val="HARGA ALAT"/>
      <sheetName val="ANALISA PERALATAN"/>
      <sheetName val="ANALISA PEKERJAAN"/>
      <sheetName val="SURAT PENAWARAN"/>
      <sheetName val="harga"/>
      <sheetName val="analisa"/>
      <sheetName val="rab"/>
      <sheetName val="rekap"/>
      <sheetName val="AUTO "/>
      <sheetName val="tmsdl"/>
      <sheetName val="jumlah Tenaga"/>
      <sheetName val="Jadwal alat"/>
      <sheetName val="metode"/>
      <sheetName val="SPESIFIKSI TEHNIK"/>
      <sheetName val="PROG MU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7.xml><?xml version="1.0" encoding="utf-8"?>
<externalLink xmlns="http://schemas.openxmlformats.org/spreadsheetml/2006/main">
  <externalBook xmlns:r="http://schemas.openxmlformats.org/officeDocument/2006/relationships" r:id="rId1">
    <sheetNames>
      <sheetName val="KAN. LOKAL"/>
      <sheetName val="PERSIAPAN"/>
      <sheetName val="OP. PERJAM"/>
      <sheetName val="B. LANGSUNG"/>
      <sheetName val="B. PERSONIL"/>
      <sheetName val="OP. ALAT"/>
      <sheetName val="An.Pompa"/>
      <sheetName val="An.Pemasangan"/>
      <sheetName val="An.Pmsg.blnk"/>
      <sheetName val="An.Pump.blank"/>
      <sheetName val="Rekap.blank"/>
      <sheetName val="Kuant.blank"/>
      <sheetName val="Use.blank"/>
      <sheetName val="Daft.U+B.blank"/>
      <sheetName val="SCHE"/>
      <sheetName val="Rekap"/>
      <sheetName val="Rab"/>
      <sheetName val="RAB JIAT LOMBOK.ok"/>
      <sheetName val="TIME SCHEDULE"/>
      <sheetName val="rab tenaga surya"/>
      <sheetName val="VOL GALIAN"/>
      <sheetName val="BAK PENAMPUNG"/>
      <sheetName val="BOQ RUMAH POMPA"/>
      <sheetName val="Use Anls"/>
      <sheetName val="Daft.U+B"/>
      <sheetName val="HRGA POMPA"/>
      <sheetName val="An.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188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LOOK tano"/>
      <sheetName val="SP"/>
      <sheetName val="K'9"/>
      <sheetName val="Upah"/>
      <sheetName val="ALAT"/>
      <sheetName val="ANALIS"/>
      <sheetName val="RAB FINAL"/>
      <sheetName val="METODE"/>
      <sheetName val="Deker"/>
      <sheetName val="SCH"/>
      <sheetName val="ANTEK"/>
      <sheetName val="ATB"/>
      <sheetName val="Daftar Har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89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  <sheetName val="cov"/>
      <sheetName val="pen"/>
      <sheetName val="pen (2)"/>
      <sheetName val="ALAT"/>
      <sheetName val="personil"/>
      <sheetName val="4"/>
      <sheetName val="3"/>
      <sheetName val="2"/>
      <sheetName val="1"/>
      <sheetName val="Schedule"/>
      <sheetName val="Network"/>
      <sheetName val="Sch-CHEK "/>
      <sheetName val="Jdw-bhn"/>
      <sheetName val="sch cek"/>
      <sheetName val="jad bahan"/>
      <sheetName val="Jdw-alat"/>
      <sheetName val="Jdw-Tng"/>
      <sheetName val="Ana-ALAT"/>
      <sheetName val="Metode"/>
      <sheetName val="Sheet3"/>
      <sheetName val="Sheet1"/>
      <sheetName val="Daftar Harga"/>
      <sheetName val="RAB"/>
      <sheetName val="Analisa"/>
      <sheetName val="PT."/>
      <sheetName val="Input"/>
      <sheetName val="ANA"/>
      <sheetName val="HARGA SAT"/>
      <sheetName val="RAB Keban Jamong"/>
      <sheetName val="RAB Rehab Orong Gedong"/>
      <sheetName val="RAB Otak Semu"/>
      <sheetName val="RAB Rehab Panoso"/>
      <sheetName val="RAB Plam Ngaong"/>
      <sheetName val="Rek-Analisa"/>
      <sheetName val="RAB Semurung"/>
      <sheetName val="RAB Semaya"/>
      <sheetName val="RAB T.Ksam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Data"/>
      <sheetName val="PEN"/>
      <sheetName val="KUALIF"/>
      <sheetName val="HSD"/>
      <sheetName val="ANAL"/>
      <sheetName val="Rekap An-Pek"/>
      <sheetName val="RAB "/>
      <sheetName val="MET"/>
      <sheetName val="Sch"/>
      <sheetName val="Pengurus"/>
      <sheetName val="Modal"/>
      <sheetName val="Usulan Alat"/>
      <sheetName val="Usulan Staf"/>
      <sheetName val="STR.PEKERJAAN"/>
      <sheetName val="penga"/>
      <sheetName val="sub-kont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0.xml><?xml version="1.0" encoding="utf-8"?>
<externalLink xmlns="http://schemas.openxmlformats.org/spreadsheetml/2006/main">
  <externalBook xmlns:r="http://schemas.openxmlformats.org/officeDocument/2006/relationships" r:id="rId1">
    <sheetNames>
      <sheetName val="Kpn"/>
      <sheetName val="West Divertion"/>
      <sheetName val="B-Rate"/>
      <sheetName val="Standar"/>
      <sheetName val="Lain-lain"/>
      <sheetName val="Baha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91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.R.JAGA"/>
      <sheetName val="RAB-GUDANG"/>
      <sheetName val="RAB SEREPAK"/>
      <sheetName val="BOQ-BRONCAP SARASUTA"/>
      <sheetName val="BOQ-INTAKE SEREPAK"/>
      <sheetName val="boq-besi"/>
      <sheetName val="boq-resevoar1"/>
      <sheetName val="BOQ-PAGAR"/>
      <sheetName val="BOQ-GUDANG"/>
      <sheetName val="BOQ-R.JAG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2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rekap"/>
      <sheetName val="Analisa"/>
      <sheetName val="coba2"/>
      <sheetName val="bahan"/>
      <sheetName val="RAB"/>
      <sheetName val="Sheet2"/>
      <sheetName val="coba"/>
      <sheetName val="jad-alat"/>
      <sheetName val="jad-tenaga"/>
      <sheetName val="jad-bahan"/>
      <sheetName val="daf-person"/>
      <sheetName val="adm"/>
      <sheetName val="metode"/>
      <sheetName val="Sheet10"/>
      <sheetName val="SCH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3.xml><?xml version="1.0" encoding="utf-8"?>
<externalLink xmlns="http://schemas.openxmlformats.org/spreadsheetml/2006/main">
  <externalBook xmlns:r="http://schemas.openxmlformats.org/officeDocument/2006/relationships" r:id="rId1">
    <sheetNames>
      <sheetName val="Rek-Anal"/>
      <sheetName val="Pantai(PT)"/>
      <sheetName val="Gal-Tim(A)"/>
      <sheetName val="Beton(B)"/>
      <sheetName val="Pas-Brjong(C)"/>
      <sheetName val="Jl-Insp(D)"/>
      <sheetName val="Lain2(E)"/>
      <sheetName val="Invstg(F)"/>
      <sheetName val="Umum(G)"/>
      <sheetName val="Pintu-Irg(i)"/>
      <sheetName val="List"/>
      <sheetName val="An.Alat"/>
      <sheetName val="Uph&amp;bhn"/>
      <sheetName val="PIEZO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4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ASI"/>
      <sheetName val="RAB"/>
      <sheetName val="ANALIZ"/>
      <sheetName val="LS"/>
      <sheetName val="HPS"/>
      <sheetName val="Estimasi2"/>
      <sheetName val="Angkut"/>
      <sheetName val="Estimasi"/>
      <sheetName val="REK ANALISA ALAT"/>
      <sheetName val="ANALISA ANALT"/>
      <sheetName val="TIME SCDL"/>
      <sheetName val="REKAP ANALIZ"/>
      <sheetName val="ATB"/>
      <sheetName val="SUBKON"/>
      <sheetName val="Koeef1"/>
      <sheetName val="Koof"/>
      <sheetName val="Kooef2"/>
      <sheetName val="ANATECH"/>
      <sheetName val="TKDN"/>
      <sheetName val="iTKDN"/>
      <sheetName val="Q"/>
      <sheetName val="SPEKT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PIPA"/>
      <sheetName val="Analisa"/>
      <sheetName val="Harga Satuan"/>
      <sheetName val="Sheet1"/>
      <sheetName val="Rekap (2)"/>
      <sheetName val="AnRutin"/>
      <sheetName val="4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6.xml><?xml version="1.0" encoding="utf-8"?>
<externalLink xmlns="http://schemas.openxmlformats.org/spreadsheetml/2006/main">
  <externalBook xmlns:r="http://schemas.openxmlformats.org/officeDocument/2006/relationships" r:id="rId1">
    <sheetNames>
      <sheetName val="NETWORK PIPA"/>
      <sheetName val="Teknis"/>
      <sheetName val="ESTMASI"/>
      <sheetName val="AN.ALAT"/>
      <sheetName val="AN. BAHAN"/>
      <sheetName val="BREAK DON"/>
      <sheetName val="HARGA SAT"/>
      <sheetName val="ANALISA"/>
      <sheetName val="MT GADING"/>
      <sheetName val="Scedule"/>
      <sheetName val="TNGA"/>
      <sheetName val="BHN"/>
      <sheetName val="AL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7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le"/>
      <sheetName val="Rekap"/>
      <sheetName val="RAB"/>
      <sheetName val="Daftar harga"/>
      <sheetName val="Analisa"/>
      <sheetName val="Alat"/>
      <sheetName val="sche"/>
      <sheetName val="Metode Oke Banget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98.xml><?xml version="1.0" encoding="utf-8"?>
<externalLink xmlns="http://schemas.openxmlformats.org/spreadsheetml/2006/main">
  <externalBook xmlns:r="http://schemas.openxmlformats.org/officeDocument/2006/relationships" r:id="rId1">
    <sheetNames>
      <sheetName val="Rpba (2)"/>
      <sheetName val="AUTO"/>
      <sheetName val="KOEFISIEN BESI"/>
      <sheetName val="HSD"/>
      <sheetName val="ANALISA BIAYA"/>
      <sheetName val="backup TAMBAHAN"/>
      <sheetName val="RAB kantor"/>
      <sheetName val="hit"/>
      <sheetName val="REKAP HIT"/>
      <sheetName val="RAB2 talud"/>
      <sheetName val="hit2"/>
      <sheetName val="REKAP HIT2"/>
      <sheetName val="aNaLiSa"/>
      <sheetName val="AnRutin"/>
      <sheetName val="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9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"/>
      <sheetName val="Rek-Anal"/>
      <sheetName val="Uph&amp;bhn"/>
      <sheetName val="An.Alat"/>
      <sheetName val="List"/>
      <sheetName val="A"/>
      <sheetName val="B"/>
      <sheetName val="C"/>
      <sheetName val="D"/>
      <sheetName val="E"/>
      <sheetName val="F"/>
      <sheetName val="G"/>
      <sheetName val="I"/>
      <sheetName val="Analisa pipa LBK"/>
      <sheetName val="Analisa pipa"/>
      <sheetName val="PT"/>
      <sheetName val="Pzmt"/>
      <sheetName val="T.8"/>
      <sheetName val="BRCP&amp;INTAKE"/>
      <sheetName val="SCH"/>
      <sheetName val="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uruf (2)"/>
      <sheetName val="KONFIRMASI"/>
      <sheetName val="div3"/>
      <sheetName val="div6"/>
      <sheetName val="div7"/>
      <sheetName val="div8"/>
      <sheetName val="MTRL"/>
      <sheetName val="skedul"/>
      <sheetName val="SKED"/>
      <sheetName val="Harga S Dasar"/>
      <sheetName val="METODE"/>
      <sheetName val="Estimate"/>
      <sheetName val="Summary"/>
      <sheetName val="sub"/>
      <sheetName val="mpu"/>
      <sheetName val="ALAT"/>
      <sheetName val="mobilisasi"/>
      <sheetName val="div2"/>
      <sheetName val="div31"/>
      <sheetName val="div4"/>
      <sheetName val="div5"/>
      <sheetName val="Analisis"/>
      <sheetName val="div7 (2)"/>
      <sheetName val="div71"/>
      <sheetName val="siklop"/>
      <sheetName val="div10"/>
      <sheetName val="LAMPIR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AT."/>
      <sheetName val="BA"/>
      <sheetName val="HS"/>
      <sheetName val="ANS"/>
      <sheetName val="RAB"/>
      <sheetName val="Lock"/>
      <sheetName val="1"/>
      <sheetName val="A"/>
      <sheetName val="B"/>
      <sheetName val="C"/>
      <sheetName val="D"/>
      <sheetName val="E"/>
      <sheetName val="F"/>
      <sheetName val="G"/>
      <sheetName val="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 SAT"/>
      <sheetName val="ANALISA"/>
      <sheetName val="RAB"/>
      <sheetName val="HARGA SAT (2)"/>
      <sheetName val="sced"/>
      <sheetName val="brigdw"/>
      <sheetName val="brigdw.alt"/>
      <sheetName val="bhn+tnga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1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rek-analisa"/>
      <sheetName val="metode"/>
      <sheetName val="ana Alat"/>
      <sheetName val="Perhitungan Tenaga"/>
      <sheetName val="Over head"/>
      <sheetName val="tmscdl"/>
      <sheetName val="Perhitungan Bhn Alat Tng"/>
      <sheetName val="Jadwal Alat Bahan Tenaga"/>
      <sheetName val="breakdown"/>
      <sheetName val="HARGA SAT"/>
      <sheetName val="ANALISA"/>
      <sheetName val="Sheet1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2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KERUAK"/>
      <sheetName val="TANJUNG"/>
      <sheetName val="KEDIRI"/>
      <sheetName val="PUYUNG"/>
      <sheetName val="MSBGK"/>
      <sheetName val="mck"/>
      <sheetName val="BIMA"/>
      <sheetName val="ParkirM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04.xml><?xml version="1.0" encoding="utf-8"?>
<externalLink xmlns="http://schemas.openxmlformats.org/spreadsheetml/2006/main">
  <externalBook xmlns:r="http://schemas.openxmlformats.org/officeDocument/2006/relationships" r:id="rId1">
    <sheetNames>
      <sheetName val="Rp"/>
      <sheetName val="Input-Project"/>
      <sheetName val="Guard House"/>
      <sheetName val="Rek.Analisa"/>
      <sheetName val="A"/>
      <sheetName val="B"/>
      <sheetName val="C"/>
      <sheetName val="D"/>
      <sheetName val="E"/>
      <sheetName val="F"/>
      <sheetName val="G"/>
      <sheetName val="H"/>
      <sheetName val="AA"/>
      <sheetName val="LS"/>
      <sheetName val="Upah"/>
      <sheetName val="Bahan"/>
      <sheetName val="Alat"/>
      <sheetName val="Analisa.Hourly"/>
      <sheetName val="Standar"/>
      <sheetName val="Biaya"/>
      <sheetName val="Pemindahan Penduduk "/>
      <sheetName val="PO2"/>
      <sheetName val="D.1.7"/>
      <sheetName val="D.2.3"/>
      <sheetName val="D.2.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uan"/>
      <sheetName val="Harga Satuan (2)"/>
      <sheetName val="REKAP-ATM"/>
      <sheetName val="Print-Analis ini"/>
      <sheetName val="Analisa"/>
      <sheetName val="Rekap Analis"/>
      <sheetName val="REKAP-BIAYA"/>
      <sheetName val="VOL"/>
      <sheetName val="Metode"/>
      <sheetName val="REKAP-BIAYA (2)"/>
      <sheetName val="REKAP-BIAYA iim"/>
      <sheetName val="AnalisaIIM"/>
      <sheetName val="Harga SatuanIIM"/>
      <sheetName val="HARGA SAT.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06.xml><?xml version="1.0" encoding="utf-8"?>
<externalLink xmlns="http://schemas.openxmlformats.org/spreadsheetml/2006/main">
  <externalBook xmlns:r="http://schemas.openxmlformats.org/officeDocument/2006/relationships" r:id="rId1">
    <sheetNames>
      <sheetName val="RAB HDPE (Gede)"/>
      <sheetName val="Tanah&amp;Bongkaran"/>
      <sheetName val="Beton&amp;pembesian"/>
      <sheetName val="Pasangan&amp;plesteran"/>
      <sheetName val="Pek.pipa"/>
      <sheetName val="Pengecatan"/>
      <sheetName val="Pek.Mob&amp;Dewatering"/>
      <sheetName val="Pek.Jalan"/>
      <sheetName val="Pipa PVC-O"/>
      <sheetName val="JBT 35M"/>
      <sheetName val="JBT 25M"/>
      <sheetName val="Sheet6"/>
      <sheetName val="jbt 5m"/>
      <sheetName val="jbt 10m"/>
      <sheetName val="jbt 12,5"/>
      <sheetName val="pipa"/>
      <sheetName val="Vol.Pipa-Acc-Bongkaran"/>
      <sheetName val="Vol.Galian"/>
      <sheetName val="Price PVC-O"/>
      <sheetName val="DAFTAR HARGA SAT"/>
      <sheetName val="REKAP"/>
      <sheetName val="RAB PVC-O"/>
      <sheetName val="Rek Anal."/>
      <sheetName val="RR"/>
      <sheetName val="RS"/>
      <sheetName val="R.T"/>
      <sheetName val="R.A"/>
      <sheetName val="R.B"/>
      <sheetName val="R.C"/>
      <sheetName val="R.D"/>
      <sheetName val="R.X"/>
      <sheetName val="R.U"/>
      <sheetName val="R.E"/>
      <sheetName val="R.H"/>
      <sheetName val="R.I"/>
      <sheetName val="R.J"/>
      <sheetName val="REKAP DIST 1"/>
      <sheetName val="REKAP DIST 2"/>
      <sheetName val="DataMasukan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07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L"/>
      <sheetName val="s. pernyataan"/>
      <sheetName val="S.Penawarn"/>
      <sheetName val="REKAP"/>
      <sheetName val="RAB"/>
      <sheetName val="Daftar Harga"/>
      <sheetName val="Analisa K"/>
      <sheetName val="Analisa E"/>
      <sheetName val="METODE"/>
      <sheetName val="SCHE"/>
      <sheetName val="J.Tenaga"/>
      <sheetName val="J.ALAT"/>
      <sheetName val="J.Bahan"/>
      <sheetName val="NET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8.xml><?xml version="1.0" encoding="utf-8"?>
<externalLink xmlns="http://schemas.openxmlformats.org/spreadsheetml/2006/main">
  <externalBook xmlns:r="http://schemas.openxmlformats.org/officeDocument/2006/relationships" r:id="rId1">
    <sheetNames>
      <sheetName val="BREAK.ACC"/>
      <sheetName val="HARGA SAT"/>
      <sheetName val="ANALISA"/>
      <sheetName val="PRAY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9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Rekap Volume"/>
      <sheetName val="Rekab Kebutuhan (SWA)"/>
      <sheetName val="RPD (SWA)"/>
      <sheetName val="Rekapitulasi"/>
      <sheetName val="RAB R Kelas Keterampilan"/>
      <sheetName val="Kurva S"/>
      <sheetName val="Analisa "/>
      <sheetName val="Upah Bahan"/>
      <sheetName val="Daftar Harga Satuan Pekerjaan"/>
      <sheetName val="Analisa Rangka Atap"/>
      <sheetName val="Persiapan"/>
      <sheetName val="Galian Tanah"/>
      <sheetName val="Timbunan Pemadatan"/>
      <sheetName val="Pembongkaran"/>
      <sheetName val="Pondasi"/>
      <sheetName val="Beton"/>
      <sheetName val="Rangka Atap"/>
      <sheetName val="Pasangan Dinding"/>
      <sheetName val="Penutup Atap"/>
      <sheetName val="Plesteran Dan Acian"/>
      <sheetName val="Plafon"/>
      <sheetName val="Penutup Lantai dan Dinding"/>
      <sheetName val="Pintu dan Jendela"/>
      <sheetName val="Kaca"/>
      <sheetName val="Besi dan Aluminium"/>
      <sheetName val="Kayu"/>
      <sheetName val="Pengecatan dan Pelituran"/>
      <sheetName val="Signage"/>
      <sheetName val="Sanitair"/>
      <sheetName val="Sistem Air Minum"/>
      <sheetName val="Sistem Air Limbah"/>
      <sheetName val="Bak Kontrol"/>
      <sheetName val="Perpipaan Gedung"/>
      <sheetName val="Jaringan 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9">
          <cell r="A439" t="str">
            <v>3.8.10.1 </v>
          </cell>
          <cell r="B439" t="str">
            <v>Pengecatan 1 m2 tembok baru (1 lapis plamir, 1 lapis cat dasar, 2 lapis cat penutup), interior</v>
          </cell>
        </row>
        <row r="456">
          <cell r="G456">
            <v>76676.25</v>
          </cell>
        </row>
        <row r="459">
          <cell r="A459" t="str">
            <v>3.8.10.2 </v>
          </cell>
          <cell r="B459" t="str">
            <v>Pengecatan 1 m2 tembok baru (1 lapis cat dasar, 2 lapis cat penutup), eksterior</v>
          </cell>
        </row>
        <row r="475">
          <cell r="G475">
            <v>77729.65</v>
          </cell>
        </row>
        <row r="478">
          <cell r="A478" t="str">
            <v>3.8.4</v>
          </cell>
          <cell r="B478" t="str">
            <v>Pengecatan 1 m2 bidang kayu baru (1 lapis plamir, 1 lapis cat dasar, 2 lapis cat penutup)</v>
          </cell>
        </row>
        <row r="499">
          <cell r="G499">
            <v>50591.95</v>
          </cell>
        </row>
        <row r="579">
          <cell r="A579" t="str">
            <v>3.13.5</v>
          </cell>
        </row>
        <row r="596">
          <cell r="G596">
            <v>264416.625</v>
          </cell>
        </row>
        <row r="655">
          <cell r="A655" t="str">
            <v>3.5.2.2.1 </v>
          </cell>
          <cell r="B655" t="str">
            <v>Pemasangan 1 m2 plafon serat semen tebal 4 mm, 5 mm, dan 6 mm</v>
          </cell>
        </row>
        <row r="671">
          <cell r="G671">
            <v>78349.5</v>
          </cell>
        </row>
        <row r="673">
          <cell r="A673" t="str">
            <v>3.5.3.3 </v>
          </cell>
          <cell r="B673" t="str">
            <v>Pemasangan 1 m2 rangka plafon kayu kelas II atau III, modul 60x60 cm</v>
          </cell>
        </row>
        <row r="689">
          <cell r="G689">
            <v>145532.5</v>
          </cell>
        </row>
        <row r="692">
          <cell r="A692" t="str">
            <v>3.9.8.3 </v>
          </cell>
          <cell r="B692" t="str">
            <v>Pemasangan 1 m2 lantai keramik uk. 40x40 cm (1SP : 2PP)</v>
          </cell>
        </row>
        <row r="710">
          <cell r="G710">
            <v>160208.225</v>
          </cell>
        </row>
        <row r="712">
          <cell r="A712" t="str">
            <v>5.1.1.3.1 </v>
          </cell>
          <cell r="B712" t="str">
            <v>Pemasangan 1 m' Kabel NYM 2 x 1,5 mm2</v>
          </cell>
        </row>
        <row r="727">
          <cell r="G727">
            <v>21914.4</v>
          </cell>
        </row>
        <row r="747">
          <cell r="A747" t="str">
            <v>3.3.6</v>
          </cell>
        </row>
        <row r="763">
          <cell r="G763">
            <v>72392.5</v>
          </cell>
        </row>
        <row r="766">
          <cell r="A766" t="str">
            <v>3.5.2.6 </v>
          </cell>
          <cell r="B766" t="str">
            <v>Pemasangan 1 m' list plafon gypsum</v>
          </cell>
        </row>
        <row r="782">
          <cell r="G782">
            <v>27520.535</v>
          </cell>
        </row>
        <row r="785">
          <cell r="A785" t="str">
            <v>3.9.8.2</v>
          </cell>
          <cell r="B785" t="str">
            <v>Pemasangan 1 m2 Guiding/Warning Block uk. 30x30 cm (1SP : 2PP)</v>
          </cell>
        </row>
        <row r="803">
          <cell r="G803">
            <v>496082.5357</v>
          </cell>
        </row>
      </sheetData>
      <sheetData sheetId="8">
        <row r="9">
          <cell r="E9" t="str">
            <v>Pekerja</v>
          </cell>
          <cell r="F9" t="str">
            <v>OH</v>
          </cell>
          <cell r="G9">
            <v>100000</v>
          </cell>
        </row>
        <row r="10">
          <cell r="E10" t="str">
            <v>Tukang batu</v>
          </cell>
          <cell r="F10" t="str">
            <v>OH</v>
          </cell>
          <cell r="G10">
            <v>150000</v>
          </cell>
        </row>
        <row r="11">
          <cell r="E11" t="str">
            <v>Tukang kayu</v>
          </cell>
          <cell r="F11" t="str">
            <v>OH</v>
          </cell>
          <cell r="G11">
            <v>150000</v>
          </cell>
        </row>
        <row r="12">
          <cell r="E12" t="str">
            <v>Tukang besi</v>
          </cell>
          <cell r="F12" t="str">
            <v>OH</v>
          </cell>
          <cell r="G12">
            <v>123600</v>
          </cell>
        </row>
        <row r="13">
          <cell r="E13" t="str">
            <v>Tukang pipa</v>
          </cell>
          <cell r="F13" t="str">
            <v>OH</v>
          </cell>
          <cell r="G13">
            <v>150000</v>
          </cell>
        </row>
        <row r="14">
          <cell r="E14" t="str">
            <v>Tukang las</v>
          </cell>
          <cell r="F14" t="str">
            <v>OH</v>
          </cell>
          <cell r="G14">
            <v>151250</v>
          </cell>
        </row>
        <row r="15">
          <cell r="E15" t="str">
            <v>Tukang cat</v>
          </cell>
          <cell r="F15" t="str">
            <v>OH</v>
          </cell>
          <cell r="G15">
            <v>150000</v>
          </cell>
        </row>
        <row r="16">
          <cell r="E16" t="str">
            <v>Tukang erection</v>
          </cell>
          <cell r="F16" t="str">
            <v>OH</v>
          </cell>
          <cell r="G16">
            <v>145000</v>
          </cell>
        </row>
        <row r="17">
          <cell r="E17" t="str">
            <v>Tukang alumunium</v>
          </cell>
          <cell r="F17" t="str">
            <v>OH</v>
          </cell>
          <cell r="G17">
            <v>145000</v>
          </cell>
        </row>
        <row r="18">
          <cell r="E18" t="str">
            <v>Tukang gali</v>
          </cell>
          <cell r="F18" t="str">
            <v>OH</v>
          </cell>
          <cell r="G18">
            <v>123600</v>
          </cell>
        </row>
        <row r="19">
          <cell r="E19" t="str">
            <v>Tukang aspal</v>
          </cell>
          <cell r="F19" t="str">
            <v>OH</v>
          </cell>
          <cell r="G19">
            <v>107400</v>
          </cell>
        </row>
        <row r="20">
          <cell r="E20" t="str">
            <v>Tukang listrik</v>
          </cell>
          <cell r="F20" t="str">
            <v>OH</v>
          </cell>
          <cell r="G20">
            <v>150000</v>
          </cell>
        </row>
        <row r="21">
          <cell r="E21" t="str">
            <v>Kepala tukang</v>
          </cell>
          <cell r="F21" t="str">
            <v>OH</v>
          </cell>
          <cell r="G21">
            <v>128900</v>
          </cell>
        </row>
        <row r="22">
          <cell r="E22" t="str">
            <v>Mandor</v>
          </cell>
          <cell r="F22" t="str">
            <v>OH</v>
          </cell>
          <cell r="G22">
            <v>165000</v>
          </cell>
        </row>
        <row r="23">
          <cell r="E23" t="str">
            <v>Administrasi bor</v>
          </cell>
          <cell r="F23" t="str">
            <v>OH</v>
          </cell>
          <cell r="G23">
            <v>110000</v>
          </cell>
        </row>
        <row r="24">
          <cell r="E24" t="str">
            <v>Ahli geologist</v>
          </cell>
          <cell r="F24" t="str">
            <v>OH</v>
          </cell>
          <cell r="G24">
            <v>400000</v>
          </cell>
        </row>
        <row r="25">
          <cell r="E25" t="str">
            <v>Ahli topografi</v>
          </cell>
          <cell r="F25" t="str">
            <v>OH</v>
          </cell>
          <cell r="G25">
            <v>400000</v>
          </cell>
        </row>
        <row r="26">
          <cell r="E26" t="str">
            <v>Crew driller</v>
          </cell>
          <cell r="F26" t="str">
            <v>OH</v>
          </cell>
          <cell r="G26">
            <v>125000</v>
          </cell>
        </row>
        <row r="27">
          <cell r="E27" t="str">
            <v>Driller</v>
          </cell>
          <cell r="F27" t="str">
            <v>OH</v>
          </cell>
          <cell r="G27">
            <v>140000</v>
          </cell>
        </row>
        <row r="28">
          <cell r="E28" t="str">
            <v>Juru gambar</v>
          </cell>
          <cell r="F28" t="str">
            <v>OH</v>
          </cell>
          <cell r="G28">
            <v>150000</v>
          </cell>
        </row>
        <row r="29">
          <cell r="E29" t="str">
            <v>Juru ukur</v>
          </cell>
          <cell r="F29" t="str">
            <v>OH</v>
          </cell>
          <cell r="G29">
            <v>175000</v>
          </cell>
        </row>
        <row r="30">
          <cell r="E30" t="str">
            <v>Kenek</v>
          </cell>
          <cell r="F30" t="str">
            <v>OH</v>
          </cell>
          <cell r="G30">
            <v>135000</v>
          </cell>
        </row>
        <row r="31">
          <cell r="E31" t="str">
            <v>Koordinator driller</v>
          </cell>
          <cell r="F31" t="str">
            <v>OH</v>
          </cell>
          <cell r="G31">
            <v>155000</v>
          </cell>
        </row>
        <row r="32">
          <cell r="E32" t="str">
            <v>Mekanik alat berat</v>
          </cell>
          <cell r="F32" t="str">
            <v>OH</v>
          </cell>
          <cell r="G32">
            <v>129000</v>
          </cell>
        </row>
        <row r="33">
          <cell r="E33" t="str">
            <v>Operator alat berat</v>
          </cell>
          <cell r="F33" t="str">
            <v>OH</v>
          </cell>
          <cell r="G33">
            <v>262350</v>
          </cell>
        </row>
        <row r="34">
          <cell r="E34" t="str">
            <v>Operator pompa</v>
          </cell>
          <cell r="F34" t="str">
            <v>OH</v>
          </cell>
          <cell r="G34">
            <v>130000</v>
          </cell>
        </row>
        <row r="35">
          <cell r="E35" t="str">
            <v>Pembantu driller</v>
          </cell>
          <cell r="F35" t="str">
            <v>OH</v>
          </cell>
          <cell r="G35">
            <v>107400</v>
          </cell>
        </row>
        <row r="36">
          <cell r="E36" t="str">
            <v>Pembantu juru ukur</v>
          </cell>
          <cell r="F36" t="str">
            <v>OH</v>
          </cell>
          <cell r="G36">
            <v>150000</v>
          </cell>
        </row>
        <row r="37">
          <cell r="E37" t="str">
            <v>Pembantu mekanik alat berat</v>
          </cell>
          <cell r="F37" t="str">
            <v>OH</v>
          </cell>
          <cell r="G37">
            <v>130000</v>
          </cell>
        </row>
        <row r="38">
          <cell r="E38" t="str">
            <v>Pembantu operator alat berat</v>
          </cell>
          <cell r="F38" t="str">
            <v>OH</v>
          </cell>
          <cell r="G38">
            <v>130000</v>
          </cell>
        </row>
        <row r="39">
          <cell r="E39" t="str">
            <v>Sopir</v>
          </cell>
          <cell r="F39" t="str">
            <v>OH</v>
          </cell>
          <cell r="G39">
            <v>165000</v>
          </cell>
        </row>
        <row r="40">
          <cell r="E40" t="str">
            <v>Supir kendaraan &lt;  2 ton (termasuk sedan)</v>
          </cell>
          <cell r="F40" t="str">
            <v>OH</v>
          </cell>
          <cell r="G40">
            <v>160000</v>
          </cell>
        </row>
        <row r="42">
          <cell r="E42" t="str">
            <v>MATERIAL</v>
          </cell>
        </row>
        <row r="43">
          <cell r="E43" t="str">
            <v>MATERIAL  TANAH DAN  BATUAN</v>
          </cell>
        </row>
        <row r="44">
          <cell r="E44" t="str">
            <v>Agregat kasar</v>
          </cell>
          <cell r="F44" t="str">
            <v>m3</v>
          </cell>
          <cell r="G44">
            <v>385000</v>
          </cell>
        </row>
        <row r="45">
          <cell r="E45" t="str">
            <v>Bata merah</v>
          </cell>
          <cell r="F45" t="str">
            <v>buah</v>
          </cell>
          <cell r="G45">
            <v>1300</v>
          </cell>
        </row>
        <row r="46">
          <cell r="E46" t="str">
            <v>Bata merah 5 x  11 x  22 cm (per m3)</v>
          </cell>
          <cell r="F46" t="str">
            <v>m3</v>
          </cell>
          <cell r="G46">
            <v>590000</v>
          </cell>
        </row>
        <row r="47">
          <cell r="E47" t="str">
            <v>Bata ringan</v>
          </cell>
          <cell r="F47" t="str">
            <v>m3</v>
          </cell>
          <cell r="G47">
            <v>703500</v>
          </cell>
        </row>
        <row r="48">
          <cell r="E48" t="str">
            <v>Bata ringan t=10 cm</v>
          </cell>
          <cell r="F48" t="str">
            <v>m3</v>
          </cell>
          <cell r="G48">
            <v>685800</v>
          </cell>
        </row>
        <row r="49">
          <cell r="E49" t="str">
            <v>Bata ringan tebal 10 cm</v>
          </cell>
          <cell r="F49" t="str">
            <v>buah</v>
          </cell>
          <cell r="G49">
            <v>11000</v>
          </cell>
        </row>
        <row r="50">
          <cell r="E50" t="str">
            <v>Bata ringan tebal 20 cm</v>
          </cell>
          <cell r="F50" t="str">
            <v>buah</v>
          </cell>
          <cell r="G50">
            <v>20000</v>
          </cell>
        </row>
        <row r="51">
          <cell r="E51" t="str">
            <v>Bata ringan tebal 7,5 cm</v>
          </cell>
          <cell r="F51" t="str">
            <v>buah</v>
          </cell>
          <cell r="G51">
            <v>8500</v>
          </cell>
        </row>
        <row r="52">
          <cell r="E52" t="str">
            <v>Bata rooster</v>
          </cell>
          <cell r="F52" t="str">
            <v>buah</v>
          </cell>
          <cell r="G52">
            <v>15000</v>
          </cell>
        </row>
        <row r="53">
          <cell r="E53" t="str">
            <v>Batu alam andesit  bakar</v>
          </cell>
          <cell r="F53" t="str">
            <v>m²</v>
          </cell>
          <cell r="G53">
            <v>179300</v>
          </cell>
        </row>
        <row r="54">
          <cell r="E54" t="str">
            <v>Batu alam andesit  non bakar</v>
          </cell>
          <cell r="F54" t="str">
            <v>m²</v>
          </cell>
          <cell r="G54">
            <v>177500</v>
          </cell>
        </row>
        <row r="55">
          <cell r="E55" t="str">
            <v>Batu belah (base camp - lokasi pekerjaan)</v>
          </cell>
          <cell r="F55" t="str">
            <v>m3</v>
          </cell>
          <cell r="G55">
            <v>339861</v>
          </cell>
        </row>
        <row r="56">
          <cell r="E56" t="str">
            <v>Batu belah (quarry - base camp)</v>
          </cell>
          <cell r="F56" t="str">
            <v>m3</v>
          </cell>
          <cell r="G56">
            <v>235000</v>
          </cell>
        </row>
        <row r="57">
          <cell r="E57" t="str">
            <v>Batu belah (quarry - lokasi pekerjaan)</v>
          </cell>
          <cell r="F57" t="str">
            <v>m3</v>
          </cell>
          <cell r="G57">
            <v>286500</v>
          </cell>
        </row>
        <row r="58">
          <cell r="E58" t="str">
            <v>Batu belah (quarry)</v>
          </cell>
          <cell r="F58" t="str">
            <v>m3</v>
          </cell>
          <cell r="G58">
            <v>127500</v>
          </cell>
        </row>
        <row r="59">
          <cell r="E59" t="str">
            <v>Batu candi</v>
          </cell>
          <cell r="F59" t="str">
            <v>m²</v>
          </cell>
          <cell r="G59">
            <v>152000</v>
          </cell>
        </row>
        <row r="60">
          <cell r="E60" t="str">
            <v>Batu kali (quarry - base camp)</v>
          </cell>
          <cell r="F60" t="str">
            <v>m3</v>
          </cell>
          <cell r="G60">
            <v>187400</v>
          </cell>
        </row>
        <row r="61">
          <cell r="E61" t="str">
            <v>Batu kali (quarry)</v>
          </cell>
          <cell r="F61" t="str">
            <v>m3</v>
          </cell>
          <cell r="G61">
            <v>246800</v>
          </cell>
        </row>
        <row r="62">
          <cell r="E62" t="str">
            <v>Batu Muka ukuran 12x18 cm</v>
          </cell>
          <cell r="F62" t="str">
            <v>m2</v>
          </cell>
          <cell r="G62">
            <v>97500</v>
          </cell>
        </row>
        <row r="63">
          <cell r="E63" t="str">
            <v>Batu paras</v>
          </cell>
          <cell r="F63" t="str">
            <v>m3</v>
          </cell>
          <cell r="G63">
            <v>253400</v>
          </cell>
        </row>
        <row r="64">
          <cell r="E64" t="str">
            <v>Batu pecah</v>
          </cell>
          <cell r="F64" t="str">
            <v>kg</v>
          </cell>
          <cell r="G64">
            <v>210</v>
          </cell>
        </row>
        <row r="65">
          <cell r="E65" t="str">
            <v>Batu pecah 3/5</v>
          </cell>
          <cell r="F65" t="str">
            <v>m3</v>
          </cell>
          <cell r="G65">
            <v>393800</v>
          </cell>
        </row>
        <row r="66">
          <cell r="E66" t="str">
            <v>Batu pecah 5/7</v>
          </cell>
          <cell r="F66" t="str">
            <v>m3</v>
          </cell>
          <cell r="G66">
            <v>315000</v>
          </cell>
        </row>
        <row r="67">
          <cell r="E67" t="str">
            <v>Batu putih</v>
          </cell>
          <cell r="F67" t="str">
            <v>m²</v>
          </cell>
          <cell r="G67">
            <v>123000</v>
          </cell>
        </row>
        <row r="68">
          <cell r="E68" t="str">
            <v>Batu putih breksi</v>
          </cell>
          <cell r="F68" t="str">
            <v>m²</v>
          </cell>
          <cell r="G68">
            <v>117700</v>
          </cell>
        </row>
        <row r="69">
          <cell r="E69" t="str">
            <v>Batu sikat</v>
          </cell>
          <cell r="F69" t="str">
            <v>kg</v>
          </cell>
          <cell r="G69">
            <v>6000</v>
          </cell>
        </row>
        <row r="70">
          <cell r="E70" t="str">
            <v>Batu split 1/2</v>
          </cell>
          <cell r="F70" t="str">
            <v>m3</v>
          </cell>
          <cell r="G70">
            <v>370200</v>
          </cell>
        </row>
        <row r="71">
          <cell r="E71" t="str">
            <v>Batu split 2/3</v>
          </cell>
          <cell r="F71" t="str">
            <v>m3</v>
          </cell>
          <cell r="G71">
            <v>352300</v>
          </cell>
        </row>
        <row r="72">
          <cell r="E72" t="str">
            <v>Batu tempel hitam</v>
          </cell>
          <cell r="F72" t="str">
            <v>m3</v>
          </cell>
          <cell r="G72">
            <v>121600</v>
          </cell>
        </row>
        <row r="73">
          <cell r="E73" t="str">
            <v>Fly ash</v>
          </cell>
          <cell r="F73" t="str">
            <v>kg</v>
          </cell>
          <cell r="G73">
            <v>600</v>
          </cell>
        </row>
        <row r="74">
          <cell r="E74" t="str">
            <v>HB-10</v>
          </cell>
          <cell r="F74" t="str">
            <v>buah</v>
          </cell>
          <cell r="G74">
            <v>12000</v>
          </cell>
        </row>
        <row r="75">
          <cell r="E75" t="str">
            <v>HB-15</v>
          </cell>
          <cell r="F75" t="str">
            <v>buah</v>
          </cell>
          <cell r="G75">
            <v>12000</v>
          </cell>
        </row>
        <row r="76">
          <cell r="E76" t="str">
            <v>HB-20</v>
          </cell>
          <cell r="F76" t="str">
            <v>buah</v>
          </cell>
          <cell r="G76">
            <v>13000</v>
          </cell>
        </row>
        <row r="77">
          <cell r="E77" t="str">
            <v>Koral bulat</v>
          </cell>
          <cell r="F77" t="str">
            <v>m3</v>
          </cell>
          <cell r="G77">
            <v>225000</v>
          </cell>
        </row>
        <row r="78">
          <cell r="E78" t="str">
            <v>Pasir beton</v>
          </cell>
          <cell r="F78" t="str">
            <v>kg</v>
          </cell>
          <cell r="G78">
            <v>300</v>
          </cell>
        </row>
        <row r="79">
          <cell r="E79" t="str">
            <v>Pasir beton (Base camp - lokasi pekerjaan)</v>
          </cell>
          <cell r="F79" t="str">
            <v>m3</v>
          </cell>
          <cell r="G79">
            <v>422600</v>
          </cell>
        </row>
        <row r="80">
          <cell r="E80" t="str">
            <v>Pasir beton (quarry - Base camp)</v>
          </cell>
          <cell r="F80" t="str">
            <v>m3</v>
          </cell>
          <cell r="G80">
            <v>325200</v>
          </cell>
        </row>
        <row r="81">
          <cell r="E81" t="str">
            <v>Pasir beton (quarry - lokasi pekerjaan)</v>
          </cell>
          <cell r="F81" t="str">
            <v>m3</v>
          </cell>
          <cell r="G81">
            <v>370200</v>
          </cell>
        </row>
        <row r="82">
          <cell r="E82" t="str">
            <v>Pasir beton (quarry)</v>
          </cell>
          <cell r="F82" t="str">
            <v>m3</v>
          </cell>
          <cell r="G82">
            <v>231000</v>
          </cell>
        </row>
        <row r="83">
          <cell r="E83" t="str">
            <v>Pasir pasang (quarry - base camp)</v>
          </cell>
          <cell r="F83" t="str">
            <v>m3</v>
          </cell>
          <cell r="G83">
            <v>200000</v>
          </cell>
        </row>
        <row r="84">
          <cell r="E84" t="str">
            <v>Pasir pasang (quarry - lokasi pekerjaan)</v>
          </cell>
          <cell r="F84" t="str">
            <v>m3</v>
          </cell>
          <cell r="G84">
            <v>275000</v>
          </cell>
        </row>
        <row r="85">
          <cell r="E85" t="str">
            <v>Pasir pasang (quarry)</v>
          </cell>
          <cell r="F85" t="str">
            <v>m3</v>
          </cell>
          <cell r="G85">
            <v>204800</v>
          </cell>
        </row>
        <row r="86">
          <cell r="E86" t="str">
            <v>Pasir urug (quarry - base camp)</v>
          </cell>
          <cell r="F86" t="str">
            <v>m3</v>
          </cell>
          <cell r="G86">
            <v>165500</v>
          </cell>
        </row>
        <row r="87">
          <cell r="E87" t="str">
            <v>Pasir urug (quarry - lokasi pekerjaan)</v>
          </cell>
          <cell r="F87" t="str">
            <v>m3</v>
          </cell>
          <cell r="G87">
            <v>254700</v>
          </cell>
        </row>
        <row r="88">
          <cell r="E88" t="str">
            <v>Pasir Urug (quarry)</v>
          </cell>
          <cell r="F88" t="str">
            <v>m3</v>
          </cell>
          <cell r="G88">
            <v>183800</v>
          </cell>
        </row>
        <row r="89">
          <cell r="E89" t="str">
            <v>Serbuk batu granit</v>
          </cell>
          <cell r="F89" t="str">
            <v>kg</v>
          </cell>
          <cell r="G89">
            <v>12000</v>
          </cell>
        </row>
        <row r="90">
          <cell r="E90" t="str">
            <v>Serbuk batu traso</v>
          </cell>
          <cell r="F90" t="str">
            <v>kg</v>
          </cell>
          <cell r="G90">
            <v>13000</v>
          </cell>
        </row>
        <row r="91">
          <cell r="E91" t="str">
            <v>Sirtu (base camp - lokasi pekerjaan)</v>
          </cell>
          <cell r="F91" t="str">
            <v>m3</v>
          </cell>
          <cell r="G91">
            <v>288700</v>
          </cell>
        </row>
        <row r="92">
          <cell r="E92" t="str">
            <v>Sirtu (quarry - base camp)</v>
          </cell>
          <cell r="F92" t="str">
            <v>m3</v>
          </cell>
          <cell r="G92">
            <v>184400</v>
          </cell>
        </row>
        <row r="93">
          <cell r="E93" t="str">
            <v>Sirtu (quarry - lokasi pekerjaan)</v>
          </cell>
          <cell r="F93" t="str">
            <v>m3</v>
          </cell>
          <cell r="G93">
            <v>261800</v>
          </cell>
        </row>
        <row r="94">
          <cell r="E94" t="str">
            <v>Sirtu (quarry)</v>
          </cell>
          <cell r="F94" t="str">
            <v>m3</v>
          </cell>
          <cell r="G94">
            <v>105000</v>
          </cell>
        </row>
        <row r="95">
          <cell r="E95" t="str">
            <v>Tanah biasa (quarry - lokasi pekerjaan)</v>
          </cell>
          <cell r="F95" t="str">
            <v>m3</v>
          </cell>
          <cell r="G95">
            <v>146900</v>
          </cell>
        </row>
        <row r="96">
          <cell r="E96" t="str">
            <v>Tanah biasa (quarry)</v>
          </cell>
          <cell r="F96" t="str">
            <v>m3</v>
          </cell>
          <cell r="G96">
            <v>44000</v>
          </cell>
        </row>
        <row r="97">
          <cell r="E97" t="str">
            <v>Tanah liat  (quarry)</v>
          </cell>
          <cell r="F97" t="str">
            <v>m3</v>
          </cell>
          <cell r="G97">
            <v>246800</v>
          </cell>
        </row>
        <row r="98">
          <cell r="E98" t="str">
            <v>Tanah liat (quarry-lokasi pekerjaan)</v>
          </cell>
          <cell r="F98" t="str">
            <v>m3</v>
          </cell>
          <cell r="G98">
            <v>160000</v>
          </cell>
        </row>
        <row r="99">
          <cell r="E99" t="str">
            <v>Tanah padas  (quarry - lokasi pekerjaan)</v>
          </cell>
          <cell r="F99" t="str">
            <v>m3</v>
          </cell>
          <cell r="G99">
            <v>163600</v>
          </cell>
        </row>
        <row r="100">
          <cell r="E100" t="str">
            <v>Tanah padas  (quarry)</v>
          </cell>
          <cell r="F100" t="str">
            <v>m3</v>
          </cell>
          <cell r="G100">
            <v>47500</v>
          </cell>
        </row>
        <row r="101">
          <cell r="E101" t="str">
            <v>Tanah Pilihan (quarry - lokasi pekerjaan)</v>
          </cell>
          <cell r="F101" t="str">
            <v>m3</v>
          </cell>
          <cell r="G101">
            <v>146900</v>
          </cell>
        </row>
        <row r="102">
          <cell r="E102" t="str">
            <v>Tanah Pilihan (quarry)</v>
          </cell>
          <cell r="F102" t="str">
            <v>m3</v>
          </cell>
          <cell r="G102">
            <v>48000</v>
          </cell>
        </row>
        <row r="103">
          <cell r="E103" t="str">
            <v>MATERIAL KAYU DAN BAMBU</v>
          </cell>
        </row>
        <row r="104">
          <cell r="E104" t="str">
            <v>Bambu cerucuk Ø 10 cm panjang 600 cm</v>
          </cell>
          <cell r="F104" t="str">
            <v>batang</v>
          </cell>
          <cell r="G104">
            <v>17800</v>
          </cell>
        </row>
        <row r="105">
          <cell r="E105" t="str">
            <v>Bambu cerucuk Ø 15 cm panjang 600 cm</v>
          </cell>
          <cell r="F105" t="str">
            <v>batang</v>
          </cell>
          <cell r="G105">
            <v>22600</v>
          </cell>
        </row>
        <row r="106">
          <cell r="E106" t="str">
            <v>Bambu Ø 10 cm panjang 600 cm</v>
          </cell>
          <cell r="F106" t="str">
            <v>batang</v>
          </cell>
          <cell r="G106">
            <v>14800</v>
          </cell>
        </row>
        <row r="107">
          <cell r="E107" t="str">
            <v>Bambu Ø 6 - 8 cm, pjg 6m</v>
          </cell>
          <cell r="F107" t="str">
            <v>batang</v>
          </cell>
          <cell r="G107">
            <v>12900</v>
          </cell>
        </row>
        <row r="108">
          <cell r="E108" t="str">
            <v>Bilik bambu</v>
          </cell>
          <cell r="F108" t="str">
            <v>m2</v>
          </cell>
          <cell r="G108">
            <v>21000</v>
          </cell>
        </row>
        <row r="109">
          <cell r="E109" t="str">
            <v>Blockboard tebal 18 mm</v>
          </cell>
          <cell r="F109" t="str">
            <v>m2</v>
          </cell>
          <cell r="G109">
            <v>410600</v>
          </cell>
        </row>
        <row r="110">
          <cell r="E110" t="str">
            <v>Dolken kayu φ 8-10 panjang 400 cm</v>
          </cell>
          <cell r="F110" t="str">
            <v>m'</v>
          </cell>
          <cell r="G110">
            <v>5000</v>
          </cell>
        </row>
        <row r="111">
          <cell r="E111" t="str">
            <v>Dolken kayu φ 8-10 panjang 400 cm</v>
          </cell>
          <cell r="F111" t="str">
            <v>batang</v>
          </cell>
          <cell r="G111">
            <v>20000</v>
          </cell>
        </row>
        <row r="112">
          <cell r="E112" t="str">
            <v>Kayu balok 6/12 kelas I</v>
          </cell>
          <cell r="F112" t="str">
            <v>m3</v>
          </cell>
          <cell r="G112">
            <v>25000000</v>
          </cell>
        </row>
        <row r="113">
          <cell r="E113" t="str">
            <v>Kayu balok 6/12 kelas II</v>
          </cell>
          <cell r="F113" t="str">
            <v>m3</v>
          </cell>
          <cell r="G113">
            <v>11950000</v>
          </cell>
        </row>
        <row r="114">
          <cell r="E114" t="str">
            <v>Kayu balok 6/15 kelas I</v>
          </cell>
          <cell r="F114" t="str">
            <v>m3</v>
          </cell>
          <cell r="G114">
            <v>25000000</v>
          </cell>
        </row>
        <row r="115">
          <cell r="E115" t="str">
            <v>Kayu balok 6/15 kelas II</v>
          </cell>
          <cell r="F115" t="str">
            <v>m3</v>
          </cell>
          <cell r="G115">
            <v>11950000</v>
          </cell>
        </row>
        <row r="116">
          <cell r="E116" t="str">
            <v>Kayu balok 6/15 kelas II (batang)</v>
          </cell>
          <cell r="F116" t="str">
            <v>batang</v>
          </cell>
          <cell r="G116">
            <v>414000</v>
          </cell>
        </row>
        <row r="117">
          <cell r="E117" t="str">
            <v>Kayu kaso 5/7 kelas II</v>
          </cell>
          <cell r="F117" t="str">
            <v>m3</v>
          </cell>
          <cell r="G117">
            <v>10214200</v>
          </cell>
        </row>
        <row r="118">
          <cell r="E118" t="str">
            <v>Kayu kaso 5/7 kelas III</v>
          </cell>
          <cell r="F118" t="str">
            <v>m3</v>
          </cell>
          <cell r="G118">
            <v>3500000</v>
          </cell>
        </row>
        <row r="119">
          <cell r="E119" t="str">
            <v>Kayu Meranti (papan)</v>
          </cell>
          <cell r="F119" t="str">
            <v>m³</v>
          </cell>
          <cell r="G119">
            <v>6966600</v>
          </cell>
        </row>
        <row r="120">
          <cell r="E120" t="str">
            <v>Kayu papan 2/20 cm</v>
          </cell>
          <cell r="F120" t="str">
            <v>m3</v>
          </cell>
          <cell r="G120">
            <v>2500000</v>
          </cell>
        </row>
        <row r="121">
          <cell r="E121" t="str">
            <v>Kayu papan 3/20 cm</v>
          </cell>
          <cell r="F121" t="str">
            <v>m3</v>
          </cell>
          <cell r="G121">
            <v>2825000</v>
          </cell>
        </row>
        <row r="122">
          <cell r="E122" t="str">
            <v>Kayu papan kelas I</v>
          </cell>
          <cell r="F122" t="str">
            <v>m3</v>
          </cell>
          <cell r="G122">
            <v>26000000</v>
          </cell>
        </row>
        <row r="123">
          <cell r="E123" t="str">
            <v>Kayu papan kelas II</v>
          </cell>
          <cell r="F123" t="str">
            <v>m3</v>
          </cell>
          <cell r="G123">
            <v>14000000</v>
          </cell>
        </row>
        <row r="124">
          <cell r="E124" t="str">
            <v>Kayu papan kelas III</v>
          </cell>
          <cell r="F124" t="str">
            <v>m3</v>
          </cell>
          <cell r="G124">
            <v>8000000</v>
          </cell>
        </row>
        <row r="125">
          <cell r="E125" t="str">
            <v>Kayu papan kelas III (m2)</v>
          </cell>
          <cell r="F125" t="str">
            <v>m2</v>
          </cell>
          <cell r="G125">
            <v>160000</v>
          </cell>
        </row>
        <row r="126">
          <cell r="E126" t="str">
            <v>Kayu sengon (balok)</v>
          </cell>
          <cell r="F126" t="str">
            <v>m3</v>
          </cell>
          <cell r="G126">
            <v>4000000</v>
          </cell>
        </row>
        <row r="127">
          <cell r="E127" t="str">
            <v>Kayu Sengon (papan)</v>
          </cell>
          <cell r="F127" t="str">
            <v>m³</v>
          </cell>
          <cell r="G127">
            <v>3573600</v>
          </cell>
        </row>
        <row r="128">
          <cell r="E128" t="str">
            <v>List kayu 2x4 cm</v>
          </cell>
          <cell r="F128" t="str">
            <v>m3</v>
          </cell>
          <cell r="G128">
            <v>6000000</v>
          </cell>
        </row>
        <row r="129">
          <cell r="E129" t="str">
            <v>List kayu profil</v>
          </cell>
          <cell r="F129" t="str">
            <v>m'</v>
          </cell>
          <cell r="G129">
            <v>15100</v>
          </cell>
        </row>
        <row r="130">
          <cell r="E130" t="str">
            <v>Multiplek tebal 0,9 cm</v>
          </cell>
          <cell r="F130" t="str">
            <v>lembar</v>
          </cell>
          <cell r="G130">
            <v>116700</v>
          </cell>
        </row>
        <row r="131">
          <cell r="E131" t="str">
            <v>Multiplek tebal 12 mm</v>
          </cell>
          <cell r="F131" t="str">
            <v>lembar</v>
          </cell>
          <cell r="G131">
            <v>152600</v>
          </cell>
        </row>
        <row r="132">
          <cell r="E132" t="str">
            <v>Multiplek tebal 18 mm</v>
          </cell>
          <cell r="F132" t="str">
            <v>lembar</v>
          </cell>
          <cell r="G132">
            <v>226600</v>
          </cell>
        </row>
        <row r="133">
          <cell r="E133" t="str">
            <v>Perancah kayu</v>
          </cell>
          <cell r="F133" t="str">
            <v>m3</v>
          </cell>
          <cell r="G133">
            <v>2500000</v>
          </cell>
        </row>
        <row r="134">
          <cell r="E134" t="str">
            <v>Phenol film 12mm</v>
          </cell>
          <cell r="F134" t="str">
            <v>lembar</v>
          </cell>
          <cell r="G134">
            <v>230000</v>
          </cell>
        </row>
        <row r="135">
          <cell r="E135" t="str">
            <v>Pintu panel kayu lapis timbal uk. 1x2 m</v>
          </cell>
          <cell r="F135" t="str">
            <v>unit</v>
          </cell>
          <cell r="G135">
            <v>10000000</v>
          </cell>
        </row>
        <row r="136">
          <cell r="E136" t="str">
            <v>Plywood 12 mm</v>
          </cell>
          <cell r="F136" t="str">
            <v>lembar</v>
          </cell>
          <cell r="G136">
            <v>167300</v>
          </cell>
        </row>
        <row r="137">
          <cell r="E137" t="str">
            <v>Plywood 4 mm m3</v>
          </cell>
          <cell r="F137" t="str">
            <v>m3</v>
          </cell>
          <cell r="G137">
            <v>6298700</v>
          </cell>
        </row>
        <row r="138">
          <cell r="E138" t="str">
            <v>Plywood 4 mm lembar</v>
          </cell>
          <cell r="F138" t="str">
            <v>lembar</v>
          </cell>
          <cell r="G138">
            <v>75000</v>
          </cell>
        </row>
        <row r="139">
          <cell r="E139" t="str">
            <v>Plywood 6 mm</v>
          </cell>
          <cell r="F139" t="str">
            <v>lembar</v>
          </cell>
          <cell r="G139">
            <v>84200</v>
          </cell>
        </row>
        <row r="140">
          <cell r="E140" t="str">
            <v>Plywood 9 mm (120x240)</v>
          </cell>
          <cell r="F140" t="str">
            <v>lembar</v>
          </cell>
          <cell r="G140">
            <v>127000</v>
          </cell>
        </row>
        <row r="141">
          <cell r="E141" t="str">
            <v>Reng 2x3 cm</v>
          </cell>
          <cell r="F141" t="str">
            <v>m3</v>
          </cell>
          <cell r="G141">
            <v>8750000</v>
          </cell>
        </row>
        <row r="142">
          <cell r="E142" t="str">
            <v>Reng 3x4 cm</v>
          </cell>
          <cell r="F142" t="str">
            <v>m3</v>
          </cell>
          <cell r="G142">
            <v>9302000</v>
          </cell>
        </row>
        <row r="143">
          <cell r="E143" t="str">
            <v>Teakwood 4 mm (120x240)</v>
          </cell>
          <cell r="F143" t="str">
            <v>lembar</v>
          </cell>
          <cell r="G143">
            <v>76300</v>
          </cell>
        </row>
        <row r="144">
          <cell r="E144" t="str">
            <v>Teakwood 4 mm (90x210)</v>
          </cell>
          <cell r="F144" t="str">
            <v>lembar</v>
          </cell>
          <cell r="G144">
            <v>65600</v>
          </cell>
        </row>
        <row r="145">
          <cell r="E145" t="str">
            <v>Teakwood 9 mm (90x210)</v>
          </cell>
          <cell r="F145" t="str">
            <v>lembar</v>
          </cell>
          <cell r="G145">
            <v>114000</v>
          </cell>
        </row>
        <row r="146">
          <cell r="E146" t="str">
            <v>Tripleks  t=9mm</v>
          </cell>
          <cell r="F146" t="str">
            <v>lembar</v>
          </cell>
          <cell r="G146">
            <v>101200</v>
          </cell>
        </row>
        <row r="147">
          <cell r="E147" t="str">
            <v>Veeneer tebal 2 mm</v>
          </cell>
          <cell r="F147" t="str">
            <v>m2</v>
          </cell>
          <cell r="G147">
            <v>150000</v>
          </cell>
        </row>
        <row r="148">
          <cell r="E148" t="str">
            <v>MATERIAL PIPA PVC DAN HDPE</v>
          </cell>
        </row>
        <row r="149">
          <cell r="E149" t="str">
            <v>Assesoris  PVC</v>
          </cell>
          <cell r="F149" t="str">
            <v>m'</v>
          </cell>
          <cell r="G149">
            <v>5700</v>
          </cell>
        </row>
        <row r="150">
          <cell r="E150" t="str">
            <v>Pipa HDPE 40/33 mm</v>
          </cell>
          <cell r="F150" t="str">
            <v>m'</v>
          </cell>
          <cell r="G150">
            <v>13300</v>
          </cell>
        </row>
        <row r="151">
          <cell r="E151" t="str">
            <v>Pipa PVC  tipe D Ø 2"</v>
          </cell>
          <cell r="F151" t="str">
            <v>m'</v>
          </cell>
          <cell r="G151">
            <v>23500</v>
          </cell>
        </row>
        <row r="152">
          <cell r="E152" t="str">
            <v>Pipa PVC AW Ø 1"</v>
          </cell>
          <cell r="F152" t="str">
            <v>m'</v>
          </cell>
          <cell r="G152">
            <v>11250</v>
          </cell>
        </row>
        <row r="153">
          <cell r="E153" t="str">
            <v>Pipa PVC AW Ø 1/2"</v>
          </cell>
          <cell r="F153" t="str">
            <v>batang</v>
          </cell>
          <cell r="G153">
            <v>27500</v>
          </cell>
        </row>
        <row r="154">
          <cell r="E154" t="str">
            <v>Pipa PVC AW Ø 1/2" (m)</v>
          </cell>
          <cell r="F154" t="str">
            <v>m'</v>
          </cell>
          <cell r="G154">
            <v>6875</v>
          </cell>
        </row>
        <row r="155">
          <cell r="E155" t="str">
            <v>Pipa PVC AW Ø 10"</v>
          </cell>
          <cell r="F155" t="str">
            <v>m'</v>
          </cell>
          <cell r="G155">
            <v>150000</v>
          </cell>
        </row>
        <row r="156">
          <cell r="E156" t="str">
            <v>Pipa PVC AW Ø 1-1/2"</v>
          </cell>
          <cell r="F156" t="str">
            <v>m'</v>
          </cell>
          <cell r="G156">
            <v>20000</v>
          </cell>
        </row>
        <row r="157">
          <cell r="E157" t="str">
            <v>Pipa PVC AW Ø 1-1/4"</v>
          </cell>
          <cell r="F157" t="str">
            <v>m'</v>
          </cell>
          <cell r="G157">
            <v>18500</v>
          </cell>
        </row>
        <row r="158">
          <cell r="E158" t="str">
            <v>Pipa PVC AW Ø 12"</v>
          </cell>
          <cell r="F158" t="str">
            <v>m'</v>
          </cell>
          <cell r="G158">
            <v>177500</v>
          </cell>
        </row>
        <row r="159">
          <cell r="E159" t="str">
            <v>Pipa PVC AW Ø 14"</v>
          </cell>
          <cell r="F159" t="str">
            <v>m'</v>
          </cell>
          <cell r="G159">
            <v>200000</v>
          </cell>
        </row>
        <row r="160">
          <cell r="E160" t="str">
            <v>Pipa PVC AW Ø 16"</v>
          </cell>
          <cell r="F160" t="str">
            <v>m'</v>
          </cell>
          <cell r="G160">
            <v>233750</v>
          </cell>
        </row>
        <row r="161">
          <cell r="E161" t="str">
            <v>Pipa PVC AW Ø 2"</v>
          </cell>
          <cell r="F161" t="str">
            <v>m'</v>
          </cell>
          <cell r="G161">
            <v>26000</v>
          </cell>
        </row>
        <row r="162">
          <cell r="E162" t="str">
            <v>Pipa PVC AW Ø 2-1/2"</v>
          </cell>
          <cell r="F162" t="str">
            <v>m'</v>
          </cell>
          <cell r="G162">
            <v>33625</v>
          </cell>
        </row>
        <row r="163">
          <cell r="E163" t="str">
            <v>Pipa PVC AW Ø 3"</v>
          </cell>
          <cell r="F163" t="str">
            <v>m'</v>
          </cell>
          <cell r="G163">
            <v>51075</v>
          </cell>
        </row>
        <row r="164">
          <cell r="E164" t="str">
            <v>Pipa PVC AW Ø 3/4"</v>
          </cell>
          <cell r="F164" t="str">
            <v>batang</v>
          </cell>
          <cell r="G164">
            <v>35000</v>
          </cell>
        </row>
        <row r="165">
          <cell r="E165" t="str">
            <v>Pipa PVC AW Ø 3/4" (m)</v>
          </cell>
          <cell r="F165" t="str">
            <v>m'</v>
          </cell>
          <cell r="G165">
            <v>8750</v>
          </cell>
        </row>
        <row r="166">
          <cell r="E166" t="str">
            <v>Pipa PVC AW Ø 4"</v>
          </cell>
          <cell r="F166" t="str">
            <v>m'</v>
          </cell>
          <cell r="G166">
            <v>72375</v>
          </cell>
        </row>
        <row r="167">
          <cell r="E167" t="str">
            <v>Pipa PVC AW Ø 5"</v>
          </cell>
          <cell r="F167" t="str">
            <v>m'</v>
          </cell>
          <cell r="G167">
            <v>100000</v>
          </cell>
        </row>
        <row r="168">
          <cell r="E168" t="str">
            <v>Pipa PVC AW Ø 6"</v>
          </cell>
          <cell r="F168" t="str">
            <v>m'</v>
          </cell>
          <cell r="G168">
            <v>107500</v>
          </cell>
        </row>
        <row r="169">
          <cell r="E169" t="str">
            <v>Pipa PVC AW Ø 8"</v>
          </cell>
          <cell r="F169" t="str">
            <v>m'</v>
          </cell>
          <cell r="G169">
            <v>132500</v>
          </cell>
        </row>
        <row r="170">
          <cell r="E170" t="str">
            <v>Pipa PVC D Ø 10"</v>
          </cell>
          <cell r="F170" t="str">
            <v>m'</v>
          </cell>
          <cell r="G170">
            <v>232900</v>
          </cell>
        </row>
        <row r="171">
          <cell r="E171" t="str">
            <v>Pipa PVC D Ø 1-1/2"</v>
          </cell>
          <cell r="F171" t="str">
            <v>m'</v>
          </cell>
          <cell r="G171">
            <v>11175</v>
          </cell>
        </row>
        <row r="172">
          <cell r="E172" t="str">
            <v>Pipa PVC D Ø 1-1/4"</v>
          </cell>
          <cell r="F172" t="str">
            <v>m'</v>
          </cell>
          <cell r="G172">
            <v>10000</v>
          </cell>
        </row>
        <row r="173">
          <cell r="E173" t="str">
            <v>Pipa PVC D Ø 12"</v>
          </cell>
          <cell r="F173" t="str">
            <v>m'</v>
          </cell>
          <cell r="G173">
            <v>319750</v>
          </cell>
        </row>
        <row r="174">
          <cell r="E174" t="str">
            <v>Pipa PVC D Ø 14"</v>
          </cell>
          <cell r="F174" t="str">
            <v>m'</v>
          </cell>
          <cell r="G174">
            <v>325000</v>
          </cell>
        </row>
        <row r="175">
          <cell r="E175" t="str">
            <v>Pipa PVC D Ø 16"</v>
          </cell>
          <cell r="F175" t="str">
            <v>m'</v>
          </cell>
          <cell r="G175">
            <v>362500</v>
          </cell>
        </row>
        <row r="176">
          <cell r="E176" t="str">
            <v>Pipa PVC D Ø 2"</v>
          </cell>
          <cell r="F176" t="str">
            <v>m'</v>
          </cell>
          <cell r="G176">
            <v>64900</v>
          </cell>
        </row>
        <row r="177">
          <cell r="E177" t="str">
            <v>Pipa PVC D Ø 2-1/2"</v>
          </cell>
          <cell r="F177" t="str">
            <v>m'</v>
          </cell>
          <cell r="G177">
            <v>20625</v>
          </cell>
        </row>
        <row r="178">
          <cell r="E178" t="str">
            <v>Pipa PVC D Ø 3"</v>
          </cell>
          <cell r="F178" t="str">
            <v>m'</v>
          </cell>
          <cell r="G178">
            <v>81000</v>
          </cell>
        </row>
        <row r="179">
          <cell r="E179" t="str">
            <v>Pipa PVC D Ø 4"</v>
          </cell>
          <cell r="F179" t="str">
            <v>m'</v>
          </cell>
          <cell r="G179">
            <v>115100</v>
          </cell>
        </row>
        <row r="180">
          <cell r="E180" t="str">
            <v>Pipa PVC D Ø 5"</v>
          </cell>
          <cell r="F180" t="str">
            <v>m'</v>
          </cell>
          <cell r="G180">
            <v>63200</v>
          </cell>
        </row>
        <row r="181">
          <cell r="E181" t="str">
            <v>Pipa PVC D Ø 6"</v>
          </cell>
          <cell r="F181" t="str">
            <v>m'</v>
          </cell>
          <cell r="G181">
            <v>174800</v>
          </cell>
        </row>
        <row r="182">
          <cell r="E182" t="str">
            <v>Pipa PVC D Ø 8"</v>
          </cell>
          <cell r="F182" t="str">
            <v>m'</v>
          </cell>
          <cell r="G182">
            <v>139575</v>
          </cell>
        </row>
        <row r="183">
          <cell r="E183" t="str">
            <v>PVC  Ø 1 1/4"  s  10 tekanan nominal 10 bar (1,0 mpa) 4m</v>
          </cell>
          <cell r="F183" t="str">
            <v>batang</v>
          </cell>
          <cell r="G183">
            <v>79700</v>
          </cell>
        </row>
        <row r="184">
          <cell r="E184" t="str">
            <v>PVC  Ø 1 1/5"  s  10 tekanan nominal 10 bar (1,0 mpa) 6m</v>
          </cell>
          <cell r="F184" t="str">
            <v>batang</v>
          </cell>
          <cell r="G184">
            <v>145400</v>
          </cell>
        </row>
        <row r="185">
          <cell r="E185" t="str">
            <v>PVC  Ø 1"  s  10 tekanan nominal 10 bar (1,0 mpa) 4m</v>
          </cell>
          <cell r="F185" t="str">
            <v>batang</v>
          </cell>
          <cell r="G185">
            <v>51600</v>
          </cell>
        </row>
        <row r="186">
          <cell r="E186" t="str">
            <v>PVC  Ø 1/2"  s  10 tekanan nominal 10 bar (1,0 mpa) 4m</v>
          </cell>
          <cell r="F186" t="str">
            <v>batang</v>
          </cell>
          <cell r="G186">
            <v>30700</v>
          </cell>
        </row>
        <row r="187">
          <cell r="E187" t="str">
            <v>PVC  Ø 2"  s  12,5 tekanan nominal 10 bar (1,0 mpa) 6m</v>
          </cell>
          <cell r="F187" t="str">
            <v>batang</v>
          </cell>
          <cell r="G187">
            <v>214900</v>
          </cell>
        </row>
        <row r="188">
          <cell r="E188" t="str">
            <v>PVC  Ø 3"  s  12,5 tekanan nominal 10 bar (1,0 mpa) 6m</v>
          </cell>
          <cell r="F188" t="str">
            <v>batang</v>
          </cell>
          <cell r="G188">
            <v>423300</v>
          </cell>
        </row>
        <row r="189">
          <cell r="E189" t="str">
            <v>PVC  Ø 3/4"  s  10 tekanan nominal 10 bar (1,0 mpa) 4m</v>
          </cell>
          <cell r="F189" t="str">
            <v>batang</v>
          </cell>
          <cell r="G189">
            <v>33400</v>
          </cell>
        </row>
        <row r="190">
          <cell r="E190" t="str">
            <v>PVC  Ø 4"  s  12,5 tekanan nominal 10 bar (1,0 mpa) 6m</v>
          </cell>
          <cell r="F190" t="str">
            <v>batang</v>
          </cell>
          <cell r="G190">
            <v>641300</v>
          </cell>
        </row>
        <row r="191">
          <cell r="E191" t="str">
            <v>PVC  Ø 6"  s  12,5 tekanan nominal 10 bar (1,0 mpa) 6m</v>
          </cell>
          <cell r="F191" t="str">
            <v>batang</v>
          </cell>
          <cell r="G191">
            <v>1823000</v>
          </cell>
        </row>
        <row r="192">
          <cell r="E192" t="str">
            <v>PVC  Ø 8"  s  12,5 tekanan nominal 10 bar (1,0 mpa) 6m</v>
          </cell>
          <cell r="F192" t="str">
            <v>batang</v>
          </cell>
          <cell r="G192">
            <v>2043200</v>
          </cell>
        </row>
        <row r="193">
          <cell r="E193" t="str">
            <v>MATERIAL PIPA GALVANIS</v>
          </cell>
        </row>
        <row r="194">
          <cell r="E194" t="str">
            <v>Assesoris  galvanis</v>
          </cell>
          <cell r="F194" t="str">
            <v>m'</v>
          </cell>
          <cell r="G194">
            <v>5500</v>
          </cell>
        </row>
        <row r="195">
          <cell r="E195" t="str">
            <v>Pipa  galvanis medium B Ø  1  1/2" panjang  6  m</v>
          </cell>
          <cell r="F195" t="str">
            <v>batang</v>
          </cell>
          <cell r="G195">
            <v>405700</v>
          </cell>
        </row>
        <row r="196">
          <cell r="E196" t="str">
            <v>Pipa  galvanis medium B Ø  1" panjang  6  m</v>
          </cell>
          <cell r="F196" t="str">
            <v>batang</v>
          </cell>
          <cell r="G196">
            <v>263000</v>
          </cell>
        </row>
        <row r="197">
          <cell r="E197" t="str">
            <v>Pipa  galvanis medium B Ø  1/2" panjang  6  m</v>
          </cell>
          <cell r="F197" t="str">
            <v>m'</v>
          </cell>
          <cell r="G197">
            <v>24400</v>
          </cell>
        </row>
        <row r="198">
          <cell r="E198" t="str">
            <v>Pipa  galvanis medium B Ø  2  1/2" panjang  6  m</v>
          </cell>
          <cell r="F198" t="str">
            <v>batang</v>
          </cell>
          <cell r="G198">
            <v>550000</v>
          </cell>
        </row>
        <row r="199">
          <cell r="E199" t="str">
            <v>Pipa  galvanis medium B Ø  3" panjang  6  m</v>
          </cell>
          <cell r="F199" t="str">
            <v>batang</v>
          </cell>
          <cell r="G199">
            <v>1035100</v>
          </cell>
        </row>
        <row r="200">
          <cell r="E200" t="str">
            <v>Pipa  galvanis medium B Ø  3/4" panjang  6  m</v>
          </cell>
          <cell r="F200" t="str">
            <v>batang</v>
          </cell>
          <cell r="G200">
            <v>181200</v>
          </cell>
        </row>
        <row r="201">
          <cell r="E201" t="str">
            <v>Pipa  galvanis medium B Ø  4" panjang  6  m</v>
          </cell>
          <cell r="F201" t="str">
            <v>batang</v>
          </cell>
          <cell r="G201">
            <v>1475300</v>
          </cell>
        </row>
        <row r="202">
          <cell r="E202" t="str">
            <v>Pipa besi stainless  steel Ø1"  t=1.5 mm</v>
          </cell>
          <cell r="F202" t="str">
            <v>m'</v>
          </cell>
          <cell r="G202">
            <v>44800</v>
          </cell>
        </row>
        <row r="203">
          <cell r="E203" t="str">
            <v>Pipa besi stainless  steel Ø2"  t=1.5 mm</v>
          </cell>
          <cell r="F203" t="str">
            <v>m'</v>
          </cell>
          <cell r="G203">
            <v>92400</v>
          </cell>
        </row>
        <row r="204">
          <cell r="E204" t="str">
            <v>Pipa galvanis  medium A Ø 1 1/2"  panjang 6 m</v>
          </cell>
          <cell r="F204" t="str">
            <v>batang</v>
          </cell>
          <cell r="G204">
            <v>461800</v>
          </cell>
        </row>
        <row r="205">
          <cell r="E205" t="str">
            <v>Pipa galvanis  medium A Ø 1"  panjang 6 m</v>
          </cell>
          <cell r="F205" t="str">
            <v>batang</v>
          </cell>
          <cell r="G205">
            <v>266100</v>
          </cell>
        </row>
        <row r="206">
          <cell r="E206" t="str">
            <v>Pipa galvanis  medium A Ø 1/2"  panjang 6 m</v>
          </cell>
          <cell r="F206" t="str">
            <v>batang</v>
          </cell>
          <cell r="G206">
            <v>132500</v>
          </cell>
        </row>
        <row r="207">
          <cell r="E207" t="str">
            <v>Pipa galvanis  medium A Ø 2"  panjang 6 m</v>
          </cell>
          <cell r="F207" t="str">
            <v>batang</v>
          </cell>
          <cell r="G207">
            <v>528600</v>
          </cell>
        </row>
        <row r="208">
          <cell r="E208" t="str">
            <v>Pipa galvanis  medium A Ø 3"  panjang 6 m</v>
          </cell>
          <cell r="F208" t="str">
            <v>batang</v>
          </cell>
          <cell r="G208">
            <v>1021000</v>
          </cell>
        </row>
        <row r="209">
          <cell r="E209" t="str">
            <v>Pipa galvanis  medium A Ø 3/4"  panjang 6 m</v>
          </cell>
          <cell r="F209" t="str">
            <v>batang</v>
          </cell>
          <cell r="G209">
            <v>177900</v>
          </cell>
        </row>
        <row r="210">
          <cell r="E210" t="str">
            <v>Pipa galvanis  medium A Ø 4"  panjang 6 m</v>
          </cell>
          <cell r="F210" t="str">
            <v>batang</v>
          </cell>
          <cell r="G210">
            <v>1487200</v>
          </cell>
        </row>
        <row r="211">
          <cell r="E211" t="str">
            <v>Pipa galvanis  medium A Ø 5"  panjang 6 m</v>
          </cell>
          <cell r="F211" t="str">
            <v>batang</v>
          </cell>
          <cell r="G211">
            <v>1981200</v>
          </cell>
        </row>
        <row r="212">
          <cell r="E212" t="str">
            <v>Pipa galvanis  medium A Ø 6"  panjang 6 m</v>
          </cell>
          <cell r="F212" t="str">
            <v>batang</v>
          </cell>
          <cell r="G212">
            <v>1558300</v>
          </cell>
        </row>
        <row r="213">
          <cell r="E213" t="str">
            <v>Pipa galvanis  medium A Ø 8"  panjang 6 m</v>
          </cell>
          <cell r="F213" t="str">
            <v>batang</v>
          </cell>
          <cell r="G213">
            <v>2267400</v>
          </cell>
        </row>
        <row r="214">
          <cell r="E214" t="str">
            <v>Pipa galvanis  medium B  Ø 2"  panjang 6 m</v>
          </cell>
          <cell r="F214" t="str">
            <v>batang</v>
          </cell>
          <cell r="G214">
            <v>598800</v>
          </cell>
        </row>
        <row r="215">
          <cell r="E215" t="str">
            <v>Pipa galvanis  medium B  Ø 5"  panjang 6 m</v>
          </cell>
          <cell r="F215" t="str">
            <v>batang</v>
          </cell>
          <cell r="G215">
            <v>2031000</v>
          </cell>
        </row>
        <row r="216">
          <cell r="E216" t="str">
            <v>Pipa galvanis  medium B  Ø 6"  panjang 6 m</v>
          </cell>
          <cell r="F216" t="str">
            <v>batang</v>
          </cell>
          <cell r="G216">
            <v>2451200</v>
          </cell>
        </row>
        <row r="217">
          <cell r="E217" t="str">
            <v>Pipa galvanis  medium B  Ø 8"  panjang 6 m</v>
          </cell>
          <cell r="F217" t="str">
            <v>batang</v>
          </cell>
          <cell r="G217">
            <v>3466200</v>
          </cell>
        </row>
        <row r="218">
          <cell r="E218" t="str">
            <v>MATERIAL BESI DAN BAJA</v>
          </cell>
        </row>
        <row r="219">
          <cell r="E219" t="str">
            <v>Baja (ulir) U-39</v>
          </cell>
          <cell r="F219" t="str">
            <v>kg</v>
          </cell>
          <cell r="G219">
            <v>14600</v>
          </cell>
        </row>
        <row r="220">
          <cell r="E220" t="str">
            <v>Baja (ulir) U-48</v>
          </cell>
          <cell r="F220" t="str">
            <v>kg</v>
          </cell>
          <cell r="G220">
            <v>14600</v>
          </cell>
        </row>
        <row r="221">
          <cell r="E221" t="str">
            <v>Baja Tahan Karat  ( Stainless  Steel )</v>
          </cell>
          <cell r="F221" t="str">
            <v>kg</v>
          </cell>
          <cell r="G221">
            <v>80340</v>
          </cell>
        </row>
        <row r="222">
          <cell r="E222" t="str">
            <v>Besi angkur diameter 8</v>
          </cell>
          <cell r="F222" t="str">
            <v>kg</v>
          </cell>
          <cell r="G222">
            <v>35000</v>
          </cell>
        </row>
        <row r="223">
          <cell r="E223" t="str">
            <v>Besi angkur/mur/baut</v>
          </cell>
          <cell r="F223" t="str">
            <v>kg</v>
          </cell>
          <cell r="G223">
            <v>16660</v>
          </cell>
        </row>
        <row r="224">
          <cell r="E224" t="str">
            <v>Besi hollow  38.38.2</v>
          </cell>
          <cell r="F224" t="str">
            <v>kg</v>
          </cell>
          <cell r="G224">
            <v>13700</v>
          </cell>
        </row>
        <row r="225">
          <cell r="E225" t="str">
            <v>Besi hollow  50.50.3</v>
          </cell>
          <cell r="F225" t="str">
            <v>kg</v>
          </cell>
          <cell r="G225">
            <v>13800</v>
          </cell>
        </row>
        <row r="226">
          <cell r="E226" t="str">
            <v>Besi hollow galvanis 40.40</v>
          </cell>
          <cell r="F226" t="str">
            <v>m'</v>
          </cell>
          <cell r="G226">
            <v>6250</v>
          </cell>
        </row>
        <row r="227">
          <cell r="E227" t="str">
            <v>Besi lis  kaca (1 x  1) cm</v>
          </cell>
          <cell r="F227" t="str">
            <v>m'</v>
          </cell>
          <cell r="G227">
            <v>353900</v>
          </cell>
        </row>
        <row r="228">
          <cell r="E228" t="str">
            <v>Besi plat baja tebal 2 mm</v>
          </cell>
          <cell r="F228" t="str">
            <v>kg</v>
          </cell>
          <cell r="G228">
            <v>25000</v>
          </cell>
        </row>
        <row r="229">
          <cell r="E229" t="str">
            <v>Besi profil</v>
          </cell>
          <cell r="F229" t="str">
            <v>kg</v>
          </cell>
          <cell r="G229">
            <v>14840</v>
          </cell>
        </row>
        <row r="230">
          <cell r="E230" t="str">
            <v>Besi siku</v>
          </cell>
          <cell r="F230" t="str">
            <v>kg</v>
          </cell>
          <cell r="G230">
            <v>14700</v>
          </cell>
        </row>
        <row r="231">
          <cell r="E231" t="str">
            <v>Besi siku 30x30x3 mm</v>
          </cell>
          <cell r="F231" t="str">
            <v>kg</v>
          </cell>
          <cell r="G231">
            <v>13000</v>
          </cell>
        </row>
        <row r="232">
          <cell r="E232" t="str">
            <v>Besi siku 40x40x4 mm</v>
          </cell>
          <cell r="F232" t="str">
            <v>kg</v>
          </cell>
          <cell r="G232">
            <v>15667</v>
          </cell>
        </row>
        <row r="233">
          <cell r="E233" t="str">
            <v>Besi strip (0,2x2) cm</v>
          </cell>
          <cell r="F233" t="str">
            <v>m'</v>
          </cell>
          <cell r="G233">
            <v>5000</v>
          </cell>
        </row>
        <row r="234">
          <cell r="E234" t="str">
            <v>Besi strip (0,2x2) cm</v>
          </cell>
          <cell r="F234" t="str">
            <v>kg</v>
          </cell>
          <cell r="G234">
            <v>15000</v>
          </cell>
        </row>
        <row r="235">
          <cell r="E235" t="str">
            <v>Besi strip (20x3) mm</v>
          </cell>
          <cell r="F235" t="str">
            <v>kg</v>
          </cell>
          <cell r="G235">
            <v>17250</v>
          </cell>
        </row>
        <row r="236">
          <cell r="E236" t="str">
            <v>Besi strip tebal 5 mm</v>
          </cell>
          <cell r="F236" t="str">
            <v>kg</v>
          </cell>
          <cell r="G236">
            <v>7500</v>
          </cell>
        </row>
        <row r="237">
          <cell r="E237" t="str">
            <v>BjTP</v>
          </cell>
          <cell r="F237" t="str">
            <v>kg</v>
          </cell>
          <cell r="G237">
            <v>14250</v>
          </cell>
        </row>
        <row r="238">
          <cell r="E238" t="str">
            <v>BjTS</v>
          </cell>
          <cell r="F238" t="str">
            <v>kg</v>
          </cell>
          <cell r="G238">
            <v>14500</v>
          </cell>
        </row>
        <row r="239">
          <cell r="E239" t="str">
            <v>Bronjong kawat  pabrikan Uk.2x1x0,5 ø  3mm mesh 8x10</v>
          </cell>
          <cell r="F239" t="str">
            <v>Unit</v>
          </cell>
          <cell r="G239">
            <v>706700</v>
          </cell>
        </row>
        <row r="240">
          <cell r="E240" t="str">
            <v>Bronjong kawat  pabrikan Uk.3x1,5x0,5 ø  3mm mesh 8x10</v>
          </cell>
          <cell r="F240" t="str">
            <v>Unit</v>
          </cell>
          <cell r="G240">
            <v>1441700</v>
          </cell>
        </row>
        <row r="241">
          <cell r="E241" t="str">
            <v>Bronjong kawat  pabrikan Uk.3x1x0,5 ø  3mm mesh 8x10</v>
          </cell>
          <cell r="F241" t="str">
            <v>Unit</v>
          </cell>
          <cell r="G241">
            <v>1037400</v>
          </cell>
        </row>
        <row r="242">
          <cell r="E242" t="str">
            <v>Bronjong kawat  pabrikan Uk.4x1x0,5 ø  3mm mesh 8x10</v>
          </cell>
          <cell r="F242" t="str">
            <v>Unit</v>
          </cell>
          <cell r="G242">
            <v>1360800</v>
          </cell>
        </row>
        <row r="243">
          <cell r="E243" t="str">
            <v>Dinabolt dia. 12mm (10-15 cm)</v>
          </cell>
          <cell r="F243" t="str">
            <v>buah</v>
          </cell>
          <cell r="G243">
            <v>4550</v>
          </cell>
        </row>
        <row r="244">
          <cell r="E244" t="str">
            <v>Jaring Kawat Baja dilas</v>
          </cell>
          <cell r="F244" t="str">
            <v>kg</v>
          </cell>
          <cell r="G244">
            <v>15150</v>
          </cell>
        </row>
        <row r="245">
          <cell r="E245" t="str">
            <v>Kawat  bronjong</v>
          </cell>
          <cell r="F245" t="str">
            <v>kg</v>
          </cell>
          <cell r="G245">
            <v>15680</v>
          </cell>
        </row>
        <row r="246">
          <cell r="E246" t="str">
            <v>Kawat  duri</v>
          </cell>
          <cell r="F246" t="str">
            <v>roll</v>
          </cell>
          <cell r="G246">
            <v>116750</v>
          </cell>
        </row>
        <row r="247">
          <cell r="E247" t="str">
            <v>Kawat  galvanis  Ø 3 mm</v>
          </cell>
          <cell r="F247" t="str">
            <v>kg</v>
          </cell>
          <cell r="G247">
            <v>26020</v>
          </cell>
        </row>
        <row r="248">
          <cell r="E248" t="str">
            <v>Kawat  galvanis  Ø 4 mm</v>
          </cell>
          <cell r="F248" t="str">
            <v>kg</v>
          </cell>
          <cell r="G248">
            <v>25400</v>
          </cell>
        </row>
        <row r="249">
          <cell r="E249" t="str">
            <v>Kawat  galvanis  Ø 5 mm</v>
          </cell>
          <cell r="F249" t="str">
            <v>kg</v>
          </cell>
          <cell r="G249">
            <v>22800</v>
          </cell>
        </row>
        <row r="250">
          <cell r="E250" t="str">
            <v>Kawat  harmonika 12 x  24 mm</v>
          </cell>
          <cell r="F250" t="str">
            <v>m2</v>
          </cell>
          <cell r="G250">
            <v>28450</v>
          </cell>
        </row>
        <row r="251">
          <cell r="E251" t="str">
            <v>Kawat  harmonika 14 x  30 mm</v>
          </cell>
          <cell r="F251" t="str">
            <v>m2</v>
          </cell>
          <cell r="G251">
            <v>28470</v>
          </cell>
        </row>
        <row r="252">
          <cell r="E252" t="str">
            <v>Kawat  harmonika 14 x  35 mm</v>
          </cell>
          <cell r="F252" t="str">
            <v>m2</v>
          </cell>
          <cell r="G252">
            <v>27900</v>
          </cell>
        </row>
        <row r="253">
          <cell r="E253" t="str">
            <v>Kawat  kasa</v>
          </cell>
          <cell r="F253" t="str">
            <v>m2</v>
          </cell>
          <cell r="G253">
            <v>26900</v>
          </cell>
        </row>
        <row r="254">
          <cell r="E254" t="str">
            <v>Kawat beton</v>
          </cell>
          <cell r="F254" t="str">
            <v>kg</v>
          </cell>
          <cell r="G254">
            <v>18800</v>
          </cell>
        </row>
        <row r="255">
          <cell r="E255" t="str">
            <v>Kawat duri</v>
          </cell>
          <cell r="F255" t="str">
            <v>m'</v>
          </cell>
          <cell r="G255">
            <v>1750</v>
          </cell>
        </row>
        <row r="256">
          <cell r="E256" t="str">
            <v>Kawat harmonika</v>
          </cell>
          <cell r="F256" t="str">
            <v>m2</v>
          </cell>
          <cell r="G256">
            <v>34620</v>
          </cell>
        </row>
        <row r="257">
          <cell r="E257" t="str">
            <v>Kawat jaring panjang 240 cm</v>
          </cell>
          <cell r="F257" t="str">
            <v>lembar</v>
          </cell>
          <cell r="G257">
            <v>300000</v>
          </cell>
        </row>
        <row r="258">
          <cell r="E258" t="str">
            <v>Kawat las</v>
          </cell>
          <cell r="F258" t="str">
            <v>kg</v>
          </cell>
          <cell r="G258">
            <v>45550</v>
          </cell>
        </row>
        <row r="259">
          <cell r="E259" t="str">
            <v>Kawat nyamuk</v>
          </cell>
          <cell r="F259" t="str">
            <v>m3</v>
          </cell>
          <cell r="G259">
            <v>20190</v>
          </cell>
        </row>
        <row r="260">
          <cell r="E260" t="str">
            <v>Kawat nyamuk nylon</v>
          </cell>
          <cell r="F260" t="str">
            <v>m2</v>
          </cell>
          <cell r="G260">
            <v>18000</v>
          </cell>
        </row>
        <row r="261">
          <cell r="E261" t="str">
            <v>Kawat Ø 4 mm</v>
          </cell>
          <cell r="F261" t="str">
            <v>kg</v>
          </cell>
          <cell r="G261">
            <v>35000</v>
          </cell>
        </row>
        <row r="262">
          <cell r="E262" t="str">
            <v>Lapisan hot  deep galvanis</v>
          </cell>
          <cell r="F262" t="str">
            <v>kg</v>
          </cell>
          <cell r="G262">
            <v>8400</v>
          </cell>
        </row>
        <row r="263">
          <cell r="E263" t="str">
            <v>Paku 1 inch</v>
          </cell>
          <cell r="F263" t="str">
            <v>kg</v>
          </cell>
          <cell r="G263">
            <v>15000</v>
          </cell>
        </row>
        <row r="264">
          <cell r="E264" t="str">
            <v>Paku 12 cm</v>
          </cell>
          <cell r="F264" t="str">
            <v>buah</v>
          </cell>
          <cell r="G264">
            <v>1500</v>
          </cell>
        </row>
        <row r="265">
          <cell r="E265" t="str">
            <v>Paku 2 inch</v>
          </cell>
          <cell r="F265" t="str">
            <v>kg</v>
          </cell>
          <cell r="G265">
            <v>18000</v>
          </cell>
        </row>
        <row r="266">
          <cell r="E266" t="str">
            <v>Paku 4 inch</v>
          </cell>
          <cell r="F266" t="str">
            <v>kg</v>
          </cell>
          <cell r="G266">
            <v>19000</v>
          </cell>
        </row>
        <row r="267">
          <cell r="E267" t="str">
            <v>Paku 5 inch</v>
          </cell>
          <cell r="F267" t="str">
            <v>kg</v>
          </cell>
          <cell r="G267">
            <v>20000</v>
          </cell>
        </row>
        <row r="268">
          <cell r="E268" t="str">
            <v>Paku beton</v>
          </cell>
          <cell r="F268" t="str">
            <v>kg</v>
          </cell>
          <cell r="G268">
            <v>39450</v>
          </cell>
        </row>
        <row r="269">
          <cell r="E269" t="str">
            <v>Paku hak panj 15cm</v>
          </cell>
          <cell r="F269" t="str">
            <v>kg</v>
          </cell>
          <cell r="G269">
            <v>22070</v>
          </cell>
        </row>
        <row r="270">
          <cell r="E270" t="str">
            <v>Paku pancing 6x23</v>
          </cell>
          <cell r="F270" t="str">
            <v>kg</v>
          </cell>
          <cell r="G270">
            <v>19460</v>
          </cell>
        </row>
        <row r="271">
          <cell r="E271" t="str">
            <v>Paku payung</v>
          </cell>
          <cell r="F271" t="str">
            <v>kg</v>
          </cell>
          <cell r="G271">
            <v>45100</v>
          </cell>
        </row>
        <row r="272">
          <cell r="E272" t="str">
            <v>Paku rivet</v>
          </cell>
          <cell r="F272" t="str">
            <v>buah</v>
          </cell>
          <cell r="G272">
            <v>200</v>
          </cell>
        </row>
        <row r="273">
          <cell r="E273" t="str">
            <v>Paku sekrup</v>
          </cell>
          <cell r="F273" t="str">
            <v>kg</v>
          </cell>
          <cell r="G273">
            <v>30090</v>
          </cell>
        </row>
        <row r="274">
          <cell r="E274" t="str">
            <v>Paku sekrup (buah)</v>
          </cell>
          <cell r="F274" t="str">
            <v>buah</v>
          </cell>
          <cell r="G274">
            <v>1600</v>
          </cell>
        </row>
        <row r="275">
          <cell r="E275" t="str">
            <v>Pintu tahan api</v>
          </cell>
          <cell r="F275" t="str">
            <v>unit</v>
          </cell>
          <cell r="G275">
            <v>8000000</v>
          </cell>
        </row>
        <row r="276">
          <cell r="E276" t="str">
            <v>Pipa baja dia. 30 cm</v>
          </cell>
          <cell r="F276" t="str">
            <v>m'</v>
          </cell>
          <cell r="G276">
            <v>1680000</v>
          </cell>
        </row>
        <row r="277">
          <cell r="E277" t="str">
            <v>Pipa baja dia. 40 cm</v>
          </cell>
          <cell r="F277" t="str">
            <v>m'</v>
          </cell>
          <cell r="G277">
            <v>2240000</v>
          </cell>
        </row>
        <row r="278">
          <cell r="E278" t="str">
            <v>Pipa baja dia. 50 cm</v>
          </cell>
          <cell r="F278" t="str">
            <v>m'</v>
          </cell>
          <cell r="G278">
            <v>2800000</v>
          </cell>
        </row>
        <row r="279">
          <cell r="E279" t="str">
            <v>Pipa besi hitam 1 inch</v>
          </cell>
          <cell r="F279" t="str">
            <v>m'</v>
          </cell>
          <cell r="G279">
            <v>15500</v>
          </cell>
        </row>
        <row r="280">
          <cell r="E280" t="str">
            <v>Pipa besi hitam 1,5 inch</v>
          </cell>
          <cell r="F280" t="str">
            <v>m'</v>
          </cell>
          <cell r="G280">
            <v>22000</v>
          </cell>
        </row>
        <row r="281">
          <cell r="E281" t="str">
            <v>Pipa besi hitam 2 inch</v>
          </cell>
          <cell r="F281" t="str">
            <v>m'</v>
          </cell>
          <cell r="G281">
            <v>31000</v>
          </cell>
        </row>
        <row r="282">
          <cell r="E282" t="str">
            <v>Pipa besi hitam 3 inch</v>
          </cell>
          <cell r="F282" t="str">
            <v>m'</v>
          </cell>
          <cell r="G282">
            <v>42000</v>
          </cell>
        </row>
        <row r="283">
          <cell r="E283" t="str">
            <v>Saringan pasir</v>
          </cell>
          <cell r="F283" t="str">
            <v>m'</v>
          </cell>
          <cell r="G283">
            <v>16650</v>
          </cell>
        </row>
        <row r="284">
          <cell r="E284" t="str">
            <v>Sekrup kait</v>
          </cell>
          <cell r="F284" t="str">
            <v>buah</v>
          </cell>
          <cell r="G284">
            <v>700</v>
          </cell>
        </row>
        <row r="285">
          <cell r="E285" t="str">
            <v>Wiremesh M10</v>
          </cell>
          <cell r="F285" t="str">
            <v>kg</v>
          </cell>
          <cell r="G285">
            <v>12430</v>
          </cell>
        </row>
        <row r="286">
          <cell r="E286" t="str">
            <v>Wiremesh M12</v>
          </cell>
          <cell r="F286" t="str">
            <v>kg</v>
          </cell>
          <cell r="G286">
            <v>12660</v>
          </cell>
        </row>
        <row r="287">
          <cell r="E287" t="str">
            <v>Wiremesh M6</v>
          </cell>
          <cell r="F287" t="str">
            <v>kg</v>
          </cell>
          <cell r="G287">
            <v>11522</v>
          </cell>
        </row>
        <row r="288">
          <cell r="E288" t="str">
            <v>Wiremesh M7</v>
          </cell>
          <cell r="F288" t="str">
            <v>kg</v>
          </cell>
          <cell r="G288">
            <v>11816</v>
          </cell>
        </row>
        <row r="289">
          <cell r="E289" t="str">
            <v>Wiremesh M8</v>
          </cell>
          <cell r="F289" t="str">
            <v>kg</v>
          </cell>
          <cell r="G289">
            <v>12049</v>
          </cell>
        </row>
        <row r="290">
          <cell r="E290" t="str">
            <v>Wiremesh M9</v>
          </cell>
          <cell r="F290" t="str">
            <v>kg</v>
          </cell>
          <cell r="G290">
            <v>12276</v>
          </cell>
        </row>
        <row r="291">
          <cell r="E291" t="str">
            <v>MATERIAL PENUTUP ATAP</v>
          </cell>
        </row>
        <row r="292">
          <cell r="E292" t="str">
            <v>Aluminium gelombang 95x180 cm</v>
          </cell>
          <cell r="F292" t="str">
            <v>lembar</v>
          </cell>
          <cell r="G292">
            <v>180400</v>
          </cell>
        </row>
        <row r="293">
          <cell r="E293" t="str">
            <v>Asbes  gelombang kecil 4mm (150x105)</v>
          </cell>
          <cell r="F293" t="str">
            <v>lembar</v>
          </cell>
          <cell r="G293">
            <v>47800</v>
          </cell>
        </row>
        <row r="294">
          <cell r="E294" t="str">
            <v>Asbes  gelombang kecil 4mm (180x105)</v>
          </cell>
          <cell r="F294" t="str">
            <v>lembar</v>
          </cell>
          <cell r="G294">
            <v>57300</v>
          </cell>
        </row>
        <row r="295">
          <cell r="E295" t="str">
            <v>Asbes  gelombang kecil 4mm (210x105)</v>
          </cell>
          <cell r="F295" t="str">
            <v>lembar</v>
          </cell>
          <cell r="G295">
            <v>65300</v>
          </cell>
        </row>
        <row r="296">
          <cell r="E296" t="str">
            <v>Asbes  gelombang kecil 4mm (240x105)</v>
          </cell>
          <cell r="F296" t="str">
            <v>lembar</v>
          </cell>
          <cell r="G296">
            <v>75500</v>
          </cell>
        </row>
        <row r="297">
          <cell r="E297" t="str">
            <v>Asbes gelombang besar 5 mm, 150x105 cm</v>
          </cell>
          <cell r="F297" t="str">
            <v>lembar</v>
          </cell>
          <cell r="G297">
            <v>120000</v>
          </cell>
        </row>
        <row r="298">
          <cell r="E298" t="str">
            <v>Asbes gelombang besar 5 mm, 180x92 cm</v>
          </cell>
          <cell r="F298" t="str">
            <v>lembar</v>
          </cell>
          <cell r="G298">
            <v>85500</v>
          </cell>
        </row>
        <row r="299">
          <cell r="E299" t="str">
            <v>Asbes gelombang besar 5 mm, 200x92 cm</v>
          </cell>
          <cell r="F299" t="str">
            <v>lembar</v>
          </cell>
          <cell r="G299">
            <v>94000</v>
          </cell>
        </row>
        <row r="300">
          <cell r="E300" t="str">
            <v>Asbes gelombang besar 5 mm, 210x105 cm</v>
          </cell>
          <cell r="F300" t="str">
            <v>lembar</v>
          </cell>
          <cell r="G300">
            <v>125000</v>
          </cell>
        </row>
        <row r="301">
          <cell r="E301" t="str">
            <v>Asbes gelombang besar 5 mm, 225x92 cm</v>
          </cell>
          <cell r="F301" t="str">
            <v>lembar</v>
          </cell>
          <cell r="G301">
            <v>104900</v>
          </cell>
        </row>
        <row r="302">
          <cell r="E302" t="str">
            <v>Asbes gelombang besar 5 mm, 240x105 cm</v>
          </cell>
          <cell r="F302" t="str">
            <v>lembar</v>
          </cell>
          <cell r="G302">
            <v>130000</v>
          </cell>
        </row>
        <row r="303">
          <cell r="E303" t="str">
            <v>Asbes gelombang besar 5 mm, 250x92 cm</v>
          </cell>
          <cell r="F303" t="str">
            <v>lembar</v>
          </cell>
          <cell r="G303">
            <v>113400</v>
          </cell>
        </row>
        <row r="304">
          <cell r="E304" t="str">
            <v>Asbes gelombang besar 5 mm, 300x105 cm</v>
          </cell>
          <cell r="F304" t="str">
            <v>lembar</v>
          </cell>
          <cell r="G304">
            <v>135000</v>
          </cell>
        </row>
        <row r="305">
          <cell r="E305" t="str">
            <v>Asbes gelombang besar 6 mm, 180x108 cm</v>
          </cell>
          <cell r="F305" t="str">
            <v>lembar</v>
          </cell>
          <cell r="G305">
            <v>93000</v>
          </cell>
        </row>
        <row r="306">
          <cell r="E306" t="str">
            <v>Asbes gelombang besar 6 mm, 210x108 cm</v>
          </cell>
          <cell r="F306" t="str">
            <v>lembar</v>
          </cell>
          <cell r="G306">
            <v>92900</v>
          </cell>
        </row>
        <row r="307">
          <cell r="E307" t="str">
            <v>Asbes gelombang besar 6 mm, 240x108 cm</v>
          </cell>
          <cell r="F307" t="str">
            <v>lembar</v>
          </cell>
          <cell r="G307">
            <v>99600</v>
          </cell>
        </row>
        <row r="308">
          <cell r="E308" t="str">
            <v>Asbes gelombang besar 6 mm, 270x108 cm</v>
          </cell>
          <cell r="F308" t="str">
            <v>lembar</v>
          </cell>
          <cell r="G308">
            <v>113400</v>
          </cell>
        </row>
        <row r="309">
          <cell r="E309" t="str">
            <v>Asbes gelombang besar 6 mm, 300x108 cm</v>
          </cell>
          <cell r="F309" t="str">
            <v>lembar</v>
          </cell>
          <cell r="G309">
            <v>131000</v>
          </cell>
        </row>
        <row r="310">
          <cell r="E310" t="str">
            <v>Asbes gelombang kecil 4 mm, 270x105 cm</v>
          </cell>
          <cell r="F310" t="str">
            <v>lembar</v>
          </cell>
          <cell r="G310">
            <v>88400</v>
          </cell>
        </row>
        <row r="311">
          <cell r="E311" t="str">
            <v>Asbes gelombang kecil 4 mm, 300x105 cm</v>
          </cell>
          <cell r="F311" t="str">
            <v>lembar</v>
          </cell>
          <cell r="G311">
            <v>100500</v>
          </cell>
        </row>
        <row r="312">
          <cell r="E312" t="str">
            <v>Atap metal berpasir</v>
          </cell>
          <cell r="F312" t="str">
            <v>m2</v>
          </cell>
          <cell r="G312">
            <v>112500</v>
          </cell>
        </row>
        <row r="313">
          <cell r="E313" t="str">
            <v>Atap metal menerus</v>
          </cell>
          <cell r="F313" t="str">
            <v>m2</v>
          </cell>
          <cell r="G313">
            <v>80000</v>
          </cell>
        </row>
        <row r="314">
          <cell r="E314" t="str">
            <v>Atap Rumbia /  Atap Saung 150cmx50cm</v>
          </cell>
          <cell r="F314" t="str">
            <v>buah</v>
          </cell>
          <cell r="G314">
            <v>20000</v>
          </cell>
        </row>
        <row r="315">
          <cell r="E315" t="str">
            <v>Atap UPVC uk. 86x119 cm</v>
          </cell>
          <cell r="F315" t="str">
            <v>m2</v>
          </cell>
          <cell r="G315">
            <v>200000</v>
          </cell>
        </row>
        <row r="316">
          <cell r="E316" t="str">
            <v>Bitumen tekstur genting</v>
          </cell>
          <cell r="F316" t="str">
            <v>lembar</v>
          </cell>
          <cell r="G316">
            <v>62700</v>
          </cell>
        </row>
        <row r="317">
          <cell r="E317" t="str">
            <v>Bubung genteng kodok</v>
          </cell>
          <cell r="F317" t="str">
            <v>buah</v>
          </cell>
          <cell r="G317">
            <v>8600</v>
          </cell>
        </row>
        <row r="318">
          <cell r="E318" t="str">
            <v>Bubung genteng palentong</v>
          </cell>
          <cell r="F318" t="str">
            <v>buah</v>
          </cell>
          <cell r="G318">
            <v>10700</v>
          </cell>
        </row>
        <row r="319">
          <cell r="E319" t="str">
            <v>Bubungan asbes  besar</v>
          </cell>
          <cell r="F319" t="str">
            <v>buah</v>
          </cell>
          <cell r="G319">
            <v>30700</v>
          </cell>
        </row>
        <row r="320">
          <cell r="E320" t="str">
            <v>Bubungan asbes  kecil</v>
          </cell>
          <cell r="F320" t="str">
            <v>buah</v>
          </cell>
          <cell r="G320">
            <v>48100</v>
          </cell>
        </row>
        <row r="321">
          <cell r="E321" t="str">
            <v>Bubungan beton press</v>
          </cell>
          <cell r="F321" t="str">
            <v>buah</v>
          </cell>
          <cell r="G321">
            <v>5300</v>
          </cell>
        </row>
        <row r="322">
          <cell r="E322" t="str">
            <v>Fibre glass  (jabes) 180x105 cm</v>
          </cell>
          <cell r="F322" t="str">
            <v>lembar</v>
          </cell>
          <cell r="G322">
            <v>78500</v>
          </cell>
        </row>
        <row r="323">
          <cell r="E323" t="str">
            <v>Fibre glass  (jabes) 200x92 cm</v>
          </cell>
          <cell r="F323" t="str">
            <v>lembar</v>
          </cell>
          <cell r="G323">
            <v>68500</v>
          </cell>
        </row>
        <row r="324">
          <cell r="E324" t="str">
            <v>Fibre glass  (jabes) 210x105 cm</v>
          </cell>
          <cell r="F324" t="str">
            <v>buah</v>
          </cell>
          <cell r="G324">
            <v>89700</v>
          </cell>
        </row>
        <row r="325">
          <cell r="E325" t="str">
            <v>Fibre glass  (jabes) 250x105 cm</v>
          </cell>
          <cell r="F325" t="str">
            <v>buah</v>
          </cell>
          <cell r="G325">
            <v>122300</v>
          </cell>
        </row>
        <row r="326">
          <cell r="E326" t="str">
            <v>Fibre glass  (jabes) 250x92 cm</v>
          </cell>
          <cell r="F326" t="str">
            <v>buah</v>
          </cell>
          <cell r="G326">
            <v>162500</v>
          </cell>
        </row>
        <row r="327">
          <cell r="E327" t="str">
            <v>Fibreglass 180x90 cm</v>
          </cell>
          <cell r="F327" t="str">
            <v>lembar</v>
          </cell>
          <cell r="G327">
            <v>59600</v>
          </cell>
        </row>
        <row r="328">
          <cell r="E328" t="str">
            <v>Frame 'S' 85.50 tinggi profil 85 dan tebal 0,75  mm</v>
          </cell>
          <cell r="F328" t="str">
            <v>batang</v>
          </cell>
          <cell r="G328">
            <v>145000</v>
          </cell>
        </row>
        <row r="329">
          <cell r="E329" t="str">
            <v>Galvalum Gelombang Lapis  Pasir</v>
          </cell>
          <cell r="F329" t="str">
            <v>lembar</v>
          </cell>
          <cell r="G329">
            <v>61200</v>
          </cell>
        </row>
        <row r="330">
          <cell r="E330" t="str">
            <v>Genteng aspal 80x100 cm</v>
          </cell>
          <cell r="F330" t="str">
            <v>buah</v>
          </cell>
          <cell r="G330">
            <v>149700</v>
          </cell>
        </row>
        <row r="331">
          <cell r="E331" t="str">
            <v>Genteng beton</v>
          </cell>
          <cell r="F331" t="str">
            <v>buah</v>
          </cell>
          <cell r="G331">
            <v>6800</v>
          </cell>
        </row>
        <row r="332">
          <cell r="E332" t="str">
            <v>Genteng decra bond</v>
          </cell>
          <cell r="F332" t="str">
            <v>buah</v>
          </cell>
          <cell r="G332">
            <v>9800</v>
          </cell>
        </row>
        <row r="333">
          <cell r="E333" t="str">
            <v>Genteng kodok</v>
          </cell>
          <cell r="F333" t="str">
            <v>buah</v>
          </cell>
          <cell r="G333">
            <v>3400</v>
          </cell>
        </row>
        <row r="334">
          <cell r="E334" t="str">
            <v>Genteng kodok glazuur</v>
          </cell>
          <cell r="F334" t="str">
            <v>buah</v>
          </cell>
          <cell r="G334">
            <v>5800</v>
          </cell>
        </row>
        <row r="335">
          <cell r="E335" t="str">
            <v>Genteng metal</v>
          </cell>
          <cell r="F335" t="str">
            <v>lembar</v>
          </cell>
          <cell r="G335">
            <v>50700</v>
          </cell>
        </row>
        <row r="336">
          <cell r="E336" t="str">
            <v>Genteng metal berpasir</v>
          </cell>
          <cell r="F336" t="str">
            <v>lembar</v>
          </cell>
          <cell r="G336">
            <v>30500</v>
          </cell>
        </row>
        <row r="337">
          <cell r="E337" t="str">
            <v>Genteng palentong</v>
          </cell>
          <cell r="F337" t="str">
            <v>buah</v>
          </cell>
          <cell r="G337">
            <v>2800</v>
          </cell>
        </row>
        <row r="338">
          <cell r="E338" t="str">
            <v>Genteng palentong super</v>
          </cell>
          <cell r="F338" t="str">
            <v>buah</v>
          </cell>
          <cell r="G338">
            <v>5300</v>
          </cell>
        </row>
        <row r="339">
          <cell r="E339" t="str">
            <v>Listplang papan kalsiboard</v>
          </cell>
          <cell r="F339" t="str">
            <v>buah</v>
          </cell>
          <cell r="G339">
            <v>56200</v>
          </cell>
        </row>
        <row r="340">
          <cell r="E340" t="str">
            <v>Listplang tekstur kayu</v>
          </cell>
          <cell r="F340" t="str">
            <v>buah</v>
          </cell>
          <cell r="G340">
            <v>54500</v>
          </cell>
        </row>
        <row r="341">
          <cell r="E341" t="str">
            <v>Nok genteng aspal</v>
          </cell>
          <cell r="F341" t="str">
            <v>buah</v>
          </cell>
          <cell r="G341">
            <v>95000</v>
          </cell>
        </row>
        <row r="342">
          <cell r="E342" t="str">
            <v>Nok genteng beton</v>
          </cell>
          <cell r="F342" t="str">
            <v>buah</v>
          </cell>
          <cell r="G342">
            <v>9600</v>
          </cell>
        </row>
        <row r="343">
          <cell r="E343" t="str">
            <v>Nok genteng metal</v>
          </cell>
          <cell r="F343" t="str">
            <v>buah</v>
          </cell>
          <cell r="G343">
            <v>25600</v>
          </cell>
        </row>
        <row r="344">
          <cell r="E344" t="str">
            <v>Nok paten 105 cm</v>
          </cell>
          <cell r="F344" t="str">
            <v>lembar</v>
          </cell>
          <cell r="G344">
            <v>70000</v>
          </cell>
        </row>
        <row r="345">
          <cell r="E345" t="str">
            <v>Nok paten 108 cm</v>
          </cell>
          <cell r="F345" t="str">
            <v>lembar</v>
          </cell>
          <cell r="G345">
            <v>75000</v>
          </cell>
        </row>
        <row r="346">
          <cell r="E346" t="str">
            <v>Nok paten 92 cm</v>
          </cell>
          <cell r="F346" t="str">
            <v>lembar</v>
          </cell>
          <cell r="G346">
            <v>65000</v>
          </cell>
        </row>
        <row r="347">
          <cell r="E347" t="str">
            <v>Nok setel rata 105 cm</v>
          </cell>
          <cell r="F347" t="str">
            <v>lembar</v>
          </cell>
          <cell r="G347">
            <v>75000</v>
          </cell>
        </row>
        <row r="348">
          <cell r="E348" t="str">
            <v>Nok setel rata 108 cm</v>
          </cell>
          <cell r="F348" t="str">
            <v>lembar</v>
          </cell>
          <cell r="G348">
            <v>80000</v>
          </cell>
        </row>
        <row r="349">
          <cell r="E349" t="str">
            <v>Nok setel rata 92 cm</v>
          </cell>
          <cell r="F349" t="str">
            <v>lembar</v>
          </cell>
          <cell r="G349">
            <v>70000</v>
          </cell>
        </row>
        <row r="350">
          <cell r="E350" t="str">
            <v>Nok standar</v>
          </cell>
          <cell r="F350" t="str">
            <v>lembar</v>
          </cell>
          <cell r="G350">
            <v>67000</v>
          </cell>
        </row>
        <row r="351">
          <cell r="E351" t="str">
            <v>Nok stel gelombang 105 cm</v>
          </cell>
          <cell r="F351" t="str">
            <v>lembar</v>
          </cell>
          <cell r="G351">
            <v>70000</v>
          </cell>
        </row>
        <row r="352">
          <cell r="E352" t="str">
            <v>Nok stel gelombang 108 cm</v>
          </cell>
          <cell r="F352" t="str">
            <v>lembar</v>
          </cell>
          <cell r="G352">
            <v>80000</v>
          </cell>
        </row>
        <row r="353">
          <cell r="E353" t="str">
            <v>Nok stel gelombang 92 cm</v>
          </cell>
          <cell r="F353" t="str">
            <v>lembar</v>
          </cell>
          <cell r="G353">
            <v>60000</v>
          </cell>
        </row>
        <row r="354">
          <cell r="E354" t="str">
            <v>Reng  batten  0,5</v>
          </cell>
          <cell r="F354" t="str">
            <v>batang</v>
          </cell>
          <cell r="G354">
            <v>35000</v>
          </cell>
        </row>
        <row r="355">
          <cell r="E355" t="str">
            <v>Roof light fiberglass</v>
          </cell>
          <cell r="F355" t="str">
            <v>lembar</v>
          </cell>
          <cell r="G355">
            <v>116300</v>
          </cell>
        </row>
        <row r="356">
          <cell r="E356" t="str">
            <v>Seng gelombang 3x6 inch</v>
          </cell>
          <cell r="F356" t="str">
            <v>lembar</v>
          </cell>
          <cell r="G356">
            <v>83100</v>
          </cell>
        </row>
        <row r="357">
          <cell r="E357" t="str">
            <v>Seng gelombang bjls  0.18 panjang 180 cm</v>
          </cell>
          <cell r="F357" t="str">
            <v>lembar</v>
          </cell>
          <cell r="G357">
            <v>55200</v>
          </cell>
        </row>
        <row r="358">
          <cell r="E358" t="str">
            <v>Seng gelombang bjls  0.20 panjang 180 cm</v>
          </cell>
          <cell r="F358" t="str">
            <v>lembar</v>
          </cell>
          <cell r="G358">
            <v>63900</v>
          </cell>
        </row>
        <row r="359">
          <cell r="E359" t="str">
            <v>Seng gelombang bjls  0.30 panjang 180 cm</v>
          </cell>
          <cell r="F359" t="str">
            <v>lembar</v>
          </cell>
          <cell r="G359">
            <v>73300</v>
          </cell>
        </row>
        <row r="360">
          <cell r="E360" t="str">
            <v>Seng gelombang bjls  0.40 panjang 180 cm</v>
          </cell>
          <cell r="F360" t="str">
            <v>lembar</v>
          </cell>
          <cell r="G360">
            <v>73000</v>
          </cell>
        </row>
        <row r="361">
          <cell r="E361" t="str">
            <v>Seng gelombang bjls  28</v>
          </cell>
          <cell r="F361" t="str">
            <v>lembar</v>
          </cell>
          <cell r="G361">
            <v>85500</v>
          </cell>
        </row>
        <row r="362">
          <cell r="E362" t="str">
            <v>Seng gelombang bljs 30</v>
          </cell>
          <cell r="F362" t="str">
            <v>lembar</v>
          </cell>
          <cell r="G362">
            <v>79000</v>
          </cell>
        </row>
        <row r="363">
          <cell r="E363" t="str">
            <v>Seng gelombang panjang 200 cm</v>
          </cell>
          <cell r="F363" t="str">
            <v>lembar</v>
          </cell>
          <cell r="G363">
            <v>85000</v>
          </cell>
        </row>
        <row r="364">
          <cell r="E364" t="str">
            <v>Seng plat  BJLS 0.18 lebar 55 cm</v>
          </cell>
          <cell r="F364" t="str">
            <v>m'</v>
          </cell>
          <cell r="G364">
            <v>24800</v>
          </cell>
        </row>
        <row r="365">
          <cell r="E365" t="str">
            <v>Seng plat  BJLS 0.20 lebar 55 cm</v>
          </cell>
          <cell r="F365" t="str">
            <v>m'</v>
          </cell>
          <cell r="G365">
            <v>28100</v>
          </cell>
        </row>
        <row r="366">
          <cell r="E366" t="str">
            <v>Seng plat  BJLS 0.28 lebar 55 cm</v>
          </cell>
          <cell r="F366" t="str">
            <v>m'</v>
          </cell>
          <cell r="G366">
            <v>30400</v>
          </cell>
        </row>
        <row r="367">
          <cell r="E367" t="str">
            <v>Seng plat  BJLS 0.30 lebar 55 cm</v>
          </cell>
          <cell r="F367" t="str">
            <v>m'</v>
          </cell>
          <cell r="G367">
            <v>34600</v>
          </cell>
        </row>
        <row r="368">
          <cell r="E368" t="str">
            <v>Seng plat 3x6 inch</v>
          </cell>
          <cell r="F368" t="str">
            <v>lembar</v>
          </cell>
          <cell r="G368">
            <v>66900</v>
          </cell>
        </row>
        <row r="369">
          <cell r="E369" t="str">
            <v>Seng plat 3x6 inch bjls 28</v>
          </cell>
          <cell r="F369" t="str">
            <v>lembar</v>
          </cell>
          <cell r="G369">
            <v>72200</v>
          </cell>
        </row>
        <row r="370">
          <cell r="E370" t="str">
            <v>Seng plat bjls 28</v>
          </cell>
          <cell r="F370" t="str">
            <v>m'</v>
          </cell>
          <cell r="G370">
            <v>70200</v>
          </cell>
        </row>
        <row r="371">
          <cell r="E371" t="str">
            <v>Seng plat bjls 30</v>
          </cell>
          <cell r="F371" t="str">
            <v>m'</v>
          </cell>
          <cell r="G371">
            <v>74400</v>
          </cell>
        </row>
        <row r="372">
          <cell r="E372" t="str">
            <v>Seng plat bjls 30</v>
          </cell>
          <cell r="F372" t="str">
            <v>lembar</v>
          </cell>
          <cell r="G372">
            <v>89400</v>
          </cell>
        </row>
        <row r="373">
          <cell r="E373" t="str">
            <v>Sirap (100 lbr)</v>
          </cell>
          <cell r="F373" t="str">
            <v>pak</v>
          </cell>
          <cell r="G373">
            <v>200000</v>
          </cell>
        </row>
        <row r="374">
          <cell r="E374" t="str">
            <v>Sirap kayu</v>
          </cell>
          <cell r="F374" t="str">
            <v>buah</v>
          </cell>
          <cell r="G374">
            <v>5000</v>
          </cell>
        </row>
        <row r="375">
          <cell r="E375" t="str">
            <v>Wab  capsule 62.27  tinggi 62  mm dan  tebal 0,4mm</v>
          </cell>
          <cell r="F375" t="str">
            <v>batang</v>
          </cell>
          <cell r="G375">
            <v>55000</v>
          </cell>
        </row>
        <row r="376">
          <cell r="E376" t="str">
            <v>MATERIAL PLAFON</v>
          </cell>
        </row>
        <row r="377">
          <cell r="E377" t="str">
            <v>Asbes 1,00  x 1,00  m</v>
          </cell>
          <cell r="F377" t="str">
            <v>lembar</v>
          </cell>
          <cell r="G377">
            <v>17400</v>
          </cell>
        </row>
        <row r="378">
          <cell r="E378" t="str">
            <v>Compon Flafond</v>
          </cell>
          <cell r="F378" t="str">
            <v>kg</v>
          </cell>
          <cell r="G378">
            <v>5000</v>
          </cell>
        </row>
        <row r="379">
          <cell r="E379" t="str">
            <v>cross tee</v>
          </cell>
          <cell r="F379" t="str">
            <v>batang</v>
          </cell>
          <cell r="G379">
            <v>18000</v>
          </cell>
        </row>
        <row r="380">
          <cell r="E380" t="str">
            <v>GRCboard (120 cm x  240 cm x  5 mm)</v>
          </cell>
          <cell r="F380" t="str">
            <v>m2</v>
          </cell>
          <cell r="G380">
            <v>80800</v>
          </cell>
        </row>
        <row r="381">
          <cell r="E381" t="str">
            <v>GRCboard (120 cm x  240 cm x  6 mm)</v>
          </cell>
          <cell r="F381" t="str">
            <v>m2</v>
          </cell>
          <cell r="G381">
            <v>99300</v>
          </cell>
        </row>
        <row r="382">
          <cell r="E382" t="str">
            <v>Gypsum Board (120 cm x  240 cm x  12 mm)</v>
          </cell>
          <cell r="F382" t="str">
            <v>lembar</v>
          </cell>
          <cell r="G382">
            <v>93000</v>
          </cell>
        </row>
        <row r="383">
          <cell r="E383" t="str">
            <v>Gypsum board (120 cm x 240 cm x 9 mm)</v>
          </cell>
          <cell r="F383" t="str">
            <v>lembar</v>
          </cell>
          <cell r="G383">
            <v>70000</v>
          </cell>
        </row>
        <row r="384">
          <cell r="E384" t="str">
            <v>Lambersening plafon ˂3</v>
          </cell>
          <cell r="F384" t="str">
            <v>m2</v>
          </cell>
          <cell r="G384">
            <v>180000</v>
          </cell>
        </row>
        <row r="385">
          <cell r="E385" t="str">
            <v>Lambersening plafon ˃3</v>
          </cell>
          <cell r="F385" t="str">
            <v>m2</v>
          </cell>
          <cell r="G385">
            <v>200000</v>
          </cell>
        </row>
        <row r="386">
          <cell r="E386" t="str">
            <v>List gypsum profil</v>
          </cell>
          <cell r="F386" t="str">
            <v>m'</v>
          </cell>
          <cell r="G386">
            <v>15800</v>
          </cell>
        </row>
        <row r="387">
          <cell r="E387" t="str">
            <v>Listplank GRC lebar 20 cm</v>
          </cell>
          <cell r="F387" t="str">
            <v>m'</v>
          </cell>
          <cell r="G387">
            <v>21000</v>
          </cell>
        </row>
        <row r="388">
          <cell r="E388" t="str">
            <v>Listplank GRC lebar 30 cm</v>
          </cell>
          <cell r="F388" t="str">
            <v>m'</v>
          </cell>
          <cell r="G388">
            <v>23000</v>
          </cell>
        </row>
        <row r="389">
          <cell r="E389" t="str">
            <v>Main tee</v>
          </cell>
          <cell r="F389" t="str">
            <v>batang</v>
          </cell>
          <cell r="G389">
            <v>34000</v>
          </cell>
        </row>
        <row r="390">
          <cell r="E390" t="str">
            <v>Papan semen</v>
          </cell>
          <cell r="F390" t="str">
            <v>m2</v>
          </cell>
          <cell r="G390">
            <v>45000</v>
          </cell>
        </row>
        <row r="391">
          <cell r="E391" t="str">
            <v>Pelat  asbes  tebal 3,5 mm</v>
          </cell>
          <cell r="F391" t="str">
            <v>lembar</v>
          </cell>
          <cell r="G391">
            <v>62400</v>
          </cell>
        </row>
        <row r="392">
          <cell r="E392" t="str">
            <v>Pelat  asbes  tebal 4 mm</v>
          </cell>
          <cell r="F392" t="str">
            <v>lembar</v>
          </cell>
          <cell r="G392">
            <v>69800</v>
          </cell>
        </row>
        <row r="393">
          <cell r="E393" t="str">
            <v>Plafon akustik 30x30 cm</v>
          </cell>
          <cell r="F393" t="str">
            <v>lembar</v>
          </cell>
          <cell r="G393">
            <v>6200</v>
          </cell>
        </row>
        <row r="394">
          <cell r="E394" t="str">
            <v>Plafon akustik 30x60 cm</v>
          </cell>
          <cell r="F394" t="str">
            <v>lembar</v>
          </cell>
          <cell r="G394">
            <v>13900</v>
          </cell>
        </row>
        <row r="395">
          <cell r="E395" t="str">
            <v>Plafon akustik 60x120 cm</v>
          </cell>
          <cell r="F395" t="str">
            <v>lembar</v>
          </cell>
          <cell r="G395">
            <v>24000</v>
          </cell>
        </row>
        <row r="396">
          <cell r="E396" t="str">
            <v>MATERIAL PENUTUP LANTAI DAN DINDING</v>
          </cell>
        </row>
        <row r="397">
          <cell r="E397" t="str">
            <v>Bata Ekspose Tempel warna natural 8x24x2 cm</v>
          </cell>
          <cell r="F397" t="str">
            <v>m'</v>
          </cell>
          <cell r="G397">
            <v>125000</v>
          </cell>
        </row>
        <row r="398">
          <cell r="E398" t="str">
            <v>Bata tempel</v>
          </cell>
          <cell r="F398" t="str">
            <v>buah</v>
          </cell>
          <cell r="G398">
            <v>2500</v>
          </cell>
        </row>
        <row r="399">
          <cell r="E399" t="str">
            <v>Batako 20x40x10 cm</v>
          </cell>
          <cell r="F399" t="str">
            <v>buah</v>
          </cell>
          <cell r="G399">
            <v>4400</v>
          </cell>
        </row>
        <row r="400">
          <cell r="E400" t="str">
            <v>Batu andesit  30x30 t=3cm</v>
          </cell>
          <cell r="F400" t="str">
            <v>m2</v>
          </cell>
          <cell r="G400">
            <v>165000</v>
          </cell>
        </row>
        <row r="401">
          <cell r="E401" t="str">
            <v>Batu andesit  30x30 t=5cm</v>
          </cell>
          <cell r="F401" t="str">
            <v>m2</v>
          </cell>
          <cell r="G401">
            <v>265000</v>
          </cell>
        </row>
        <row r="402">
          <cell r="E402" t="str">
            <v>Batu paras</v>
          </cell>
          <cell r="F402" t="str">
            <v>m2</v>
          </cell>
          <cell r="G402">
            <v>125000</v>
          </cell>
        </row>
        <row r="403">
          <cell r="E403" t="str">
            <v>Batu paros</v>
          </cell>
          <cell r="F403" t="str">
            <v>m2</v>
          </cell>
          <cell r="G403">
            <v>131600</v>
          </cell>
        </row>
        <row r="404">
          <cell r="E404" t="str">
            <v>Batu tempel hitam</v>
          </cell>
          <cell r="F404" t="str">
            <v>m2</v>
          </cell>
          <cell r="G404">
            <v>231000</v>
          </cell>
        </row>
        <row r="405">
          <cell r="E405" t="str">
            <v>Floor hardener</v>
          </cell>
          <cell r="F405" t="str">
            <v>kg</v>
          </cell>
          <cell r="G405">
            <v>5000</v>
          </cell>
        </row>
        <row r="406">
          <cell r="E406" t="str">
            <v>Flooring Kayu Kruing   1,5x13,5x60 cm</v>
          </cell>
          <cell r="F406" t="str">
            <v>m2</v>
          </cell>
          <cell r="G406">
            <v>195000</v>
          </cell>
        </row>
        <row r="407">
          <cell r="E407" t="str">
            <v>Flooring Kayu Merbau 1,5x9x30cm</v>
          </cell>
          <cell r="F407" t="str">
            <v>m2</v>
          </cell>
          <cell r="G407">
            <v>420000</v>
          </cell>
        </row>
        <row r="408">
          <cell r="E408" t="str">
            <v>Flooring Kayu Sonokeling Grade B  1,5x9x30cm</v>
          </cell>
          <cell r="F408" t="str">
            <v>m2</v>
          </cell>
          <cell r="G408">
            <v>420000</v>
          </cell>
        </row>
        <row r="409">
          <cell r="E409" t="str">
            <v>Granit  bakar 10x10, t=2cm</v>
          </cell>
          <cell r="F409" t="str">
            <v>m2</v>
          </cell>
          <cell r="G409">
            <v>275000</v>
          </cell>
        </row>
        <row r="410">
          <cell r="E410" t="str">
            <v>Granit  bakar 30x30, t=2cm</v>
          </cell>
          <cell r="F410" t="str">
            <v>m2</v>
          </cell>
          <cell r="G410">
            <v>315000</v>
          </cell>
        </row>
        <row r="411">
          <cell r="E411" t="str">
            <v>Granit  tile unpolish /  anti skid</v>
          </cell>
          <cell r="F411" t="str">
            <v>m2</v>
          </cell>
          <cell r="G411">
            <v>220100</v>
          </cell>
        </row>
        <row r="412">
          <cell r="E412" t="str">
            <v>Granit tile 30x30 cm (double loading)</v>
          </cell>
          <cell r="F412" t="str">
            <v>buah</v>
          </cell>
          <cell r="G412">
            <v>27700</v>
          </cell>
        </row>
        <row r="413">
          <cell r="E413" t="str">
            <v>Granit tile 40x40 cm (double loading)</v>
          </cell>
          <cell r="F413" t="str">
            <v>buah</v>
          </cell>
          <cell r="G413">
            <v>39200</v>
          </cell>
        </row>
        <row r="414">
          <cell r="E414" t="str">
            <v>Granit tile 60x60 cm (double loading)</v>
          </cell>
          <cell r="F414" t="str">
            <v>buah</v>
          </cell>
          <cell r="G414">
            <v>92800</v>
          </cell>
        </row>
        <row r="415">
          <cell r="E415" t="str">
            <v>Granito  30 x  30 cm</v>
          </cell>
          <cell r="F415" t="str">
            <v>m2</v>
          </cell>
          <cell r="G415">
            <v>326400</v>
          </cell>
        </row>
        <row r="416">
          <cell r="E416" t="str">
            <v>Granito  40 x  40 cm</v>
          </cell>
          <cell r="F416" t="str">
            <v>m2</v>
          </cell>
          <cell r="G416">
            <v>242500</v>
          </cell>
        </row>
        <row r="417">
          <cell r="E417" t="str">
            <v>Guiding Block Warna t  =  6 cm</v>
          </cell>
          <cell r="F417" t="str">
            <v>m2</v>
          </cell>
          <cell r="G417">
            <v>330600</v>
          </cell>
        </row>
        <row r="418">
          <cell r="E418" t="str">
            <v>Homogenous tile 30x30 cm</v>
          </cell>
          <cell r="F418" t="str">
            <v>buah</v>
          </cell>
          <cell r="G418">
            <v>20000</v>
          </cell>
        </row>
        <row r="419">
          <cell r="E419" t="str">
            <v>Homogenous tile 40x40 cm</v>
          </cell>
          <cell r="F419" t="str">
            <v>buah</v>
          </cell>
          <cell r="G419">
            <v>30000</v>
          </cell>
        </row>
        <row r="420">
          <cell r="E420" t="str">
            <v>Homogenous tile 60x60 cm</v>
          </cell>
          <cell r="F420" t="str">
            <v>buah</v>
          </cell>
          <cell r="G420">
            <v>50000</v>
          </cell>
        </row>
        <row r="421">
          <cell r="E421" t="str">
            <v>Homogenous tile dinding 30x30 cm</v>
          </cell>
          <cell r="F421" t="str">
            <v>buah</v>
          </cell>
          <cell r="G421">
            <v>22000</v>
          </cell>
        </row>
        <row r="422">
          <cell r="E422" t="str">
            <v>Homogenous tile dinding 40x40 cm</v>
          </cell>
          <cell r="F422" t="str">
            <v>buah</v>
          </cell>
          <cell r="G422">
            <v>30000</v>
          </cell>
        </row>
        <row r="423">
          <cell r="E423" t="str">
            <v>Homogenous tile dinding 60x60 cm</v>
          </cell>
          <cell r="F423" t="str">
            <v>buah</v>
          </cell>
          <cell r="G423">
            <v>35000</v>
          </cell>
        </row>
        <row r="424">
          <cell r="E424" t="str">
            <v>Karpet</v>
          </cell>
          <cell r="F424" t="str">
            <v>m2</v>
          </cell>
          <cell r="G424">
            <v>143000</v>
          </cell>
        </row>
        <row r="425">
          <cell r="E425" t="str">
            <v>Keramik  20  x 25  cm</v>
          </cell>
          <cell r="F425" t="str">
            <v>buah</v>
          </cell>
          <cell r="G425">
            <v>2400</v>
          </cell>
        </row>
        <row r="426">
          <cell r="E426" t="str">
            <v>Keramik 10 x  20 cm</v>
          </cell>
          <cell r="F426" t="str">
            <v>buah</v>
          </cell>
          <cell r="G426">
            <v>2300</v>
          </cell>
        </row>
        <row r="427">
          <cell r="E427" t="str">
            <v>Keramik 20x20 cm</v>
          </cell>
          <cell r="F427" t="str">
            <v>buah</v>
          </cell>
          <cell r="G427">
            <v>2200</v>
          </cell>
        </row>
        <row r="428">
          <cell r="E428" t="str">
            <v>Keramik 25 x  25 cm</v>
          </cell>
          <cell r="F428" t="str">
            <v>buah</v>
          </cell>
          <cell r="G428">
            <v>3100</v>
          </cell>
        </row>
        <row r="429">
          <cell r="E429" t="str">
            <v>Keramik 30x30 cm</v>
          </cell>
          <cell r="F429" t="str">
            <v>buah</v>
          </cell>
          <cell r="G429">
            <v>4000</v>
          </cell>
        </row>
        <row r="430">
          <cell r="E430" t="str">
            <v>Keramik 40x40 cm</v>
          </cell>
          <cell r="F430" t="str">
            <v>buah</v>
          </cell>
          <cell r="G430">
            <v>8100</v>
          </cell>
        </row>
        <row r="431">
          <cell r="E431" t="str">
            <v>Keramik 60x60 cm</v>
          </cell>
          <cell r="F431" t="str">
            <v>buah</v>
          </cell>
          <cell r="G431">
            <v>12000</v>
          </cell>
        </row>
        <row r="432">
          <cell r="E432" t="str">
            <v>Keramik artistik 10x10 cm</v>
          </cell>
          <cell r="F432" t="str">
            <v>buah</v>
          </cell>
          <cell r="G432">
            <v>1500</v>
          </cell>
        </row>
        <row r="433">
          <cell r="E433" t="str">
            <v>Keramik artistik 20x20 cm</v>
          </cell>
          <cell r="F433" t="str">
            <v>buah</v>
          </cell>
          <cell r="G433">
            <v>2000</v>
          </cell>
        </row>
        <row r="434">
          <cell r="E434" t="str">
            <v>Keramik artistik 30x30 cm</v>
          </cell>
          <cell r="F434" t="str">
            <v>buah</v>
          </cell>
          <cell r="G434">
            <v>3000</v>
          </cell>
        </row>
        <row r="435">
          <cell r="E435" t="str">
            <v>Keramik artistik 40x40 cm</v>
          </cell>
          <cell r="F435" t="str">
            <v>buah</v>
          </cell>
          <cell r="G435">
            <v>4000</v>
          </cell>
        </row>
        <row r="436">
          <cell r="E436" t="str">
            <v>Keramik artistik 8x8 cm</v>
          </cell>
          <cell r="F436" t="str">
            <v>buah</v>
          </cell>
          <cell r="G436">
            <v>1000</v>
          </cell>
        </row>
        <row r="437">
          <cell r="E437" t="str">
            <v>Keramik cuting 50x50</v>
          </cell>
          <cell r="F437" t="str">
            <v>buah</v>
          </cell>
          <cell r="G437">
            <v>27500</v>
          </cell>
        </row>
        <row r="438">
          <cell r="E438" t="str">
            <v>Keramik dinding 10x20 cm</v>
          </cell>
          <cell r="F438" t="str">
            <v>buah</v>
          </cell>
          <cell r="G438">
            <v>2000</v>
          </cell>
        </row>
        <row r="439">
          <cell r="E439" t="str">
            <v>Keramik dinding 20x20 cm</v>
          </cell>
          <cell r="F439" t="str">
            <v>buah</v>
          </cell>
          <cell r="G439">
            <v>3000</v>
          </cell>
        </row>
        <row r="440">
          <cell r="E440" t="str">
            <v>Keramik dinding artistik 10x20 cm</v>
          </cell>
          <cell r="F440" t="str">
            <v>buah</v>
          </cell>
          <cell r="G440">
            <v>2500</v>
          </cell>
        </row>
        <row r="441">
          <cell r="E441" t="str">
            <v>Keramik dinding artistik 5x20 cm</v>
          </cell>
          <cell r="F441" t="str">
            <v>buah</v>
          </cell>
          <cell r="G441">
            <v>2000</v>
          </cell>
        </row>
        <row r="442">
          <cell r="E442" t="str">
            <v>Lamparquet  Kayu Merbau 1x6x20cm</v>
          </cell>
          <cell r="F442" t="str">
            <v>m2</v>
          </cell>
          <cell r="G442">
            <v>190000</v>
          </cell>
        </row>
        <row r="443">
          <cell r="E443" t="str">
            <v>Lamparquet  Kayu Merbau 1x9x20cm</v>
          </cell>
          <cell r="F443" t="str">
            <v>m2</v>
          </cell>
          <cell r="G443">
            <v>200000</v>
          </cell>
        </row>
        <row r="444">
          <cell r="E444" t="str">
            <v>Lantai engineering wood</v>
          </cell>
          <cell r="F444" t="str">
            <v>m2</v>
          </cell>
          <cell r="G444">
            <v>200000</v>
          </cell>
        </row>
        <row r="445">
          <cell r="E445" t="str">
            <v>Lantai Parket  Jati grade A   1,2x5x17 cm</v>
          </cell>
          <cell r="F445" t="str">
            <v>m2</v>
          </cell>
          <cell r="G445">
            <v>175000</v>
          </cell>
        </row>
        <row r="446">
          <cell r="E446" t="str">
            <v>Lantai Parket  Jati grade A   1,2x5x20cm</v>
          </cell>
          <cell r="F446" t="str">
            <v>m2</v>
          </cell>
          <cell r="G446">
            <v>222000</v>
          </cell>
        </row>
        <row r="447">
          <cell r="E447" t="str">
            <v>Lantai Parket  Jati grade A   1,2x5x25 cm</v>
          </cell>
          <cell r="F447" t="str">
            <v>m2</v>
          </cell>
          <cell r="G447">
            <v>250000</v>
          </cell>
        </row>
        <row r="448">
          <cell r="E448" t="str">
            <v>Lantai Parket  Jati grade A   1,2x5x30 cm</v>
          </cell>
          <cell r="F448" t="str">
            <v>m2</v>
          </cell>
          <cell r="G448">
            <v>280000</v>
          </cell>
        </row>
        <row r="449">
          <cell r="E449" t="str">
            <v>Lantai Parket  Jati grade B   1,2x5x17 cm</v>
          </cell>
          <cell r="F449" t="str">
            <v>m2</v>
          </cell>
          <cell r="G449">
            <v>160000</v>
          </cell>
        </row>
        <row r="450">
          <cell r="E450" t="str">
            <v>Lantai Parket  Jati grade B   1,2x5x20cm</v>
          </cell>
          <cell r="F450" t="str">
            <v>m2</v>
          </cell>
          <cell r="G450">
            <v>195000</v>
          </cell>
        </row>
        <row r="451">
          <cell r="E451" t="str">
            <v>Lantai Parket  Jati grade B   1,2x5x25 cm</v>
          </cell>
          <cell r="F451" t="str">
            <v>m2</v>
          </cell>
          <cell r="G451">
            <v>210000</v>
          </cell>
        </row>
        <row r="452">
          <cell r="E452" t="str">
            <v>Lantai Parket  Jati grade B   1,2x5x30 cm</v>
          </cell>
          <cell r="F452" t="str">
            <v>m2</v>
          </cell>
          <cell r="G452">
            <v>250000</v>
          </cell>
        </row>
        <row r="453">
          <cell r="E453" t="str">
            <v>Lantai Parket  Jati grade C   1,2x5x20cm</v>
          </cell>
          <cell r="F453" t="str">
            <v>m2</v>
          </cell>
          <cell r="G453">
            <v>140000</v>
          </cell>
        </row>
        <row r="454">
          <cell r="E454" t="str">
            <v>Lantai Parket  Jati grade C   1,2x5x25 cm</v>
          </cell>
          <cell r="F454" t="str">
            <v>m2</v>
          </cell>
          <cell r="G454">
            <v>150000</v>
          </cell>
        </row>
        <row r="455">
          <cell r="E455" t="str">
            <v>Lantai Parket  Jati grade C   1,2x5x30 cm</v>
          </cell>
          <cell r="F455" t="str">
            <v>m2</v>
          </cell>
          <cell r="G455">
            <v>160000</v>
          </cell>
        </row>
        <row r="456">
          <cell r="E456" t="str">
            <v>Lem</v>
          </cell>
          <cell r="F456" t="str">
            <v>kg</v>
          </cell>
          <cell r="G456">
            <v>75000</v>
          </cell>
        </row>
        <row r="457">
          <cell r="E457" t="str">
            <v>Marmer</v>
          </cell>
          <cell r="F457" t="str">
            <v>buah</v>
          </cell>
          <cell r="G457">
            <v>800000</v>
          </cell>
        </row>
        <row r="458">
          <cell r="E458" t="str">
            <v>Marmer</v>
          </cell>
          <cell r="F458" t="str">
            <v>m2</v>
          </cell>
          <cell r="G458">
            <v>2252300</v>
          </cell>
        </row>
        <row r="459">
          <cell r="E459" t="str">
            <v>Mozaik porselen 10 x  20 cm</v>
          </cell>
          <cell r="F459" t="str">
            <v>m2</v>
          </cell>
          <cell r="G459">
            <v>73400</v>
          </cell>
        </row>
        <row r="460">
          <cell r="E460" t="str">
            <v>Mozaik porselen 15 x  15 cm</v>
          </cell>
          <cell r="F460" t="str">
            <v>m2</v>
          </cell>
          <cell r="G460">
            <v>74400</v>
          </cell>
        </row>
        <row r="461">
          <cell r="E461" t="str">
            <v>Mozaik porselen 20 x  20 cm</v>
          </cell>
          <cell r="F461" t="str">
            <v>m2</v>
          </cell>
          <cell r="G461">
            <v>75400</v>
          </cell>
        </row>
        <row r="462">
          <cell r="E462" t="str">
            <v>Mozaik porselen 20 x  25 cm</v>
          </cell>
          <cell r="F462" t="str">
            <v>m2</v>
          </cell>
          <cell r="G462">
            <v>75400</v>
          </cell>
        </row>
        <row r="463">
          <cell r="E463" t="str">
            <v>Parquet kayu solid</v>
          </cell>
          <cell r="F463" t="str">
            <v>m2</v>
          </cell>
          <cell r="G463">
            <v>306600</v>
          </cell>
        </row>
        <row r="464">
          <cell r="E464" t="str">
            <v>Plint  Kayu 10 cm</v>
          </cell>
          <cell r="F464" t="str">
            <v>buah</v>
          </cell>
          <cell r="G464">
            <v>85000</v>
          </cell>
        </row>
        <row r="465">
          <cell r="E465" t="str">
            <v>Plint  keramik 10 x  20 cm</v>
          </cell>
          <cell r="F465" t="str">
            <v>buah</v>
          </cell>
          <cell r="G465">
            <v>8200</v>
          </cell>
        </row>
        <row r="466">
          <cell r="E466" t="str">
            <v>Plint  keramik 5 x  20 cm</v>
          </cell>
          <cell r="F466" t="str">
            <v>buah</v>
          </cell>
          <cell r="G466">
            <v>3400</v>
          </cell>
        </row>
        <row r="467">
          <cell r="E467" t="str">
            <v>Plint granit 10 cm x 40 cm</v>
          </cell>
          <cell r="F467" t="str">
            <v>buah</v>
          </cell>
          <cell r="G467">
            <v>24000</v>
          </cell>
        </row>
        <row r="468">
          <cell r="E468" t="str">
            <v>Plint granit 10cm x 30cm</v>
          </cell>
          <cell r="F468" t="str">
            <v>buah</v>
          </cell>
          <cell r="G468">
            <v>22600</v>
          </cell>
        </row>
        <row r="469">
          <cell r="E469" t="str">
            <v>Plint homogenous tile uk. 10-15x30 cm</v>
          </cell>
          <cell r="F469" t="str">
            <v>buah</v>
          </cell>
          <cell r="G469">
            <v>5000</v>
          </cell>
        </row>
        <row r="470">
          <cell r="E470" t="str">
            <v>Plint homogenous tile uk. 10-15x40 cm</v>
          </cell>
          <cell r="F470" t="str">
            <v>buah</v>
          </cell>
          <cell r="G470">
            <v>7000</v>
          </cell>
        </row>
        <row r="471">
          <cell r="E471" t="str">
            <v>Plint homogenous tile uk. 10-15x60 cm</v>
          </cell>
          <cell r="F471" t="str">
            <v>buah</v>
          </cell>
          <cell r="G471">
            <v>10000</v>
          </cell>
        </row>
        <row r="472">
          <cell r="E472" t="str">
            <v>Plint internal cove uk. 5x5x20 cm</v>
          </cell>
          <cell r="F472" t="str">
            <v>buah</v>
          </cell>
          <cell r="G472">
            <v>5000</v>
          </cell>
        </row>
        <row r="473">
          <cell r="E473" t="str">
            <v>Plint keramik  10  x 30  cm</v>
          </cell>
          <cell r="F473" t="str">
            <v>buah</v>
          </cell>
          <cell r="G473">
            <v>15300</v>
          </cell>
        </row>
        <row r="474">
          <cell r="E474" t="str">
            <v>Plint keramik uk. 10-15x20 cm</v>
          </cell>
          <cell r="F474" t="str">
            <v>buah</v>
          </cell>
          <cell r="G474">
            <v>2000</v>
          </cell>
        </row>
        <row r="475">
          <cell r="E475" t="str">
            <v>Plint keramik uk. 10-15x30 cm</v>
          </cell>
          <cell r="F475" t="str">
            <v>buah</v>
          </cell>
          <cell r="G475">
            <v>3000</v>
          </cell>
        </row>
        <row r="476">
          <cell r="E476" t="str">
            <v>Plint keramik uk. 10-15x40 cm</v>
          </cell>
          <cell r="F476" t="str">
            <v>buah</v>
          </cell>
          <cell r="G476">
            <v>4000</v>
          </cell>
        </row>
        <row r="477">
          <cell r="E477" t="str">
            <v>Plint keramik uk. 10-15x60 cm</v>
          </cell>
          <cell r="F477" t="str">
            <v>buah</v>
          </cell>
          <cell r="G477">
            <v>5000</v>
          </cell>
        </row>
        <row r="478">
          <cell r="E478" t="str">
            <v>Plint teralux kerang uk. 10-15x30 cm</v>
          </cell>
          <cell r="F478" t="str">
            <v>buah</v>
          </cell>
          <cell r="G478">
            <v>2000</v>
          </cell>
        </row>
        <row r="479">
          <cell r="E479" t="str">
            <v>Plint teralux kerang uk. 10-15x40 cm</v>
          </cell>
          <cell r="F479" t="str">
            <v>buah</v>
          </cell>
          <cell r="G479">
            <v>3000</v>
          </cell>
        </row>
        <row r="480">
          <cell r="E480" t="str">
            <v>Plint teralux kerang uk. 10-15x60 cm</v>
          </cell>
          <cell r="F480" t="str">
            <v>buah</v>
          </cell>
          <cell r="G480">
            <v>4000</v>
          </cell>
        </row>
        <row r="481">
          <cell r="E481" t="str">
            <v>Plint teralux marmer uk. 10-15x30 cm</v>
          </cell>
          <cell r="F481" t="str">
            <v>buah</v>
          </cell>
          <cell r="G481">
            <v>2500</v>
          </cell>
        </row>
        <row r="482">
          <cell r="E482" t="str">
            <v>Plint teralux marmer uk. 10-15x40 cm</v>
          </cell>
          <cell r="F482" t="str">
            <v>buah</v>
          </cell>
          <cell r="G482">
            <v>3000</v>
          </cell>
        </row>
        <row r="483">
          <cell r="E483" t="str">
            <v>Plint teralux marmer uk. 10-15x60 cm</v>
          </cell>
          <cell r="F483" t="str">
            <v>buah</v>
          </cell>
          <cell r="G483">
            <v>4000</v>
          </cell>
        </row>
        <row r="484">
          <cell r="E484" t="str">
            <v>Plint ubin granit uk. 10-15x30 cm</v>
          </cell>
          <cell r="F484" t="str">
            <v>buah</v>
          </cell>
          <cell r="G484">
            <v>6000</v>
          </cell>
        </row>
        <row r="485">
          <cell r="E485" t="str">
            <v>Plint ubin granit uk. 10-15x40 cm</v>
          </cell>
          <cell r="F485" t="str">
            <v>buah</v>
          </cell>
          <cell r="G485">
            <v>8000</v>
          </cell>
        </row>
        <row r="486">
          <cell r="E486" t="str">
            <v>Plint ubin granit uk. 10-15x60 cm</v>
          </cell>
          <cell r="F486" t="str">
            <v>buah</v>
          </cell>
          <cell r="G486">
            <v>10000</v>
          </cell>
        </row>
        <row r="487">
          <cell r="E487" t="str">
            <v>Plint ubin PC abu-abu uk. 10-15x20 cm</v>
          </cell>
          <cell r="F487" t="str">
            <v>buah</v>
          </cell>
          <cell r="G487">
            <v>1000</v>
          </cell>
        </row>
        <row r="488">
          <cell r="E488" t="str">
            <v>Plint ubin PC abu-abu uk. 10-15x30 cm</v>
          </cell>
          <cell r="F488" t="str">
            <v>buah</v>
          </cell>
          <cell r="G488">
            <v>1500</v>
          </cell>
        </row>
        <row r="489">
          <cell r="E489" t="str">
            <v>Plint ubin PC abu-abu uk. 10-15x40 cm</v>
          </cell>
          <cell r="F489" t="str">
            <v>buah</v>
          </cell>
          <cell r="G489">
            <v>2000</v>
          </cell>
        </row>
        <row r="490">
          <cell r="E490" t="str">
            <v>Plint ubin PC abu-abu uk. 10-15x60 cm</v>
          </cell>
          <cell r="F490" t="str">
            <v>buah</v>
          </cell>
          <cell r="G490">
            <v>2500</v>
          </cell>
        </row>
        <row r="491">
          <cell r="E491" t="str">
            <v>Plint ubin teraso uk. 10-15x30 cm</v>
          </cell>
          <cell r="F491" t="str">
            <v>buah</v>
          </cell>
          <cell r="G491">
            <v>4000</v>
          </cell>
        </row>
        <row r="492">
          <cell r="E492" t="str">
            <v>Plint ubin teraso uk. 10-15x40 cm</v>
          </cell>
          <cell r="F492" t="str">
            <v>buah</v>
          </cell>
          <cell r="G492">
            <v>6000</v>
          </cell>
        </row>
        <row r="493">
          <cell r="E493" t="str">
            <v>Plint ubin warna uk. 10-15x20 cm</v>
          </cell>
          <cell r="F493" t="str">
            <v>buah</v>
          </cell>
          <cell r="G493">
            <v>1500</v>
          </cell>
        </row>
        <row r="494">
          <cell r="E494" t="str">
            <v>Plint ubin warna uk. 10-15x30 cm</v>
          </cell>
          <cell r="F494" t="str">
            <v>buah</v>
          </cell>
          <cell r="G494">
            <v>2000</v>
          </cell>
        </row>
        <row r="495">
          <cell r="E495" t="str">
            <v>Plint ubin warna uk. 10-15x40 cm</v>
          </cell>
          <cell r="F495" t="str">
            <v>buah</v>
          </cell>
          <cell r="G495">
            <v>3000</v>
          </cell>
        </row>
        <row r="496">
          <cell r="E496" t="str">
            <v>Plint ubin warna uk. 10-15x60 cm</v>
          </cell>
          <cell r="F496" t="str">
            <v>buah</v>
          </cell>
          <cell r="G496">
            <v>4500</v>
          </cell>
        </row>
        <row r="497">
          <cell r="E497" t="str">
            <v>Porselen 10x20 cm</v>
          </cell>
          <cell r="F497" t="str">
            <v>buah</v>
          </cell>
          <cell r="G497">
            <v>2000</v>
          </cell>
        </row>
        <row r="498">
          <cell r="E498" t="str">
            <v>Porselen 11x11 cm</v>
          </cell>
          <cell r="F498" t="str">
            <v>buah</v>
          </cell>
          <cell r="G498">
            <v>1000</v>
          </cell>
        </row>
        <row r="499">
          <cell r="E499" t="str">
            <v>Porselen 11x11 cm (dus)</v>
          </cell>
          <cell r="F499" t="str">
            <v>dus</v>
          </cell>
          <cell r="G499">
            <v>83000</v>
          </cell>
        </row>
        <row r="500">
          <cell r="E500" t="str">
            <v>Porselen 20x20 cm</v>
          </cell>
          <cell r="F500" t="str">
            <v>buah</v>
          </cell>
          <cell r="G500">
            <v>4000</v>
          </cell>
        </row>
        <row r="501">
          <cell r="E501" t="str">
            <v>Tangga Papan</v>
          </cell>
          <cell r="F501" t="str">
            <v>m2</v>
          </cell>
          <cell r="G501">
            <v>160000</v>
          </cell>
        </row>
        <row r="502">
          <cell r="E502" t="str">
            <v>Tangga Parquet  /  Flooring</v>
          </cell>
          <cell r="F502" t="str">
            <v>m2</v>
          </cell>
          <cell r="G502">
            <v>180000</v>
          </cell>
        </row>
        <row r="503">
          <cell r="E503" t="str">
            <v>Tegel plint, PC  abu-abu 15 x  20 cm</v>
          </cell>
          <cell r="F503" t="str">
            <v>buah</v>
          </cell>
          <cell r="G503">
            <v>6100</v>
          </cell>
        </row>
        <row r="504">
          <cell r="E504" t="str">
            <v>Tegel plint, PC  warna 10 x  20 cm</v>
          </cell>
          <cell r="F504" t="str">
            <v>buah</v>
          </cell>
          <cell r="G504">
            <v>5300</v>
          </cell>
        </row>
        <row r="505">
          <cell r="E505" t="str">
            <v>Teraso cor</v>
          </cell>
          <cell r="F505" t="str">
            <v>m3</v>
          </cell>
          <cell r="G505">
            <v>3500000</v>
          </cell>
        </row>
        <row r="506">
          <cell r="E506" t="str">
            <v>Ubin granit 30x30 cm</v>
          </cell>
          <cell r="F506" t="str">
            <v>buah</v>
          </cell>
          <cell r="G506">
            <v>14200</v>
          </cell>
        </row>
        <row r="507">
          <cell r="E507" t="str">
            <v>Ubin granit 40x40 cm</v>
          </cell>
          <cell r="F507" t="str">
            <v>buah</v>
          </cell>
          <cell r="G507">
            <v>20000</v>
          </cell>
        </row>
        <row r="508">
          <cell r="E508" t="str">
            <v>Ubin granit 60x60 cm</v>
          </cell>
          <cell r="F508" t="str">
            <v>buah</v>
          </cell>
          <cell r="G508">
            <v>30000</v>
          </cell>
        </row>
        <row r="509">
          <cell r="E509" t="str">
            <v>Ubin PC abu-abu 20x20 cm</v>
          </cell>
          <cell r="F509" t="str">
            <v>buah</v>
          </cell>
          <cell r="G509">
            <v>2000</v>
          </cell>
        </row>
        <row r="510">
          <cell r="E510" t="str">
            <v>Ubin PC abu-abu 30x30 cm</v>
          </cell>
          <cell r="F510" t="str">
            <v>buah</v>
          </cell>
          <cell r="G510">
            <v>3400</v>
          </cell>
        </row>
        <row r="511">
          <cell r="E511" t="str">
            <v>Ubin PC abu-abu 40x40 cm</v>
          </cell>
          <cell r="F511" t="str">
            <v>buah</v>
          </cell>
          <cell r="G511">
            <v>4600</v>
          </cell>
        </row>
        <row r="512">
          <cell r="E512" t="str">
            <v>Ubin PC abu-abu 60x60 cm</v>
          </cell>
          <cell r="F512" t="str">
            <v>buah</v>
          </cell>
          <cell r="G512">
            <v>6000</v>
          </cell>
        </row>
        <row r="513">
          <cell r="E513" t="str">
            <v>Ubin porselen lokal 11 x  11 putih</v>
          </cell>
          <cell r="F513" t="str">
            <v>dos</v>
          </cell>
          <cell r="G513">
            <v>43800</v>
          </cell>
        </row>
        <row r="514">
          <cell r="E514" t="str">
            <v>Ubin porselen lokal 11 x  11 warna</v>
          </cell>
          <cell r="F514" t="str">
            <v>dos</v>
          </cell>
          <cell r="G514">
            <v>46900</v>
          </cell>
        </row>
        <row r="515">
          <cell r="E515" t="str">
            <v>Ubin porselen lokal 15 x  15 putih</v>
          </cell>
          <cell r="F515" t="str">
            <v>dos</v>
          </cell>
          <cell r="G515">
            <v>48400</v>
          </cell>
        </row>
        <row r="516">
          <cell r="E516" t="str">
            <v>Ubin porselen lokal 15 x  15 warna</v>
          </cell>
          <cell r="F516" t="str">
            <v>dos</v>
          </cell>
          <cell r="G516">
            <v>49900</v>
          </cell>
        </row>
        <row r="517">
          <cell r="E517" t="str">
            <v>Ubin teralux marmer 30x30 cm</v>
          </cell>
          <cell r="F517" t="str">
            <v>buah</v>
          </cell>
          <cell r="G517">
            <v>45000</v>
          </cell>
        </row>
        <row r="518">
          <cell r="E518" t="str">
            <v>Ubin teralux marmer 40x40 cm</v>
          </cell>
          <cell r="F518" t="str">
            <v>buah</v>
          </cell>
          <cell r="G518">
            <v>60000</v>
          </cell>
        </row>
        <row r="519">
          <cell r="E519" t="str">
            <v>Ubin teralux marmer 60x60 cm</v>
          </cell>
          <cell r="F519" t="str">
            <v>buah</v>
          </cell>
          <cell r="G519">
            <v>70000</v>
          </cell>
        </row>
        <row r="520">
          <cell r="E520" t="str">
            <v>Ubin teraso 30x30 cm</v>
          </cell>
          <cell r="F520" t="str">
            <v>buah</v>
          </cell>
          <cell r="G520">
            <v>24000</v>
          </cell>
        </row>
        <row r="521">
          <cell r="E521" t="str">
            <v>Ubin teraso 40x40 cm</v>
          </cell>
          <cell r="F521" t="str">
            <v>buah</v>
          </cell>
          <cell r="G521">
            <v>30000</v>
          </cell>
        </row>
        <row r="522">
          <cell r="E522" t="str">
            <v>Ubin warna 20x20 cm</v>
          </cell>
          <cell r="F522" t="str">
            <v>buah</v>
          </cell>
          <cell r="G522">
            <v>2000</v>
          </cell>
        </row>
        <row r="523">
          <cell r="E523" t="str">
            <v>Ubin warna 30x30 cm</v>
          </cell>
          <cell r="F523" t="str">
            <v>buah</v>
          </cell>
          <cell r="G523">
            <v>4500</v>
          </cell>
        </row>
        <row r="524">
          <cell r="E524" t="str">
            <v>Ubin warna 40x40 cm</v>
          </cell>
          <cell r="F524" t="str">
            <v>buah</v>
          </cell>
          <cell r="G524">
            <v>6000</v>
          </cell>
        </row>
        <row r="525">
          <cell r="E525" t="str">
            <v>Ubin warna 60x60 cm</v>
          </cell>
          <cell r="F525" t="str">
            <v>buah</v>
          </cell>
          <cell r="G525">
            <v>8000</v>
          </cell>
        </row>
        <row r="526">
          <cell r="E526" t="str">
            <v>Underlayer karpet</v>
          </cell>
          <cell r="F526" t="str">
            <v>m2</v>
          </cell>
          <cell r="G526">
            <v>10000</v>
          </cell>
        </row>
        <row r="527">
          <cell r="E527" t="str">
            <v>UPVC decking</v>
          </cell>
          <cell r="F527" t="str">
            <v>m2</v>
          </cell>
          <cell r="G527">
            <v>500000</v>
          </cell>
        </row>
        <row r="528">
          <cell r="E528" t="str">
            <v>Vinyl</v>
          </cell>
          <cell r="F528" t="str">
            <v>buah</v>
          </cell>
          <cell r="G528">
            <v>7000</v>
          </cell>
        </row>
        <row r="529">
          <cell r="E529" t="str">
            <v>MATERIAL BETON DAN ADUKAN PASANGAN</v>
          </cell>
        </row>
        <row r="530">
          <cell r="E530" t="str">
            <v>Additive</v>
          </cell>
          <cell r="F530" t="str">
            <v>liter</v>
          </cell>
          <cell r="G530">
            <v>51600</v>
          </cell>
        </row>
        <row r="531">
          <cell r="E531" t="str">
            <v>Adukan beton berpori (Aggregat  10/20mm) ready mix</v>
          </cell>
          <cell r="F531" t="str">
            <v>m3</v>
          </cell>
          <cell r="G531">
            <v>2250000</v>
          </cell>
        </row>
        <row r="532">
          <cell r="E532" t="str">
            <v>Adukan beton K-100 ready mix</v>
          </cell>
          <cell r="F532" t="str">
            <v>m3</v>
          </cell>
          <cell r="G532">
            <v>788100</v>
          </cell>
        </row>
        <row r="533">
          <cell r="E533" t="str">
            <v>Adukan beton K-125 ready mix</v>
          </cell>
          <cell r="F533" t="str">
            <v>m3</v>
          </cell>
          <cell r="G533">
            <v>805600</v>
          </cell>
        </row>
        <row r="534">
          <cell r="E534" t="str">
            <v>Adukan beton K-175 ready mix</v>
          </cell>
          <cell r="F534" t="str">
            <v>m3</v>
          </cell>
          <cell r="G534">
            <v>848100</v>
          </cell>
        </row>
        <row r="535">
          <cell r="E535" t="str">
            <v>Adukan beton K-200 ready mix</v>
          </cell>
          <cell r="F535" t="str">
            <v>m3</v>
          </cell>
          <cell r="G535">
            <v>869200</v>
          </cell>
        </row>
        <row r="536">
          <cell r="E536" t="str">
            <v>Adukan beton K-225 ready mix</v>
          </cell>
          <cell r="F536" t="str">
            <v>m3</v>
          </cell>
          <cell r="G536">
            <v>887700</v>
          </cell>
        </row>
        <row r="537">
          <cell r="E537" t="str">
            <v>Adukan beton K-250 ready mix</v>
          </cell>
          <cell r="F537" t="str">
            <v>m3</v>
          </cell>
          <cell r="G537">
            <v>911300</v>
          </cell>
        </row>
        <row r="538">
          <cell r="E538" t="str">
            <v>Adukan beton K-275 ready mix</v>
          </cell>
          <cell r="F538" t="str">
            <v>m3</v>
          </cell>
          <cell r="G538">
            <v>937100</v>
          </cell>
        </row>
        <row r="539">
          <cell r="E539" t="str">
            <v>Adukan beton K-300 ready mix</v>
          </cell>
          <cell r="F539" t="str">
            <v>m3</v>
          </cell>
          <cell r="G539">
            <v>961200</v>
          </cell>
        </row>
        <row r="540">
          <cell r="E540" t="str">
            <v>Adukan beton K-350 ready mix</v>
          </cell>
          <cell r="F540" t="str">
            <v>m3</v>
          </cell>
          <cell r="G540">
            <v>1001900</v>
          </cell>
        </row>
        <row r="541">
          <cell r="E541" t="str">
            <v>Adukan beton K-400 ready mix</v>
          </cell>
          <cell r="F541" t="str">
            <v>m3</v>
          </cell>
          <cell r="G541">
            <v>1066100</v>
          </cell>
        </row>
        <row r="542">
          <cell r="E542" t="str">
            <v>Adukan beton K-500 ready mix</v>
          </cell>
          <cell r="F542" t="str">
            <v>m3</v>
          </cell>
          <cell r="G542">
            <v>1152800</v>
          </cell>
        </row>
        <row r="543">
          <cell r="E543" t="str">
            <v>Compound gypsum</v>
          </cell>
          <cell r="F543" t="str">
            <v>kg</v>
          </cell>
          <cell r="G543">
            <v>3500</v>
          </cell>
        </row>
        <row r="544">
          <cell r="E544" t="str">
            <v>Compound hardboard</v>
          </cell>
          <cell r="F544" t="str">
            <v>kg</v>
          </cell>
          <cell r="G544">
            <v>3700</v>
          </cell>
        </row>
        <row r="545">
          <cell r="E545" t="str">
            <v>Curing compound</v>
          </cell>
          <cell r="F545" t="str">
            <v>liter</v>
          </cell>
          <cell r="G545">
            <v>44100</v>
          </cell>
        </row>
        <row r="546">
          <cell r="E546" t="str">
            <v>Flexible waterproofing</v>
          </cell>
          <cell r="F546" t="str">
            <v>kg</v>
          </cell>
          <cell r="G546">
            <v>52400</v>
          </cell>
        </row>
        <row r="547">
          <cell r="E547" t="str">
            <v>Formtie/penjaga jarak bekesting/spacer</v>
          </cell>
          <cell r="F547" t="str">
            <v>buah</v>
          </cell>
          <cell r="G547">
            <v>7000</v>
          </cell>
        </row>
        <row r="548">
          <cell r="E548" t="str">
            <v>Kassa</v>
          </cell>
          <cell r="F548" t="str">
            <v>m'</v>
          </cell>
          <cell r="G548">
            <v>8100</v>
          </cell>
        </row>
        <row r="549">
          <cell r="E549" t="str">
            <v>Kolom beton pracetak panjang 220 cm</v>
          </cell>
          <cell r="F549" t="str">
            <v>batang</v>
          </cell>
          <cell r="G549">
            <v>282000</v>
          </cell>
        </row>
        <row r="550">
          <cell r="E550" t="str">
            <v>Panel beton pracetak 240x40x5 cm</v>
          </cell>
          <cell r="F550" t="str">
            <v>lembar</v>
          </cell>
          <cell r="G550">
            <v>125000</v>
          </cell>
        </row>
        <row r="551">
          <cell r="E551" t="str">
            <v>Paper tape hardboard</v>
          </cell>
          <cell r="F551" t="str">
            <v>m'</v>
          </cell>
          <cell r="G551">
            <v>4800</v>
          </cell>
        </row>
        <row r="552">
          <cell r="E552" t="str">
            <v>Pengisi khusus  rongga nat</v>
          </cell>
          <cell r="F552" t="str">
            <v>kg</v>
          </cell>
          <cell r="G552">
            <v>15500</v>
          </cell>
        </row>
        <row r="553">
          <cell r="E553" t="str">
            <v>Perekat  khusus  penutup dinding</v>
          </cell>
          <cell r="F553" t="str">
            <v>kg</v>
          </cell>
          <cell r="G553">
            <v>21100</v>
          </cell>
        </row>
        <row r="554">
          <cell r="E554" t="str">
            <v>Perekat  khusus  penutup lantai</v>
          </cell>
          <cell r="F554" t="str">
            <v>kg</v>
          </cell>
          <cell r="G554">
            <v>17200</v>
          </cell>
        </row>
        <row r="555">
          <cell r="E555" t="str">
            <v>Semen 40 Kg</v>
          </cell>
          <cell r="F555" t="str">
            <v>zak</v>
          </cell>
          <cell r="G555">
            <v>46600</v>
          </cell>
        </row>
        <row r="556">
          <cell r="E556" t="str">
            <v>Semen 50 Kg</v>
          </cell>
          <cell r="F556" t="str">
            <v>zak</v>
          </cell>
          <cell r="G556">
            <v>58200</v>
          </cell>
        </row>
        <row r="557">
          <cell r="E557" t="str">
            <v>Semen grout</v>
          </cell>
          <cell r="F557" t="str">
            <v>kg</v>
          </cell>
          <cell r="G557">
            <v>6000</v>
          </cell>
        </row>
        <row r="558">
          <cell r="E558" t="str">
            <v>Semen merah</v>
          </cell>
          <cell r="F558" t="str">
            <v>kg</v>
          </cell>
          <cell r="G558">
            <v>15800</v>
          </cell>
        </row>
        <row r="559">
          <cell r="E559" t="str">
            <v>Semen Merk II 40 Kg</v>
          </cell>
          <cell r="F559" t="str">
            <v>zak</v>
          </cell>
          <cell r="G559">
            <v>46500</v>
          </cell>
        </row>
        <row r="560">
          <cell r="E560" t="str">
            <v>Semen Merk II 50 Kg</v>
          </cell>
          <cell r="F560" t="str">
            <v>zak</v>
          </cell>
          <cell r="G560">
            <v>57600</v>
          </cell>
        </row>
        <row r="561">
          <cell r="E561" t="str">
            <v>Semen nat</v>
          </cell>
          <cell r="F561" t="str">
            <v>kg</v>
          </cell>
          <cell r="G561">
            <v>16100</v>
          </cell>
        </row>
        <row r="562">
          <cell r="E562" t="str">
            <v>Semen portland</v>
          </cell>
          <cell r="F562" t="str">
            <v>kg</v>
          </cell>
          <cell r="G562">
            <v>1600</v>
          </cell>
        </row>
        <row r="563">
          <cell r="E563" t="str">
            <v>Semen putih 40 Kg</v>
          </cell>
          <cell r="F563" t="str">
            <v>zak</v>
          </cell>
          <cell r="G563">
            <v>89700</v>
          </cell>
        </row>
        <row r="564">
          <cell r="E564" t="str">
            <v>Semen putih 50 Kg</v>
          </cell>
          <cell r="F564" t="str">
            <v>zak</v>
          </cell>
          <cell r="G564">
            <v>97700</v>
          </cell>
        </row>
        <row r="565">
          <cell r="E565" t="str">
            <v>Semen warna</v>
          </cell>
          <cell r="F565" t="str">
            <v>kg</v>
          </cell>
          <cell r="G565">
            <v>20000</v>
          </cell>
        </row>
        <row r="566">
          <cell r="E566" t="str">
            <v>Waterproofing</v>
          </cell>
          <cell r="F566" t="str">
            <v>kg</v>
          </cell>
          <cell r="G566">
            <v>61200</v>
          </cell>
        </row>
        <row r="567">
          <cell r="E567" t="str">
            <v>MATERIAL CAT</v>
          </cell>
        </row>
        <row r="568">
          <cell r="E568" t="str">
            <v>Cat  anti karat</v>
          </cell>
          <cell r="F568" t="str">
            <v>kg</v>
          </cell>
          <cell r="G568">
            <v>58200</v>
          </cell>
        </row>
        <row r="569">
          <cell r="E569" t="str">
            <v>Cat  besi</v>
          </cell>
          <cell r="F569" t="str">
            <v>kg</v>
          </cell>
          <cell r="G569">
            <v>80900</v>
          </cell>
        </row>
        <row r="570">
          <cell r="E570" t="str">
            <v>Cat  coating</v>
          </cell>
          <cell r="F570" t="str">
            <v>liter</v>
          </cell>
          <cell r="G570">
            <v>75700</v>
          </cell>
        </row>
        <row r="571">
          <cell r="E571" t="str">
            <v>Cat  genteng</v>
          </cell>
          <cell r="F571" t="str">
            <v>kg</v>
          </cell>
          <cell r="G571">
            <v>78800</v>
          </cell>
        </row>
        <row r="572">
          <cell r="E572" t="str">
            <v>Cat  tembok per 20 kg</v>
          </cell>
          <cell r="F572" t="str">
            <v>kg</v>
          </cell>
          <cell r="G572">
            <v>528800</v>
          </cell>
        </row>
        <row r="573">
          <cell r="E573" t="str">
            <v>Cat antara (cat besi)</v>
          </cell>
          <cell r="F573" t="str">
            <v>kg</v>
          </cell>
          <cell r="G573">
            <v>49700</v>
          </cell>
        </row>
        <row r="574">
          <cell r="E574" t="str">
            <v>Cat dasar (cat besi)</v>
          </cell>
          <cell r="F574" t="str">
            <v>kg</v>
          </cell>
          <cell r="G574">
            <v>52300</v>
          </cell>
        </row>
        <row r="575">
          <cell r="E575" t="str">
            <v>Cat dasar (cat kayu)</v>
          </cell>
          <cell r="F575" t="str">
            <v>kg</v>
          </cell>
          <cell r="G575">
            <v>38200</v>
          </cell>
        </row>
        <row r="576">
          <cell r="E576" t="str">
            <v>Cat dasar (cat tembok eksterior)</v>
          </cell>
          <cell r="F576" t="str">
            <v>kg</v>
          </cell>
          <cell r="G576">
            <v>128500</v>
          </cell>
        </row>
        <row r="577">
          <cell r="E577" t="str">
            <v>Cat dasar (cat tembok interior)</v>
          </cell>
          <cell r="F577" t="str">
            <v>kg</v>
          </cell>
          <cell r="G577">
            <v>119100</v>
          </cell>
        </row>
        <row r="578">
          <cell r="E578" t="str">
            <v>Cat epoxy</v>
          </cell>
          <cell r="F578" t="str">
            <v>kg</v>
          </cell>
          <cell r="G578">
            <v>30000</v>
          </cell>
        </row>
        <row r="579">
          <cell r="E579" t="str">
            <v>Cat kedap  air  ( water  base)</v>
          </cell>
          <cell r="F579" t="str">
            <v>kg</v>
          </cell>
          <cell r="G579">
            <v>53300</v>
          </cell>
        </row>
        <row r="580">
          <cell r="E580" t="str">
            <v>Cat penutup (cat besi)</v>
          </cell>
          <cell r="F580" t="str">
            <v>kg</v>
          </cell>
          <cell r="G580">
            <v>54700</v>
          </cell>
        </row>
        <row r="581">
          <cell r="E581" t="str">
            <v>Cat penutup (cat kayu)</v>
          </cell>
          <cell r="F581" t="str">
            <v>kg</v>
          </cell>
          <cell r="G581">
            <v>58500</v>
          </cell>
        </row>
        <row r="582">
          <cell r="E582" t="str">
            <v>Cat penutup (cat tembok eksterior)</v>
          </cell>
          <cell r="F582" t="str">
            <v>kg</v>
          </cell>
          <cell r="G582">
            <v>136600</v>
          </cell>
        </row>
        <row r="583">
          <cell r="E583" t="str">
            <v>Cat penutup (cat tembok interior)</v>
          </cell>
          <cell r="F583" t="str">
            <v>kg</v>
          </cell>
          <cell r="G583">
            <v>130500</v>
          </cell>
        </row>
        <row r="584">
          <cell r="E584" t="str">
            <v>Cat zyncromate</v>
          </cell>
          <cell r="F584" t="str">
            <v>kg</v>
          </cell>
          <cell r="G584">
            <v>26000</v>
          </cell>
        </row>
        <row r="585">
          <cell r="E585" t="str">
            <v>Dempul</v>
          </cell>
          <cell r="F585" t="str">
            <v>kg</v>
          </cell>
          <cell r="G585">
            <v>33500</v>
          </cell>
        </row>
        <row r="586">
          <cell r="E586" t="str">
            <v>Dempul jadi</v>
          </cell>
          <cell r="F586" t="str">
            <v>kg</v>
          </cell>
          <cell r="G586">
            <v>35500</v>
          </cell>
        </row>
        <row r="587">
          <cell r="E587" t="str">
            <v>Kuas  1"</v>
          </cell>
          <cell r="F587" t="str">
            <v>buah</v>
          </cell>
          <cell r="G587">
            <v>7100</v>
          </cell>
        </row>
        <row r="588">
          <cell r="E588" t="str">
            <v>Kuas  2"</v>
          </cell>
          <cell r="F588" t="str">
            <v>buah</v>
          </cell>
          <cell r="G588">
            <v>9800</v>
          </cell>
        </row>
        <row r="589">
          <cell r="E589" t="str">
            <v>Kuas  4"</v>
          </cell>
          <cell r="F589" t="str">
            <v>buah</v>
          </cell>
          <cell r="G589">
            <v>14100</v>
          </cell>
        </row>
        <row r="590">
          <cell r="E590" t="str">
            <v>Kuas 3 inch</v>
          </cell>
          <cell r="F590" t="str">
            <v>buah</v>
          </cell>
          <cell r="G590">
            <v>10400</v>
          </cell>
        </row>
        <row r="591">
          <cell r="E591" t="str">
            <v>Melamic</v>
          </cell>
          <cell r="F591" t="str">
            <v>kg</v>
          </cell>
          <cell r="G591">
            <v>60000</v>
          </cell>
        </row>
        <row r="592">
          <cell r="E592" t="str">
            <v>Meni besi</v>
          </cell>
          <cell r="F592" t="str">
            <v>kg</v>
          </cell>
          <cell r="G592">
            <v>39700</v>
          </cell>
        </row>
        <row r="593">
          <cell r="E593" t="str">
            <v>Meni kayu</v>
          </cell>
          <cell r="F593" t="str">
            <v>kg</v>
          </cell>
          <cell r="G593">
            <v>34500</v>
          </cell>
        </row>
        <row r="594">
          <cell r="E594" t="str">
            <v>Pelitur</v>
          </cell>
          <cell r="F594" t="str">
            <v>liter</v>
          </cell>
          <cell r="G594">
            <v>73700</v>
          </cell>
        </row>
        <row r="595">
          <cell r="E595" t="str">
            <v>Pelitur jadi</v>
          </cell>
          <cell r="F595" t="str">
            <v>liter</v>
          </cell>
          <cell r="G595">
            <v>66200</v>
          </cell>
        </row>
        <row r="596">
          <cell r="E596" t="str">
            <v>Pengencer cat kayu/besi</v>
          </cell>
          <cell r="F596" t="str">
            <v>liter</v>
          </cell>
          <cell r="G596">
            <v>20000</v>
          </cell>
        </row>
        <row r="597">
          <cell r="E597" t="str">
            <v>Pengencer cat kayu/besi</v>
          </cell>
          <cell r="F597" t="str">
            <v>kg</v>
          </cell>
          <cell r="G597">
            <v>17400</v>
          </cell>
        </row>
        <row r="598">
          <cell r="E598" t="str">
            <v>Pewarna Beton</v>
          </cell>
          <cell r="F598" t="str">
            <v>kg</v>
          </cell>
          <cell r="G598">
            <v>75000</v>
          </cell>
        </row>
        <row r="599">
          <cell r="E599" t="str">
            <v>Plamir kayu</v>
          </cell>
          <cell r="F599" t="str">
            <v>kg</v>
          </cell>
          <cell r="G599">
            <v>30100</v>
          </cell>
        </row>
        <row r="600">
          <cell r="E600" t="str">
            <v>Plamir tembok</v>
          </cell>
          <cell r="F600" t="str">
            <v>kg</v>
          </cell>
          <cell r="G600">
            <v>41600</v>
          </cell>
        </row>
        <row r="601">
          <cell r="E601" t="str">
            <v>Sanding</v>
          </cell>
          <cell r="F601" t="str">
            <v>kg</v>
          </cell>
          <cell r="G601">
            <v>90000</v>
          </cell>
        </row>
        <row r="602">
          <cell r="E602" t="str">
            <v>Vernis</v>
          </cell>
          <cell r="F602" t="str">
            <v>liter</v>
          </cell>
          <cell r="G602">
            <v>71700</v>
          </cell>
        </row>
        <row r="603">
          <cell r="E603" t="str">
            <v>Wood filler</v>
          </cell>
          <cell r="F603" t="str">
            <v>kg</v>
          </cell>
          <cell r="G603">
            <v>53000</v>
          </cell>
        </row>
        <row r="604">
          <cell r="E604" t="str">
            <v>Woodstain</v>
          </cell>
          <cell r="F604" t="str">
            <v>kg</v>
          </cell>
          <cell r="G604">
            <v>87000</v>
          </cell>
        </row>
        <row r="605">
          <cell r="E605" t="str">
            <v>MATERIAL KUNCI DAN ENGSEL</v>
          </cell>
        </row>
        <row r="606">
          <cell r="E606" t="str">
            <v> </v>
          </cell>
          <cell r="F606" t="str">
            <v>buah</v>
          </cell>
          <cell r="G606">
            <v>180900</v>
          </cell>
        </row>
        <row r="607">
          <cell r="E607" t="str">
            <v>1 set  kunci pintu (kw  2)</v>
          </cell>
          <cell r="F607" t="str">
            <v>buah</v>
          </cell>
          <cell r="G607">
            <v>117900</v>
          </cell>
        </row>
        <row r="608">
          <cell r="E608" t="str">
            <v>1 set handle+kunci</v>
          </cell>
          <cell r="F608" t="str">
            <v>buah</v>
          </cell>
          <cell r="G608">
            <v>279000</v>
          </cell>
        </row>
        <row r="609">
          <cell r="E609" t="str">
            <v>Door closer</v>
          </cell>
          <cell r="F609" t="str">
            <v>buah</v>
          </cell>
          <cell r="G609">
            <v>171000</v>
          </cell>
        </row>
        <row r="610">
          <cell r="E610" t="str">
            <v>Door holder</v>
          </cell>
          <cell r="F610" t="str">
            <v>buah</v>
          </cell>
          <cell r="G610">
            <v>81000</v>
          </cell>
        </row>
        <row r="611">
          <cell r="E611" t="str">
            <v>Door stop</v>
          </cell>
          <cell r="F611" t="str">
            <v>buah</v>
          </cell>
          <cell r="G611">
            <v>82100</v>
          </cell>
        </row>
        <row r="612">
          <cell r="E612" t="str">
            <v>Engsel angin</v>
          </cell>
          <cell r="F612" t="str">
            <v>buah</v>
          </cell>
          <cell r="G612">
            <v>30100</v>
          </cell>
        </row>
        <row r="613">
          <cell r="E613" t="str">
            <v>Engsel jendela</v>
          </cell>
          <cell r="F613" t="str">
            <v>buah</v>
          </cell>
          <cell r="G613">
            <v>18900</v>
          </cell>
        </row>
        <row r="614">
          <cell r="E614" t="str">
            <v>Engsel kupu-kupu</v>
          </cell>
          <cell r="F614" t="str">
            <v>buah</v>
          </cell>
          <cell r="G614">
            <v>23900</v>
          </cell>
        </row>
        <row r="615">
          <cell r="E615" t="str">
            <v>Engsel lengan jendela</v>
          </cell>
          <cell r="F615" t="str">
            <v>buah</v>
          </cell>
          <cell r="G615">
            <v>26500</v>
          </cell>
        </row>
        <row r="616">
          <cell r="E616" t="str">
            <v>Engsel pintu (kw 1)</v>
          </cell>
          <cell r="F616" t="str">
            <v>buah</v>
          </cell>
          <cell r="G616">
            <v>31500</v>
          </cell>
        </row>
        <row r="617">
          <cell r="E617" t="str">
            <v>Engsel pintu (kw 2)</v>
          </cell>
          <cell r="F617" t="str">
            <v>buah</v>
          </cell>
          <cell r="G617">
            <v>23700</v>
          </cell>
        </row>
        <row r="618">
          <cell r="E618" t="str">
            <v>Floor hinge</v>
          </cell>
          <cell r="F618" t="str">
            <v>buah</v>
          </cell>
          <cell r="G618">
            <v>500000</v>
          </cell>
        </row>
        <row r="619">
          <cell r="E619" t="str">
            <v>Gerendel Biasa</v>
          </cell>
          <cell r="F619" t="str">
            <v>buah</v>
          </cell>
          <cell r="G619">
            <v>32600</v>
          </cell>
        </row>
        <row r="620">
          <cell r="E620" t="str">
            <v>Grendel</v>
          </cell>
          <cell r="F620" t="str">
            <v>buah</v>
          </cell>
          <cell r="G620">
            <v>15000</v>
          </cell>
        </row>
        <row r="621">
          <cell r="E621" t="str">
            <v>Grendel tanam</v>
          </cell>
          <cell r="F621" t="str">
            <v>buah</v>
          </cell>
          <cell r="G621">
            <v>150000</v>
          </cell>
        </row>
        <row r="622">
          <cell r="E622" t="str">
            <v>Handle pintu (kw  1)</v>
          </cell>
          <cell r="F622" t="str">
            <v>buah</v>
          </cell>
          <cell r="G622">
            <v>140800</v>
          </cell>
        </row>
        <row r="623">
          <cell r="E623" t="str">
            <v>Kait angin</v>
          </cell>
          <cell r="F623" t="str">
            <v>buah</v>
          </cell>
          <cell r="G623">
            <v>42200</v>
          </cell>
        </row>
        <row r="624">
          <cell r="E624" t="str">
            <v>Kunci lemari</v>
          </cell>
          <cell r="F624" t="str">
            <v>buah</v>
          </cell>
          <cell r="G624">
            <v>22000</v>
          </cell>
        </row>
        <row r="625">
          <cell r="E625" t="str">
            <v>Kunci silinder</v>
          </cell>
          <cell r="F625" t="str">
            <v>buah</v>
          </cell>
          <cell r="G625">
            <v>167200</v>
          </cell>
        </row>
        <row r="626">
          <cell r="E626" t="str">
            <v>Kunci slot</v>
          </cell>
          <cell r="F626" t="str">
            <v>buah</v>
          </cell>
          <cell r="G626">
            <v>176000</v>
          </cell>
        </row>
        <row r="627">
          <cell r="E627" t="str">
            <v>Kunci tanam antik</v>
          </cell>
          <cell r="F627" t="str">
            <v>buah</v>
          </cell>
          <cell r="G627">
            <v>144300</v>
          </cell>
        </row>
        <row r="628">
          <cell r="E628" t="str">
            <v>Kunci tanam biasa</v>
          </cell>
          <cell r="F628" t="str">
            <v>buah</v>
          </cell>
          <cell r="G628">
            <v>65800</v>
          </cell>
        </row>
        <row r="629">
          <cell r="E629" t="str">
            <v>Kunci Tanam ex  lokal 2x  slag</v>
          </cell>
          <cell r="F629" t="str">
            <v>buah</v>
          </cell>
          <cell r="G629">
            <v>167200</v>
          </cell>
        </row>
        <row r="630">
          <cell r="E630" t="str">
            <v>Kunci tanam kamar mandi</v>
          </cell>
          <cell r="F630" t="str">
            <v>buah</v>
          </cell>
          <cell r="G630">
            <v>46900</v>
          </cell>
        </row>
        <row r="631">
          <cell r="E631" t="str">
            <v>Pull handle (kw  1)</v>
          </cell>
          <cell r="F631" t="str">
            <v>buah</v>
          </cell>
          <cell r="G631">
            <v>290800</v>
          </cell>
        </row>
        <row r="632">
          <cell r="E632" t="str">
            <v>Pull handle stainless  jumbo  (kw  1)</v>
          </cell>
          <cell r="F632" t="str">
            <v>buah</v>
          </cell>
          <cell r="G632">
            <v>435200</v>
          </cell>
        </row>
        <row r="633">
          <cell r="E633" t="str">
            <v>Rel pintu dorong</v>
          </cell>
          <cell r="F633" t="str">
            <v>set</v>
          </cell>
          <cell r="G633">
            <v>243100</v>
          </cell>
        </row>
        <row r="634">
          <cell r="E634" t="str">
            <v>Spring knip</v>
          </cell>
          <cell r="F634" t="str">
            <v>buah</v>
          </cell>
          <cell r="G634">
            <v>21600</v>
          </cell>
        </row>
        <row r="635">
          <cell r="E635" t="str">
            <v>Tarikan Pintu Stainless</v>
          </cell>
          <cell r="F635" t="str">
            <v>buah</v>
          </cell>
          <cell r="G635">
            <v>60000</v>
          </cell>
        </row>
        <row r="636">
          <cell r="E636" t="str">
            <v>Venetions blinds dan vertical blinds</v>
          </cell>
          <cell r="F636" t="str">
            <v>m2</v>
          </cell>
          <cell r="G636">
            <v>140000</v>
          </cell>
        </row>
        <row r="637">
          <cell r="E637" t="str">
            <v>MATERIAL KACA</v>
          </cell>
        </row>
        <row r="638">
          <cell r="E638" t="str">
            <v>Glass block 20x20 cm</v>
          </cell>
          <cell r="F638" t="str">
            <v>buah</v>
          </cell>
          <cell r="G638">
            <v>2500</v>
          </cell>
        </row>
        <row r="639">
          <cell r="E639" t="str">
            <v>Jendela nako</v>
          </cell>
          <cell r="F639" t="str">
            <v>buah</v>
          </cell>
          <cell r="G639">
            <v>400000</v>
          </cell>
        </row>
        <row r="640">
          <cell r="E640" t="str">
            <v>Jendela nako (rangka+kaca 5 mm)</v>
          </cell>
          <cell r="F640" t="str">
            <v>m2</v>
          </cell>
          <cell r="G640">
            <v>309800</v>
          </cell>
        </row>
        <row r="641">
          <cell r="E641" t="str">
            <v>Kaca buram 12mm</v>
          </cell>
          <cell r="F641" t="str">
            <v>m2</v>
          </cell>
          <cell r="G641">
            <v>317000</v>
          </cell>
        </row>
        <row r="642">
          <cell r="E642" t="str">
            <v>Kaca cermin 5 mm</v>
          </cell>
          <cell r="F642" t="str">
            <v>m2</v>
          </cell>
          <cell r="G642">
            <v>133400</v>
          </cell>
        </row>
        <row r="643">
          <cell r="E643" t="str">
            <v>Kaca cermin 6mm</v>
          </cell>
          <cell r="F643" t="str">
            <v>m2</v>
          </cell>
          <cell r="G643">
            <v>270900</v>
          </cell>
        </row>
        <row r="644">
          <cell r="E644" t="str">
            <v>Kaca cermin 8 mm</v>
          </cell>
          <cell r="F644" t="str">
            <v>m2</v>
          </cell>
          <cell r="G644">
            <v>796100</v>
          </cell>
        </row>
        <row r="645">
          <cell r="E645" t="str">
            <v>Kaca es  kabur 3 mm</v>
          </cell>
          <cell r="F645" t="str">
            <v>m2</v>
          </cell>
          <cell r="G645">
            <v>85000</v>
          </cell>
        </row>
        <row r="646">
          <cell r="E646" t="str">
            <v>Kaca es  kabur 5 mm</v>
          </cell>
          <cell r="F646" t="str">
            <v>m2</v>
          </cell>
          <cell r="G646">
            <v>95000</v>
          </cell>
        </row>
        <row r="647">
          <cell r="E647" t="str">
            <v>Kaca gravire 5mm</v>
          </cell>
          <cell r="F647" t="str">
            <v>m2</v>
          </cell>
          <cell r="G647">
            <v>794400</v>
          </cell>
        </row>
        <row r="648">
          <cell r="E648" t="str">
            <v>Kaca gravire putih 5mm</v>
          </cell>
          <cell r="F648" t="str">
            <v>m2</v>
          </cell>
          <cell r="G648">
            <v>750000</v>
          </cell>
        </row>
        <row r="649">
          <cell r="E649" t="str">
            <v>Kaca laminated 12 mm</v>
          </cell>
          <cell r="F649" t="str">
            <v>m2</v>
          </cell>
          <cell r="G649">
            <v>900000</v>
          </cell>
        </row>
        <row r="650">
          <cell r="E650" t="str">
            <v>Kaca laminated 8 mm</v>
          </cell>
          <cell r="F650" t="str">
            <v>m2</v>
          </cell>
          <cell r="G650">
            <v>700000</v>
          </cell>
        </row>
        <row r="651">
          <cell r="E651" t="str">
            <v>Kaca lukis  alur 5mm</v>
          </cell>
          <cell r="F651" t="str">
            <v>m2</v>
          </cell>
          <cell r="G651">
            <v>688700</v>
          </cell>
        </row>
        <row r="652">
          <cell r="E652" t="str">
            <v>Kaca patri 5 mm</v>
          </cell>
          <cell r="F652" t="str">
            <v>m2</v>
          </cell>
          <cell r="G652">
            <v>1516300</v>
          </cell>
        </row>
        <row r="653">
          <cell r="E653" t="str">
            <v>Kaca polos 3 mm</v>
          </cell>
          <cell r="F653" t="str">
            <v>m2</v>
          </cell>
          <cell r="G653">
            <v>134000</v>
          </cell>
        </row>
        <row r="654">
          <cell r="E654" t="str">
            <v>Kaca polos 5 mm</v>
          </cell>
          <cell r="F654" t="str">
            <v>m2</v>
          </cell>
          <cell r="G654">
            <v>220000</v>
          </cell>
        </row>
        <row r="655">
          <cell r="E655" t="str">
            <v>Kaca polos 6 mm</v>
          </cell>
          <cell r="F655" t="str">
            <v>m2</v>
          </cell>
          <cell r="G655">
            <v>237000</v>
          </cell>
        </row>
        <row r="656">
          <cell r="E656" t="str">
            <v>Kaca polos 8 mm</v>
          </cell>
          <cell r="F656" t="str">
            <v>m2</v>
          </cell>
          <cell r="G656">
            <v>226400</v>
          </cell>
        </row>
        <row r="657">
          <cell r="E657" t="str">
            <v>Kaca tanpa tripel 5mm</v>
          </cell>
          <cell r="F657" t="str">
            <v>m2</v>
          </cell>
          <cell r="G657">
            <v>3447000</v>
          </cell>
        </row>
        <row r="658">
          <cell r="E658" t="str">
            <v>Kaca tempered 12 mm</v>
          </cell>
          <cell r="F658" t="str">
            <v>m2</v>
          </cell>
          <cell r="G658">
            <v>600000</v>
          </cell>
        </row>
        <row r="659">
          <cell r="E659" t="str">
            <v>Kaca triple 5mm</v>
          </cell>
          <cell r="F659" t="str">
            <v>m2</v>
          </cell>
          <cell r="G659">
            <v>3179400</v>
          </cell>
        </row>
        <row r="660">
          <cell r="E660" t="str">
            <v>Kaca triple platinum 5mm</v>
          </cell>
          <cell r="F660" t="str">
            <v>m2</v>
          </cell>
          <cell r="G660">
            <v>3702800</v>
          </cell>
        </row>
        <row r="661">
          <cell r="E661" t="str">
            <v>Kaca wireglass 5 mm</v>
          </cell>
          <cell r="F661" t="str">
            <v>m2</v>
          </cell>
          <cell r="G661">
            <v>144800</v>
          </cell>
        </row>
        <row r="662">
          <cell r="E662" t="str">
            <v>Profil kaca</v>
          </cell>
          <cell r="F662" t="str">
            <v>m¹</v>
          </cell>
          <cell r="G662">
            <v>9800</v>
          </cell>
        </row>
        <row r="663">
          <cell r="E663" t="str">
            <v>Ray Band 3mm</v>
          </cell>
          <cell r="F663" t="str">
            <v>m2</v>
          </cell>
          <cell r="G663">
            <v>85100</v>
          </cell>
        </row>
        <row r="664">
          <cell r="E664" t="str">
            <v>Ray Band 5mm</v>
          </cell>
          <cell r="F664" t="str">
            <v>m2</v>
          </cell>
          <cell r="G664">
            <v>112400</v>
          </cell>
        </row>
        <row r="665">
          <cell r="E665" t="str">
            <v>MATERIAL SANITAIR</v>
          </cell>
        </row>
        <row r="666">
          <cell r="E666" t="str">
            <v>Bak  reservoir  fibreglass (kapasitas 1050  liter)</v>
          </cell>
          <cell r="F666" t="str">
            <v>buah</v>
          </cell>
          <cell r="G666">
            <v>1793400</v>
          </cell>
        </row>
        <row r="667">
          <cell r="E667" t="str">
            <v>Bak  reservoir  fibreglass (kapasitas 1200  liter)</v>
          </cell>
          <cell r="F667" t="str">
            <v>buah</v>
          </cell>
          <cell r="G667">
            <v>1448700</v>
          </cell>
        </row>
        <row r="668">
          <cell r="E668" t="str">
            <v>Bak  reservoir  fibreglass (kapasitas 1550  liter)</v>
          </cell>
          <cell r="F668" t="str">
            <v>buah</v>
          </cell>
          <cell r="G668">
            <v>2125600</v>
          </cell>
        </row>
        <row r="669">
          <cell r="E669" t="str">
            <v>Bak  reservoir  fibreglass (kapasitas 2000  liter)</v>
          </cell>
          <cell r="F669" t="str">
            <v>buah</v>
          </cell>
          <cell r="G669">
            <v>2778200</v>
          </cell>
        </row>
        <row r="670">
          <cell r="E670" t="str">
            <v>Bak  reservoir  fibreglass (kapasitas 650  liter)</v>
          </cell>
          <cell r="F670" t="str">
            <v>buah</v>
          </cell>
          <cell r="G670">
            <v>868300</v>
          </cell>
        </row>
        <row r="671">
          <cell r="E671" t="str">
            <v>Bak cuci stainlesteel</v>
          </cell>
          <cell r="F671" t="str">
            <v>buah</v>
          </cell>
          <cell r="G671">
            <v>230600</v>
          </cell>
        </row>
        <row r="672">
          <cell r="E672" t="str">
            <v>Bak cuci teraso</v>
          </cell>
          <cell r="F672" t="str">
            <v>buah</v>
          </cell>
          <cell r="G672">
            <v>600000</v>
          </cell>
        </row>
        <row r="673">
          <cell r="E673" t="str">
            <v>Bak fiberglass 1 m3</v>
          </cell>
          <cell r="F673" t="str">
            <v>buah</v>
          </cell>
          <cell r="G673">
            <v>400000</v>
          </cell>
        </row>
        <row r="674">
          <cell r="E674" t="str">
            <v>Bak fiberglass 70x70x66 cm</v>
          </cell>
          <cell r="F674" t="str">
            <v>buah</v>
          </cell>
          <cell r="G674">
            <v>328400</v>
          </cell>
        </row>
        <row r="675">
          <cell r="E675" t="str">
            <v>Bak teraso</v>
          </cell>
          <cell r="F675" t="str">
            <v>buah</v>
          </cell>
          <cell r="G675">
            <v>450000</v>
          </cell>
        </row>
        <row r="676">
          <cell r="E676" t="str">
            <v>Bathup</v>
          </cell>
          <cell r="F676" t="str">
            <v>unit</v>
          </cell>
          <cell r="G676">
            <v>2500000</v>
          </cell>
        </row>
        <row r="677">
          <cell r="E677" t="str">
            <v>Carbon filter kap. 0,1 m3/hari</v>
          </cell>
          <cell r="F677" t="str">
            <v>unit</v>
          </cell>
          <cell r="G677">
            <v>650000</v>
          </cell>
        </row>
        <row r="678">
          <cell r="E678" t="str">
            <v>Carbon filter kap. 0,6 m3/hari</v>
          </cell>
          <cell r="F678" t="str">
            <v>unit</v>
          </cell>
          <cell r="G678">
            <v>3000000</v>
          </cell>
        </row>
        <row r="679">
          <cell r="E679" t="str">
            <v>Clean out</v>
          </cell>
          <cell r="F679" t="str">
            <v>buah</v>
          </cell>
          <cell r="G679">
            <v>70000</v>
          </cell>
        </row>
        <row r="680">
          <cell r="E680" t="str">
            <v>Flexible hose</v>
          </cell>
          <cell r="F680" t="str">
            <v>m'</v>
          </cell>
          <cell r="G680">
            <v>55000</v>
          </cell>
        </row>
        <row r="681">
          <cell r="E681" t="str">
            <v>Flexible hose</v>
          </cell>
          <cell r="F681" t="str">
            <v>buah</v>
          </cell>
          <cell r="G681">
            <v>50000</v>
          </cell>
        </row>
        <row r="682">
          <cell r="E682" t="str">
            <v>Floor drain stainles steel</v>
          </cell>
          <cell r="F682" t="str">
            <v>buah</v>
          </cell>
          <cell r="G682">
            <v>44700</v>
          </cell>
        </row>
        <row r="683">
          <cell r="E683" t="str">
            <v>Grab bar</v>
          </cell>
          <cell r="F683" t="str">
            <v>buah</v>
          </cell>
          <cell r="G683">
            <v>120000</v>
          </cell>
        </row>
        <row r="684">
          <cell r="E684" t="str">
            <v>Grease trap central fiberglass, kap. 5 m3</v>
          </cell>
          <cell r="F684" t="str">
            <v>unit</v>
          </cell>
          <cell r="G684">
            <v>20000000</v>
          </cell>
        </row>
        <row r="685">
          <cell r="E685" t="str">
            <v>Grease trap portable fiberglass, kap. 30 Liter</v>
          </cell>
          <cell r="F685" t="str">
            <v>unit</v>
          </cell>
          <cell r="G685">
            <v>1000000</v>
          </cell>
        </row>
        <row r="686">
          <cell r="E686" t="str">
            <v>Grease trap portable stainless, kap. 30 Liter</v>
          </cell>
          <cell r="F686" t="str">
            <v>unit</v>
          </cell>
          <cell r="G686">
            <v>1500000</v>
          </cell>
        </row>
        <row r="687">
          <cell r="E687" t="str">
            <v>Jet washer</v>
          </cell>
          <cell r="F687" t="str">
            <v>buah</v>
          </cell>
          <cell r="G687">
            <v>100000</v>
          </cell>
        </row>
        <row r="688">
          <cell r="E688" t="str">
            <v>Kloset duduk/monoblok</v>
          </cell>
          <cell r="F688" t="str">
            <v>buah</v>
          </cell>
          <cell r="G688">
            <v>2061700</v>
          </cell>
        </row>
        <row r="689">
          <cell r="E689" t="str">
            <v>Kloset jongkok</v>
          </cell>
          <cell r="F689" t="str">
            <v>buah</v>
          </cell>
          <cell r="G689">
            <v>206600</v>
          </cell>
        </row>
        <row r="690">
          <cell r="E690" t="str">
            <v>Komunal 10</v>
          </cell>
          <cell r="F690" t="str">
            <v>unit</v>
          </cell>
          <cell r="G690">
            <v>30000000</v>
          </cell>
        </row>
        <row r="691">
          <cell r="E691" t="str">
            <v>Komunal 100</v>
          </cell>
          <cell r="F691" t="str">
            <v>unit</v>
          </cell>
          <cell r="G691">
            <v>310000000</v>
          </cell>
        </row>
        <row r="692">
          <cell r="E692" t="str">
            <v>Komunal 125</v>
          </cell>
          <cell r="F692" t="str">
            <v>unit</v>
          </cell>
          <cell r="G692">
            <v>390000000</v>
          </cell>
        </row>
        <row r="693">
          <cell r="E693" t="str">
            <v>Komunal 150</v>
          </cell>
          <cell r="F693" t="str">
            <v>unit</v>
          </cell>
          <cell r="G693">
            <v>465000000</v>
          </cell>
        </row>
        <row r="694">
          <cell r="E694" t="str">
            <v>Komunal 25</v>
          </cell>
          <cell r="F694" t="str">
            <v>unit</v>
          </cell>
          <cell r="G694">
            <v>70000000</v>
          </cell>
        </row>
        <row r="695">
          <cell r="E695" t="str">
            <v>Komunal 50</v>
          </cell>
          <cell r="F695" t="str">
            <v>unit</v>
          </cell>
          <cell r="G695">
            <v>135000000</v>
          </cell>
        </row>
        <row r="696">
          <cell r="E696" t="str">
            <v>Komunal 75</v>
          </cell>
          <cell r="F696" t="str">
            <v>unit</v>
          </cell>
          <cell r="G696">
            <v>245000000</v>
          </cell>
        </row>
        <row r="697">
          <cell r="E697" t="str">
            <v>Kran air</v>
          </cell>
          <cell r="F697" t="str">
            <v>buah</v>
          </cell>
          <cell r="G697">
            <v>41700</v>
          </cell>
        </row>
        <row r="698">
          <cell r="E698" t="str">
            <v>Partisi urinoir</v>
          </cell>
          <cell r="F698" t="str">
            <v>buah</v>
          </cell>
          <cell r="G698">
            <v>700000</v>
          </cell>
        </row>
        <row r="699">
          <cell r="E699" t="str">
            <v>Pintu kubikel</v>
          </cell>
          <cell r="F699" t="str">
            <v>set</v>
          </cell>
          <cell r="G699">
            <v>1000000</v>
          </cell>
        </row>
        <row r="700">
          <cell r="E700" t="str">
            <v>Pompa booster 150 lpm (vertical in line-packaged)</v>
          </cell>
          <cell r="F700" t="str">
            <v>unit</v>
          </cell>
          <cell r="G700">
            <v>1200000</v>
          </cell>
        </row>
        <row r="701">
          <cell r="E701" t="str">
            <v>Pompa booster 450 lpm (centrifugal end suction)</v>
          </cell>
          <cell r="F701" t="str">
            <v>unit</v>
          </cell>
          <cell r="G701">
            <v>2970000</v>
          </cell>
        </row>
        <row r="702">
          <cell r="E702" t="str">
            <v>Pompa jet 100 lpm</v>
          </cell>
          <cell r="F702" t="str">
            <v>unit</v>
          </cell>
          <cell r="G702">
            <v>2000000</v>
          </cell>
        </row>
        <row r="703">
          <cell r="E703" t="str">
            <v>Pompa jet 27 lpm</v>
          </cell>
          <cell r="F703" t="str">
            <v>unit</v>
          </cell>
          <cell r="G703">
            <v>900000</v>
          </cell>
        </row>
        <row r="704">
          <cell r="E704" t="str">
            <v>Pompa jet 34 lpm</v>
          </cell>
          <cell r="F704" t="str">
            <v>unit</v>
          </cell>
          <cell r="G704">
            <v>1200000</v>
          </cell>
        </row>
        <row r="705">
          <cell r="E705" t="str">
            <v>Pompa lift 250 lpm</v>
          </cell>
          <cell r="F705" t="str">
            <v>unit</v>
          </cell>
          <cell r="G705">
            <v>3500000</v>
          </cell>
        </row>
        <row r="706">
          <cell r="E706" t="str">
            <v>Pompa lift 80 lpm</v>
          </cell>
          <cell r="F706" t="str">
            <v>unit</v>
          </cell>
          <cell r="G706">
            <v>1000000</v>
          </cell>
        </row>
        <row r="707">
          <cell r="E707" t="str">
            <v>Pompa transfer 150 lpm (centrifugal end suction)</v>
          </cell>
          <cell r="F707" t="str">
            <v>unit</v>
          </cell>
          <cell r="G707">
            <v>1000000</v>
          </cell>
        </row>
        <row r="708">
          <cell r="E708" t="str">
            <v>Pressure tank 1.000 liter</v>
          </cell>
          <cell r="F708" t="str">
            <v>unit</v>
          </cell>
          <cell r="G708">
            <v>17000000</v>
          </cell>
        </row>
        <row r="709">
          <cell r="E709" t="str">
            <v>Priming tank fiber 1.000 liter</v>
          </cell>
          <cell r="F709" t="str">
            <v>unit</v>
          </cell>
          <cell r="G709">
            <v>2850000</v>
          </cell>
        </row>
        <row r="710">
          <cell r="E710" t="str">
            <v>Priming tank fiber 2.000 liter</v>
          </cell>
          <cell r="F710" t="str">
            <v>unit</v>
          </cell>
          <cell r="G710">
            <v>4000000</v>
          </cell>
        </row>
        <row r="711">
          <cell r="E711" t="str">
            <v>Priming tank fiber 500 liter</v>
          </cell>
          <cell r="F711" t="str">
            <v>unit</v>
          </cell>
          <cell r="G711">
            <v>1300000</v>
          </cell>
        </row>
        <row r="712">
          <cell r="E712" t="str">
            <v>Priming tank fiber 800 liter</v>
          </cell>
          <cell r="F712" t="str">
            <v>unit</v>
          </cell>
          <cell r="G712">
            <v>2080000</v>
          </cell>
        </row>
        <row r="713">
          <cell r="E713" t="str">
            <v>Robe hook</v>
          </cell>
          <cell r="F713" t="str">
            <v>buah</v>
          </cell>
          <cell r="G713">
            <v>70000</v>
          </cell>
        </row>
        <row r="714">
          <cell r="E714" t="str">
            <v>Roof tank fiberglass kap. 12 m3</v>
          </cell>
          <cell r="F714" t="str">
            <v>unit</v>
          </cell>
          <cell r="G714">
            <v>36000000</v>
          </cell>
        </row>
        <row r="715">
          <cell r="E715" t="str">
            <v>Roof tank fiberglass kap. 2 m3</v>
          </cell>
          <cell r="F715" t="str">
            <v>unit</v>
          </cell>
          <cell r="G715">
            <v>6000000</v>
          </cell>
        </row>
        <row r="716">
          <cell r="E716" t="str">
            <v>Roof tank fiberglass kap. 4 m3</v>
          </cell>
          <cell r="F716" t="str">
            <v>unit</v>
          </cell>
          <cell r="G716">
            <v>12000000</v>
          </cell>
        </row>
        <row r="717">
          <cell r="E717" t="str">
            <v>Roof tank stainless kap. 12 m3</v>
          </cell>
          <cell r="F717" t="str">
            <v>unit</v>
          </cell>
          <cell r="G717">
            <v>48000000</v>
          </cell>
        </row>
        <row r="718">
          <cell r="E718" t="str">
            <v>Roof tank stainless kap. 2 m3</v>
          </cell>
          <cell r="F718" t="str">
            <v>unit</v>
          </cell>
          <cell r="G718">
            <v>6400000</v>
          </cell>
        </row>
        <row r="719">
          <cell r="E719" t="str">
            <v>Roof tank stainless kap. 4 m3</v>
          </cell>
          <cell r="F719" t="str">
            <v>unit</v>
          </cell>
          <cell r="G719">
            <v>15000000</v>
          </cell>
        </row>
        <row r="720">
          <cell r="E720" t="str">
            <v>Sand filter kap. 0,1 m3/hari</v>
          </cell>
          <cell r="F720" t="str">
            <v>unit</v>
          </cell>
          <cell r="G720">
            <v>2500000</v>
          </cell>
        </row>
        <row r="721">
          <cell r="E721" t="str">
            <v>Sand filter kap. 14 m3/hari</v>
          </cell>
          <cell r="F721" t="str">
            <v>unit</v>
          </cell>
          <cell r="G721">
            <v>4800000</v>
          </cell>
        </row>
        <row r="722">
          <cell r="E722" t="str">
            <v>Sekat kubikel</v>
          </cell>
          <cell r="F722" t="str">
            <v>m2</v>
          </cell>
          <cell r="G722">
            <v>1200000</v>
          </cell>
        </row>
        <row r="723">
          <cell r="E723" t="str">
            <v>Septic  0,6</v>
          </cell>
          <cell r="F723" t="str">
            <v>unit</v>
          </cell>
          <cell r="G723">
            <v>3200000</v>
          </cell>
        </row>
        <row r="724">
          <cell r="E724" t="str">
            <v>Septic  0,8</v>
          </cell>
          <cell r="F724" t="str">
            <v>unit</v>
          </cell>
          <cell r="G724">
            <v>3500000</v>
          </cell>
        </row>
        <row r="725">
          <cell r="E725" t="str">
            <v>Septic  1</v>
          </cell>
          <cell r="F725" t="str">
            <v>unit</v>
          </cell>
          <cell r="G725">
            <v>3600000</v>
          </cell>
        </row>
        <row r="726">
          <cell r="E726" t="str">
            <v>Septic  2</v>
          </cell>
          <cell r="F726" t="str">
            <v>unit</v>
          </cell>
          <cell r="G726">
            <v>4600000</v>
          </cell>
        </row>
        <row r="727">
          <cell r="E727" t="str">
            <v>Septic  5</v>
          </cell>
          <cell r="F727" t="str">
            <v>unit</v>
          </cell>
          <cell r="G727">
            <v>16000000</v>
          </cell>
        </row>
        <row r="728">
          <cell r="E728" t="str">
            <v>Sewage Treatment Plant (STP) fiberglass kap. 10 m3</v>
          </cell>
          <cell r="F728" t="str">
            <v>unit</v>
          </cell>
          <cell r="G728">
            <v>53200000</v>
          </cell>
        </row>
        <row r="729">
          <cell r="E729" t="str">
            <v>Sewage Treatment Plant (STP) fiberglass kap. 2 m3</v>
          </cell>
          <cell r="F729" t="str">
            <v>unit</v>
          </cell>
          <cell r="G729">
            <v>19500000</v>
          </cell>
        </row>
        <row r="730">
          <cell r="E730" t="str">
            <v>Sewage Treatment Plant (STP) fiberglass kap. 30 m3</v>
          </cell>
          <cell r="F730" t="str">
            <v>unit</v>
          </cell>
          <cell r="G730">
            <v>100000000</v>
          </cell>
        </row>
        <row r="731">
          <cell r="E731" t="str">
            <v>Sewage Treatment Plant (STP) fiberglass kap. 5 m3</v>
          </cell>
          <cell r="F731" t="str">
            <v>unit</v>
          </cell>
          <cell r="G731">
            <v>33000000</v>
          </cell>
        </row>
        <row r="732">
          <cell r="E732" t="str">
            <v>Sewage Treatment Plant (STP) precast kap. 30 m3</v>
          </cell>
          <cell r="F732" t="str">
            <v>unit</v>
          </cell>
          <cell r="G732">
            <v>84000000</v>
          </cell>
        </row>
        <row r="733">
          <cell r="E733" t="str">
            <v>Silika filter kap. 0,1 m3/hari</v>
          </cell>
          <cell r="F733" t="str">
            <v>unit</v>
          </cell>
          <cell r="G733">
            <v>500000</v>
          </cell>
        </row>
        <row r="734">
          <cell r="E734" t="str">
            <v>Soap holder</v>
          </cell>
          <cell r="F734" t="str">
            <v>buah</v>
          </cell>
          <cell r="G734">
            <v>150000</v>
          </cell>
        </row>
        <row r="735">
          <cell r="E735" t="str">
            <v>Stop kran PVC 1/2"</v>
          </cell>
          <cell r="F735" t="str">
            <v>buah</v>
          </cell>
          <cell r="G735">
            <v>4000</v>
          </cell>
        </row>
        <row r="736">
          <cell r="E736" t="str">
            <v>Stop kran PVC 3/4"</v>
          </cell>
          <cell r="F736" t="str">
            <v>buah</v>
          </cell>
          <cell r="G736">
            <v>6000</v>
          </cell>
        </row>
        <row r="737">
          <cell r="E737" t="str">
            <v>Submersible cutter pump kap. 100 lpm</v>
          </cell>
          <cell r="F737" t="str">
            <v>unit</v>
          </cell>
          <cell r="G737">
            <v>8500000</v>
          </cell>
        </row>
        <row r="738">
          <cell r="E738" t="str">
            <v>Tangki toren kap. 0,7 m3</v>
          </cell>
          <cell r="F738" t="str">
            <v>unit</v>
          </cell>
          <cell r="G738">
            <v>1100000</v>
          </cell>
        </row>
        <row r="739">
          <cell r="E739" t="str">
            <v>Tangki toren kap. 1,5 m3</v>
          </cell>
          <cell r="F739" t="str">
            <v>unit</v>
          </cell>
          <cell r="G739">
            <v>1700000</v>
          </cell>
        </row>
        <row r="740">
          <cell r="E740" t="str">
            <v>Tangki toren kap. 2,5 m3</v>
          </cell>
          <cell r="F740" t="str">
            <v>unit</v>
          </cell>
          <cell r="G740">
            <v>3400000</v>
          </cell>
        </row>
        <row r="741">
          <cell r="E741" t="str">
            <v>Tangki toren kap. 3 m3</v>
          </cell>
          <cell r="F741" t="str">
            <v>unit</v>
          </cell>
          <cell r="G741">
            <v>4600000</v>
          </cell>
        </row>
        <row r="742">
          <cell r="E742" t="str">
            <v>Tangki toren kap. 4 m3</v>
          </cell>
          <cell r="F742" t="str">
            <v>unit</v>
          </cell>
          <cell r="G742">
            <v>5500000</v>
          </cell>
        </row>
        <row r="743">
          <cell r="E743" t="str">
            <v>Tangki toren kap. 5 m3</v>
          </cell>
          <cell r="F743" t="str">
            <v>unit</v>
          </cell>
          <cell r="G743">
            <v>6900000</v>
          </cell>
        </row>
        <row r="744">
          <cell r="E744" t="str">
            <v>Tangki toren kap. 5,5 m3</v>
          </cell>
          <cell r="F744" t="str">
            <v>unit</v>
          </cell>
          <cell r="G744">
            <v>7100000</v>
          </cell>
        </row>
        <row r="745">
          <cell r="E745" t="str">
            <v>Tangki toren kap. 6 m3</v>
          </cell>
          <cell r="F745" t="str">
            <v>unit</v>
          </cell>
          <cell r="G745">
            <v>7850000</v>
          </cell>
        </row>
        <row r="746">
          <cell r="E746" t="str">
            <v>Tempat  sabun gantung</v>
          </cell>
          <cell r="F746" t="str">
            <v>buah</v>
          </cell>
          <cell r="G746">
            <v>70100</v>
          </cell>
        </row>
        <row r="747">
          <cell r="E747" t="str">
            <v>Tempat  sabun tanam</v>
          </cell>
          <cell r="F747" t="str">
            <v>buah</v>
          </cell>
          <cell r="G747">
            <v>53300</v>
          </cell>
        </row>
        <row r="748">
          <cell r="E748" t="str">
            <v>Tissue holder</v>
          </cell>
          <cell r="F748" t="str">
            <v>buah</v>
          </cell>
          <cell r="G748">
            <v>150000</v>
          </cell>
        </row>
        <row r="749">
          <cell r="E749" t="str">
            <v>Towel bar</v>
          </cell>
          <cell r="F749" t="str">
            <v>buah</v>
          </cell>
          <cell r="G749">
            <v>150000</v>
          </cell>
        </row>
        <row r="750">
          <cell r="E750" t="str">
            <v>Urinoir</v>
          </cell>
          <cell r="F750" t="str">
            <v>buah</v>
          </cell>
          <cell r="G750">
            <v>462000</v>
          </cell>
        </row>
        <row r="751">
          <cell r="E751" t="str">
            <v>Wastafel</v>
          </cell>
          <cell r="F751" t="str">
            <v>buah</v>
          </cell>
          <cell r="G751">
            <v>445900</v>
          </cell>
        </row>
        <row r="752">
          <cell r="E752" t="str">
            <v>Water drain</v>
          </cell>
          <cell r="F752" t="str">
            <v>set</v>
          </cell>
          <cell r="G752">
            <v>321900</v>
          </cell>
        </row>
        <row r="753">
          <cell r="E753" t="str">
            <v>MATERIAL MINYAK</v>
          </cell>
        </row>
        <row r="754">
          <cell r="E754" t="str">
            <v>Bensin</v>
          </cell>
          <cell r="F754" t="str">
            <v>liter</v>
          </cell>
          <cell r="G754">
            <v>7800</v>
          </cell>
        </row>
        <row r="755">
          <cell r="E755" t="str">
            <v>Bensin (industri)</v>
          </cell>
          <cell r="F755" t="str">
            <v>liter</v>
          </cell>
          <cell r="G755">
            <v>8100</v>
          </cell>
        </row>
        <row r="756">
          <cell r="E756" t="str">
            <v>Bentonite</v>
          </cell>
          <cell r="F756" t="str">
            <v>m3</v>
          </cell>
          <cell r="G756">
            <v>20000000</v>
          </cell>
        </row>
        <row r="757">
          <cell r="E757" t="str">
            <v>Cairan perontok karat</v>
          </cell>
          <cell r="F757" t="str">
            <v>kg</v>
          </cell>
          <cell r="G757">
            <v>20000</v>
          </cell>
        </row>
        <row r="758">
          <cell r="E758" t="str">
            <v>Cuka bibit</v>
          </cell>
          <cell r="F758" t="str">
            <v>liter</v>
          </cell>
          <cell r="G758">
            <v>50000</v>
          </cell>
        </row>
        <row r="759">
          <cell r="E759" t="str">
            <v>Minyak bekisting</v>
          </cell>
          <cell r="F759" t="str">
            <v>liter</v>
          </cell>
          <cell r="G759">
            <v>16800</v>
          </cell>
        </row>
        <row r="760">
          <cell r="E760" t="str">
            <v>Minyak cat</v>
          </cell>
          <cell r="F760" t="str">
            <v>kg</v>
          </cell>
          <cell r="G760">
            <v>24000</v>
          </cell>
        </row>
        <row r="761">
          <cell r="E761" t="str">
            <v>Minyak pelumas</v>
          </cell>
          <cell r="F761" t="str">
            <v>liter</v>
          </cell>
          <cell r="G761">
            <v>34700</v>
          </cell>
        </row>
        <row r="762">
          <cell r="E762" t="str">
            <v>Minyak tanah</v>
          </cell>
          <cell r="F762" t="str">
            <v>liter</v>
          </cell>
          <cell r="G762">
            <v>15300</v>
          </cell>
        </row>
        <row r="763">
          <cell r="E763" t="str">
            <v>Oli hidrolis</v>
          </cell>
          <cell r="F763" t="str">
            <v>liter</v>
          </cell>
          <cell r="G763">
            <v>31300</v>
          </cell>
        </row>
        <row r="764">
          <cell r="E764" t="str">
            <v>Oli mesin</v>
          </cell>
          <cell r="F764" t="str">
            <v>liter</v>
          </cell>
          <cell r="G764">
            <v>30300</v>
          </cell>
        </row>
        <row r="765">
          <cell r="E765" t="str">
            <v>Premium (industri)</v>
          </cell>
          <cell r="F765" t="str">
            <v>liter</v>
          </cell>
          <cell r="G765">
            <v>9400</v>
          </cell>
        </row>
        <row r="766">
          <cell r="E766" t="str">
            <v>Residu</v>
          </cell>
          <cell r="F766" t="str">
            <v>liter</v>
          </cell>
          <cell r="G766">
            <v>21000</v>
          </cell>
        </row>
        <row r="767">
          <cell r="E767" t="str">
            <v>Solar</v>
          </cell>
          <cell r="F767" t="str">
            <v>liter</v>
          </cell>
          <cell r="G767">
            <v>6500</v>
          </cell>
        </row>
        <row r="768">
          <cell r="E768" t="str">
            <v>Solar (industri)</v>
          </cell>
          <cell r="F768" t="str">
            <v>liter</v>
          </cell>
          <cell r="G768">
            <v>15800</v>
          </cell>
        </row>
        <row r="769">
          <cell r="E769" t="str">
            <v>Steamvet</v>
          </cell>
          <cell r="F769" t="str">
            <v>liter</v>
          </cell>
          <cell r="G769">
            <v>51000</v>
          </cell>
        </row>
        <row r="770">
          <cell r="E770" t="str">
            <v>Teak oil</v>
          </cell>
          <cell r="F770" t="str">
            <v>liter</v>
          </cell>
          <cell r="G770">
            <v>63600</v>
          </cell>
        </row>
        <row r="771">
          <cell r="E771" t="str">
            <v>Thinner</v>
          </cell>
          <cell r="F771" t="str">
            <v>liter</v>
          </cell>
          <cell r="G771">
            <v>21800</v>
          </cell>
        </row>
        <row r="772">
          <cell r="E772" t="str">
            <v>Thinner A</v>
          </cell>
          <cell r="F772" t="str">
            <v>liter</v>
          </cell>
          <cell r="G772">
            <v>18800</v>
          </cell>
        </row>
        <row r="773">
          <cell r="E773" t="str">
            <v>MATERIAL ALUMINIUM DAN BESI</v>
          </cell>
        </row>
        <row r="774">
          <cell r="E774" t="str">
            <v>Aluminium composite panel</v>
          </cell>
          <cell r="F774" t="str">
            <v>m2</v>
          </cell>
          <cell r="G774">
            <v>225800</v>
          </cell>
        </row>
        <row r="775">
          <cell r="E775" t="str">
            <v>Aluminium spandrel 10x600 cm</v>
          </cell>
          <cell r="F775" t="str">
            <v>lembar</v>
          </cell>
          <cell r="G775">
            <v>200000</v>
          </cell>
        </row>
        <row r="776">
          <cell r="E776" t="str">
            <v>Aluminium strip</v>
          </cell>
          <cell r="F776" t="str">
            <v>m'</v>
          </cell>
          <cell r="G776">
            <v>50000</v>
          </cell>
        </row>
        <row r="777">
          <cell r="E777" t="str">
            <v>Besi as  drat</v>
          </cell>
          <cell r="F777" t="str">
            <v>kg</v>
          </cell>
          <cell r="G777">
            <v>40200</v>
          </cell>
        </row>
        <row r="778">
          <cell r="E778" t="str">
            <v>Besi profil</v>
          </cell>
          <cell r="F778" t="str">
            <v>kg</v>
          </cell>
          <cell r="G778">
            <v>34500</v>
          </cell>
        </row>
        <row r="779">
          <cell r="E779" t="str">
            <v>Blok besi cor type skep</v>
          </cell>
          <cell r="F779" t="str">
            <v>bh</v>
          </cell>
          <cell r="G779">
            <v>1055700</v>
          </cell>
        </row>
        <row r="780">
          <cell r="E780" t="str">
            <v>Blok besi type ronsel</v>
          </cell>
          <cell r="F780" t="str">
            <v>bh</v>
          </cell>
          <cell r="G780">
            <v>1508800</v>
          </cell>
        </row>
        <row r="781">
          <cell r="E781" t="str">
            <v>Buis  brons</v>
          </cell>
          <cell r="F781" t="str">
            <v>bh</v>
          </cell>
          <cell r="G781">
            <v>422000</v>
          </cell>
        </row>
        <row r="782">
          <cell r="E782" t="str">
            <v>C  channel galvanis  lebar 40 mm</v>
          </cell>
          <cell r="F782" t="str">
            <v>m'</v>
          </cell>
          <cell r="G782">
            <v>10700</v>
          </cell>
        </row>
        <row r="783">
          <cell r="E783" t="str">
            <v>C  channel galvanis  lebar 75 mm</v>
          </cell>
          <cell r="F783" t="str">
            <v>m'</v>
          </cell>
          <cell r="G783">
            <v>13600</v>
          </cell>
        </row>
        <row r="784">
          <cell r="E784" t="str">
            <v>Cat  meni</v>
          </cell>
          <cell r="F784" t="str">
            <v>kg</v>
          </cell>
          <cell r="G784">
            <v>57200</v>
          </cell>
        </row>
        <row r="785">
          <cell r="E785" t="str">
            <v>Daun Pintu HDF 36x720x2100</v>
          </cell>
          <cell r="F785" t="str">
            <v>unit</v>
          </cell>
          <cell r="G785">
            <v>475000</v>
          </cell>
        </row>
        <row r="786">
          <cell r="E786" t="str">
            <v>Frame aluminium</v>
          </cell>
          <cell r="F786" t="str">
            <v>m'</v>
          </cell>
          <cell r="G786">
            <v>38333</v>
          </cell>
        </row>
        <row r="787">
          <cell r="E787" t="str">
            <v>Gembok</v>
          </cell>
          <cell r="F787" t="str">
            <v>bh</v>
          </cell>
          <cell r="G787">
            <v>67450</v>
          </cell>
        </row>
        <row r="788">
          <cell r="E788" t="str">
            <v>Grease</v>
          </cell>
          <cell r="F788" t="str">
            <v>kg</v>
          </cell>
          <cell r="G788">
            <v>67800</v>
          </cell>
        </row>
        <row r="789">
          <cell r="E789" t="str">
            <v>Hollow  galvanis  20x40x0,4 mm</v>
          </cell>
          <cell r="F789" t="str">
            <v>m'</v>
          </cell>
          <cell r="G789">
            <v>7500</v>
          </cell>
        </row>
        <row r="790">
          <cell r="E790" t="str">
            <v>Hollow galvanis 40x40x0,4 mm</v>
          </cell>
          <cell r="F790" t="str">
            <v>m'</v>
          </cell>
          <cell r="G790">
            <v>10700</v>
          </cell>
        </row>
        <row r="791">
          <cell r="E791" t="str">
            <v>Jalusi aluminium</v>
          </cell>
          <cell r="F791" t="str">
            <v>m2</v>
          </cell>
          <cell r="G791">
            <v>600000</v>
          </cell>
        </row>
        <row r="792">
          <cell r="E792" t="str">
            <v>Kontra mur type ronsel</v>
          </cell>
          <cell r="F792" t="str">
            <v>bh</v>
          </cell>
          <cell r="G792">
            <v>343800</v>
          </cell>
        </row>
        <row r="793">
          <cell r="E793" t="str">
            <v>Kontra mur type skep</v>
          </cell>
          <cell r="F793" t="str">
            <v>bh</v>
          </cell>
          <cell r="G793">
            <v>301300</v>
          </cell>
        </row>
        <row r="794">
          <cell r="E794" t="str">
            <v>kopel/universal join</v>
          </cell>
          <cell r="F794" t="str">
            <v>bh</v>
          </cell>
          <cell r="G794">
            <v>542800</v>
          </cell>
        </row>
        <row r="795">
          <cell r="E795" t="str">
            <v>Kusen aluminium 4"  putih</v>
          </cell>
          <cell r="F795" t="str">
            <v>m'</v>
          </cell>
          <cell r="G795">
            <v>107000</v>
          </cell>
        </row>
        <row r="796">
          <cell r="E796" t="str">
            <v>Lager type ronsel</v>
          </cell>
          <cell r="F796" t="str">
            <v>bh</v>
          </cell>
          <cell r="G796">
            <v>905000</v>
          </cell>
        </row>
        <row r="797">
          <cell r="E797" t="str">
            <v>Lager type skep</v>
          </cell>
          <cell r="F797" t="str">
            <v>bh</v>
          </cell>
          <cell r="G797">
            <v>693400</v>
          </cell>
        </row>
        <row r="798">
          <cell r="E798" t="str">
            <v>Mur baut  1/2"  x  4"</v>
          </cell>
          <cell r="F798" t="str">
            <v>bh</v>
          </cell>
          <cell r="G798">
            <v>16100</v>
          </cell>
        </row>
        <row r="799">
          <cell r="E799" t="str">
            <v>Mur baut  5/8"  x  4"</v>
          </cell>
          <cell r="F799" t="str">
            <v>bh</v>
          </cell>
          <cell r="G799">
            <v>19500</v>
          </cell>
        </row>
        <row r="800">
          <cell r="E800" t="str">
            <v>Mur baut  M8 steinless</v>
          </cell>
          <cell r="F800" t="str">
            <v>bh</v>
          </cell>
          <cell r="G800">
            <v>19500</v>
          </cell>
        </row>
        <row r="801">
          <cell r="E801" t="str">
            <v>Mur brons  ronsel</v>
          </cell>
          <cell r="F801" t="str">
            <v>kg</v>
          </cell>
          <cell r="G801">
            <v>210400</v>
          </cell>
        </row>
        <row r="802">
          <cell r="E802" t="str">
            <v>Mur brons  type skep</v>
          </cell>
          <cell r="F802" t="str">
            <v>kg</v>
          </cell>
          <cell r="G802">
            <v>210400</v>
          </cell>
        </row>
        <row r="803">
          <cell r="E803" t="str">
            <v>Pen spindie type ronsel</v>
          </cell>
          <cell r="F803" t="str">
            <v>bh</v>
          </cell>
          <cell r="G803">
            <v>102300</v>
          </cell>
        </row>
        <row r="804">
          <cell r="E804" t="str">
            <v>Penyangga roda gigi</v>
          </cell>
          <cell r="F804" t="str">
            <v>bh</v>
          </cell>
          <cell r="G804">
            <v>542800</v>
          </cell>
        </row>
        <row r="805">
          <cell r="E805" t="str">
            <v>Pintu alluminium</v>
          </cell>
          <cell r="F805" t="str">
            <v>m'</v>
          </cell>
          <cell r="G805">
            <v>73600</v>
          </cell>
        </row>
        <row r="806">
          <cell r="E806" t="str">
            <v>Pintu KM  aluminium</v>
          </cell>
          <cell r="F806" t="str">
            <v>unit</v>
          </cell>
          <cell r="G806">
            <v>1500000</v>
          </cell>
        </row>
        <row r="807">
          <cell r="E807" t="str">
            <v>Pintu lipat  besi</v>
          </cell>
          <cell r="F807" t="str">
            <v>m2</v>
          </cell>
          <cell r="G807">
            <v>494200</v>
          </cell>
        </row>
        <row r="808">
          <cell r="E808" t="str">
            <v>Pintu lipat PVC</v>
          </cell>
          <cell r="F808" t="str">
            <v>m2</v>
          </cell>
          <cell r="G808">
            <v>750000</v>
          </cell>
        </row>
        <row r="809">
          <cell r="E809" t="str">
            <v>Plat  peluncur</v>
          </cell>
          <cell r="F809" t="str">
            <v>kg</v>
          </cell>
          <cell r="G809">
            <v>210400</v>
          </cell>
        </row>
        <row r="810">
          <cell r="E810" t="str">
            <v>Plat besi 3 mm</v>
          </cell>
          <cell r="F810" t="str">
            <v>kg</v>
          </cell>
          <cell r="G810">
            <v>34500</v>
          </cell>
        </row>
        <row r="811">
          <cell r="E811" t="str">
            <v>Profil aluminium</v>
          </cell>
          <cell r="F811" t="str">
            <v>m'</v>
          </cell>
          <cell r="G811">
            <v>130000</v>
          </cell>
        </row>
        <row r="812">
          <cell r="E812" t="str">
            <v>Profil Aluminium ”T”</v>
          </cell>
          <cell r="F812" t="str">
            <v>m'</v>
          </cell>
          <cell r="G812">
            <v>15000</v>
          </cell>
        </row>
        <row r="813">
          <cell r="E813" t="str">
            <v>Profil slimar aluminium</v>
          </cell>
          <cell r="F813" t="str">
            <v>m'</v>
          </cell>
          <cell r="G813">
            <v>60000</v>
          </cell>
        </row>
        <row r="814">
          <cell r="E814" t="str">
            <v>Rangka metal hollow 40.40.1,2 mm</v>
          </cell>
          <cell r="F814" t="str">
            <v>m'</v>
          </cell>
          <cell r="G814">
            <v>16200</v>
          </cell>
        </row>
        <row r="815">
          <cell r="E815" t="str">
            <v>Rangka metal hollow 40.40.2 mm</v>
          </cell>
          <cell r="F815" t="str">
            <v>m'</v>
          </cell>
          <cell r="G815">
            <v>19000</v>
          </cell>
        </row>
        <row r="816">
          <cell r="E816" t="str">
            <v>roda gigi nanas</v>
          </cell>
          <cell r="F816" t="str">
            <v>bh</v>
          </cell>
          <cell r="G816">
            <v>1025800</v>
          </cell>
        </row>
        <row r="817">
          <cell r="E817" t="str">
            <v>Roda gigi pinggiran</v>
          </cell>
          <cell r="F817" t="str">
            <v>bh</v>
          </cell>
          <cell r="G817">
            <v>1750300</v>
          </cell>
        </row>
        <row r="818">
          <cell r="E818" t="str">
            <v>Rolling door aluminium</v>
          </cell>
          <cell r="F818" t="str">
            <v>m2</v>
          </cell>
          <cell r="G818">
            <v>600600</v>
          </cell>
        </row>
        <row r="819">
          <cell r="E819" t="str">
            <v>Rolling door besi</v>
          </cell>
          <cell r="F819" t="str">
            <v>m2</v>
          </cell>
          <cell r="G819">
            <v>509100</v>
          </cell>
        </row>
        <row r="820">
          <cell r="E820" t="str">
            <v>Rubber seal</v>
          </cell>
          <cell r="F820" t="str">
            <v>m'</v>
          </cell>
          <cell r="G820">
            <v>1811200</v>
          </cell>
        </row>
        <row r="821">
          <cell r="E821" t="str">
            <v>Sliding pintu J4</v>
          </cell>
          <cell r="F821" t="str">
            <v>buah</v>
          </cell>
          <cell r="G821">
            <v>456000</v>
          </cell>
        </row>
        <row r="822">
          <cell r="E822" t="str">
            <v>Stang draft  diameter 1,5"  +  mur baut</v>
          </cell>
          <cell r="F822" t="str">
            <v>m'</v>
          </cell>
          <cell r="G822">
            <v>2750000</v>
          </cell>
        </row>
        <row r="823">
          <cell r="E823" t="str">
            <v>Stang draft  diameter 1,75"  +  mur baut</v>
          </cell>
          <cell r="F823" t="str">
            <v>m'</v>
          </cell>
          <cell r="G823">
            <v>3150000</v>
          </cell>
        </row>
        <row r="824">
          <cell r="E824" t="str">
            <v>Stang draft  diameter 2"  +  mur baut</v>
          </cell>
          <cell r="F824" t="str">
            <v>m'</v>
          </cell>
          <cell r="G824">
            <v>3500000</v>
          </cell>
        </row>
        <row r="825">
          <cell r="E825" t="str">
            <v>Stang draft  diameter 2,25"  +  mur baut</v>
          </cell>
          <cell r="F825" t="str">
            <v>m'</v>
          </cell>
          <cell r="G825">
            <v>3800000</v>
          </cell>
        </row>
        <row r="826">
          <cell r="E826" t="str">
            <v>Stang gembok</v>
          </cell>
          <cell r="F826" t="str">
            <v>bh</v>
          </cell>
          <cell r="G826">
            <v>78200</v>
          </cell>
        </row>
        <row r="827">
          <cell r="E827" t="str">
            <v>Stang pemutar type ronsel</v>
          </cell>
          <cell r="F827" t="str">
            <v>bh</v>
          </cell>
          <cell r="G827">
            <v>1146500</v>
          </cell>
        </row>
        <row r="828">
          <cell r="E828" t="str">
            <v>Stang pemutar type skep</v>
          </cell>
          <cell r="F828" t="str">
            <v>bh</v>
          </cell>
          <cell r="G828">
            <v>633600</v>
          </cell>
        </row>
        <row r="829">
          <cell r="E829" t="str">
            <v>Sunscreen aluminium</v>
          </cell>
          <cell r="F829" t="str">
            <v>m2</v>
          </cell>
          <cell r="G829">
            <v>381900</v>
          </cell>
        </row>
        <row r="830">
          <cell r="E830" t="str">
            <v>Talang galvalum lebar 50 cm tebal 0,4 mm</v>
          </cell>
          <cell r="F830" t="str">
            <v>m'</v>
          </cell>
          <cell r="G830">
            <v>53300</v>
          </cell>
        </row>
        <row r="831">
          <cell r="E831" t="str">
            <v>Thinner</v>
          </cell>
          <cell r="F831" t="str">
            <v>ltr</v>
          </cell>
          <cell r="G831">
            <v>35600</v>
          </cell>
        </row>
        <row r="832">
          <cell r="E832" t="str">
            <v>MATERIAL LISTRIK</v>
          </cell>
        </row>
        <row r="833">
          <cell r="E833" t="str">
            <v>Hanger tray panjang 2,5 m</v>
          </cell>
          <cell r="F833" t="str">
            <v>buah</v>
          </cell>
          <cell r="G833">
            <v>300000</v>
          </cell>
        </row>
        <row r="834">
          <cell r="E834" t="str">
            <v>Kabel BCC 10 mm² (0,10 kg/m)</v>
          </cell>
          <cell r="F834" t="str">
            <v>m'</v>
          </cell>
          <cell r="G834">
            <v>29000</v>
          </cell>
        </row>
        <row r="835">
          <cell r="E835" t="str">
            <v>Kabel BCC 16 mm² (0,16 kg/m)</v>
          </cell>
          <cell r="F835" t="str">
            <v>m'</v>
          </cell>
          <cell r="G835">
            <v>33000</v>
          </cell>
        </row>
        <row r="836">
          <cell r="E836" t="str">
            <v>Kabel BCC 25 mm² (0,25 kg/m)</v>
          </cell>
          <cell r="F836" t="str">
            <v>m'</v>
          </cell>
          <cell r="G836">
            <v>53000</v>
          </cell>
        </row>
        <row r="837">
          <cell r="E837" t="str">
            <v>Kabel BCC 35 mm² (0,35 kg/m)</v>
          </cell>
          <cell r="F837" t="str">
            <v>m'</v>
          </cell>
          <cell r="G837">
            <v>72000</v>
          </cell>
        </row>
        <row r="838">
          <cell r="E838" t="str">
            <v>Kabel BCC 4 mm² (0,04 kg/m)</v>
          </cell>
          <cell r="F838" t="str">
            <v>m'</v>
          </cell>
          <cell r="G838">
            <v>12000</v>
          </cell>
        </row>
        <row r="839">
          <cell r="E839" t="str">
            <v>Kabel BCC 50 mm² (0,50 kg/m)</v>
          </cell>
          <cell r="F839" t="str">
            <v>m'</v>
          </cell>
          <cell r="G839">
            <v>95500</v>
          </cell>
        </row>
        <row r="840">
          <cell r="E840" t="str">
            <v>Kabel BCC 6 mm² (0,06 kg/m)</v>
          </cell>
          <cell r="F840" t="str">
            <v>m'</v>
          </cell>
          <cell r="G840">
            <v>13200</v>
          </cell>
        </row>
        <row r="841">
          <cell r="E841" t="str">
            <v>Kabel BCC 70 mm² (0,70 kg/m)</v>
          </cell>
          <cell r="F841" t="str">
            <v>m'</v>
          </cell>
          <cell r="G841">
            <v>136000</v>
          </cell>
        </row>
        <row r="842">
          <cell r="E842" t="str">
            <v>Kabel BCC 95 mm² (0,95 kg/m)</v>
          </cell>
          <cell r="F842" t="str">
            <v>m'</v>
          </cell>
          <cell r="G842">
            <v>185000</v>
          </cell>
        </row>
        <row r="843">
          <cell r="E843" t="str">
            <v>Kabel FRC 1 x 150 mm²</v>
          </cell>
          <cell r="F843" t="str">
            <v>m'</v>
          </cell>
          <cell r="G843">
            <v>275000</v>
          </cell>
        </row>
        <row r="844">
          <cell r="E844" t="str">
            <v>Kabel FRC 2 x 1,5 mm²</v>
          </cell>
          <cell r="F844" t="str">
            <v>m'</v>
          </cell>
          <cell r="G844">
            <v>23000</v>
          </cell>
        </row>
        <row r="845">
          <cell r="E845" t="str">
            <v>Kabel FRC 2 x 2,5 mm²</v>
          </cell>
          <cell r="F845" t="str">
            <v>m'</v>
          </cell>
          <cell r="G845">
            <v>33500</v>
          </cell>
        </row>
        <row r="846">
          <cell r="E846" t="str">
            <v>Kabel FRC 3 x 2,5 mm²</v>
          </cell>
          <cell r="F846" t="str">
            <v>m'</v>
          </cell>
          <cell r="G846">
            <v>40000</v>
          </cell>
        </row>
        <row r="847">
          <cell r="E847" t="str">
            <v>Kabel FRC 4 x 150 mm²</v>
          </cell>
          <cell r="F847" t="str">
            <v>m'</v>
          </cell>
          <cell r="G847">
            <v>1607400</v>
          </cell>
        </row>
        <row r="848">
          <cell r="E848" t="str">
            <v>Kabel FRC 4 x 4 mm²</v>
          </cell>
          <cell r="F848" t="str">
            <v>m'</v>
          </cell>
          <cell r="G848">
            <v>90000</v>
          </cell>
        </row>
        <row r="849">
          <cell r="E849" t="str">
            <v>Kabel FRC 4 x 6 mm²</v>
          </cell>
          <cell r="F849" t="str">
            <v>m'</v>
          </cell>
          <cell r="G849">
            <v>110000</v>
          </cell>
        </row>
        <row r="850">
          <cell r="E850" t="str">
            <v>Kabel NYA 1 x 1,5 mm²</v>
          </cell>
          <cell r="F850" t="str">
            <v>m'</v>
          </cell>
          <cell r="G850">
            <v>3200</v>
          </cell>
        </row>
        <row r="851">
          <cell r="E851" t="str">
            <v>Kabel NYA 1 x 10 mm²</v>
          </cell>
          <cell r="F851" t="str">
            <v>m'</v>
          </cell>
          <cell r="G851">
            <v>20000</v>
          </cell>
        </row>
        <row r="852">
          <cell r="E852" t="str">
            <v>Kabel NYA 1 x 16 mm²</v>
          </cell>
          <cell r="F852" t="str">
            <v>m'</v>
          </cell>
          <cell r="G852">
            <v>33000</v>
          </cell>
        </row>
        <row r="853">
          <cell r="E853" t="str">
            <v>Kabel NYA 1 x 2,5 mm²</v>
          </cell>
          <cell r="F853" t="str">
            <v>m'</v>
          </cell>
          <cell r="G853">
            <v>5300</v>
          </cell>
        </row>
        <row r="854">
          <cell r="E854" t="str">
            <v>Kabel NYA 1 x 4 mm²</v>
          </cell>
          <cell r="F854" t="str">
            <v>m'</v>
          </cell>
          <cell r="G854">
            <v>8300</v>
          </cell>
        </row>
        <row r="855">
          <cell r="E855" t="str">
            <v>Kabel NYA 1 x 6 mm²</v>
          </cell>
          <cell r="F855" t="str">
            <v>m'</v>
          </cell>
          <cell r="G855">
            <v>12200</v>
          </cell>
        </row>
        <row r="856">
          <cell r="E856" t="str">
            <v>Kabel NYA 2 x 1,5 mm²</v>
          </cell>
          <cell r="F856" t="str">
            <v>m'</v>
          </cell>
          <cell r="G856">
            <v>9200</v>
          </cell>
        </row>
        <row r="857">
          <cell r="E857" t="str">
            <v>Kabel NYA 3 x 1,5 mm²</v>
          </cell>
          <cell r="F857" t="str">
            <v>m'</v>
          </cell>
          <cell r="G857">
            <v>14000</v>
          </cell>
        </row>
        <row r="858">
          <cell r="E858" t="str">
            <v>Kabel NYFGBY 2 x 1,5 mm²</v>
          </cell>
          <cell r="F858" t="str">
            <v>m'</v>
          </cell>
          <cell r="G858">
            <v>22750</v>
          </cell>
        </row>
        <row r="859">
          <cell r="E859" t="str">
            <v>Kabel NYFGBY 2 x 10 mm²</v>
          </cell>
          <cell r="F859" t="str">
            <v>m'</v>
          </cell>
          <cell r="G859">
            <v>60750</v>
          </cell>
        </row>
        <row r="860">
          <cell r="E860" t="str">
            <v>Kabel NYFGBY 2 x 16 mm²</v>
          </cell>
          <cell r="F860" t="str">
            <v>m'</v>
          </cell>
          <cell r="G860">
            <v>82000</v>
          </cell>
        </row>
        <row r="861">
          <cell r="E861" t="str">
            <v>Kabel NYFGBY 2 x 2,5 mm²</v>
          </cell>
          <cell r="F861" t="str">
            <v>m'</v>
          </cell>
          <cell r="G861">
            <v>30500</v>
          </cell>
        </row>
        <row r="862">
          <cell r="E862" t="str">
            <v>Kabel NYFGBY 2 x 4 mm²</v>
          </cell>
          <cell r="F862" t="str">
            <v>m'</v>
          </cell>
          <cell r="G862">
            <v>35200</v>
          </cell>
        </row>
        <row r="863">
          <cell r="E863" t="str">
            <v>Kabel NYFGBY 2 x 6 mm²</v>
          </cell>
          <cell r="F863" t="str">
            <v>m'</v>
          </cell>
          <cell r="G863">
            <v>43350</v>
          </cell>
        </row>
        <row r="864">
          <cell r="E864" t="str">
            <v>Kabel NYFGBY 3 x 1,5 mm²</v>
          </cell>
          <cell r="F864" t="str">
            <v>m'</v>
          </cell>
          <cell r="G864">
            <v>28500</v>
          </cell>
        </row>
        <row r="865">
          <cell r="E865" t="str">
            <v>Kabel NYFGBY 3 x 10 mm²</v>
          </cell>
          <cell r="F865" t="str">
            <v>m'</v>
          </cell>
          <cell r="G865">
            <v>79600</v>
          </cell>
        </row>
        <row r="866">
          <cell r="E866" t="str">
            <v>Kabel NYFGBY 3 x 16 mm²</v>
          </cell>
          <cell r="F866" t="str">
            <v>m'</v>
          </cell>
          <cell r="G866">
            <v>128900</v>
          </cell>
        </row>
        <row r="867">
          <cell r="E867" t="str">
            <v>Kabel NYFGBY 3 x 2,5 mm²</v>
          </cell>
          <cell r="F867" t="str">
            <v>m'</v>
          </cell>
          <cell r="G867">
            <v>32900</v>
          </cell>
        </row>
        <row r="868">
          <cell r="E868" t="str">
            <v>Kabel NYFGBY 3 x 4 mm²</v>
          </cell>
          <cell r="F868" t="str">
            <v>m'</v>
          </cell>
          <cell r="G868">
            <v>49000</v>
          </cell>
        </row>
        <row r="869">
          <cell r="E869" t="str">
            <v>Kabel NYFGBY 3 x 6 mm²</v>
          </cell>
          <cell r="F869" t="str">
            <v>m'</v>
          </cell>
          <cell r="G869">
            <v>63500</v>
          </cell>
        </row>
        <row r="870">
          <cell r="E870" t="str">
            <v>Kabel NYFGBY 4 x 1,5 mm²</v>
          </cell>
          <cell r="F870" t="str">
            <v>m'</v>
          </cell>
          <cell r="G870">
            <v>29400</v>
          </cell>
        </row>
        <row r="871">
          <cell r="E871" t="str">
            <v>Kabel NYFGBY 4 x 10 mm²</v>
          </cell>
          <cell r="F871" t="str">
            <v>m'</v>
          </cell>
          <cell r="G871">
            <v>100600</v>
          </cell>
        </row>
        <row r="872">
          <cell r="E872" t="str">
            <v>Kabel NYFGBY 4 x 120 mm²</v>
          </cell>
          <cell r="F872" t="str">
            <v>m'</v>
          </cell>
          <cell r="G872">
            <v>969500</v>
          </cell>
        </row>
        <row r="873">
          <cell r="E873" t="str">
            <v>Kabel NYFGBY 4 x 150 mm²</v>
          </cell>
          <cell r="F873" t="str">
            <v>m'</v>
          </cell>
          <cell r="G873">
            <v>1187650</v>
          </cell>
        </row>
        <row r="874">
          <cell r="E874" t="str">
            <v>Kabel NYFGBY 4 x 16 mm²</v>
          </cell>
          <cell r="F874" t="str">
            <v>m'</v>
          </cell>
          <cell r="G874">
            <v>159300</v>
          </cell>
        </row>
        <row r="875">
          <cell r="E875" t="str">
            <v>Kabel NYFGBY 4 x 185 mm²</v>
          </cell>
          <cell r="F875" t="str">
            <v>m'</v>
          </cell>
          <cell r="G875">
            <v>1470650</v>
          </cell>
        </row>
        <row r="876">
          <cell r="E876" t="str">
            <v>Kabel NYFGBY 4 x 2,5 mm²</v>
          </cell>
          <cell r="F876" t="str">
            <v>m'</v>
          </cell>
          <cell r="G876">
            <v>38600</v>
          </cell>
        </row>
        <row r="877">
          <cell r="E877" t="str">
            <v>Kabel NYFGBY 4 x 240 mm²</v>
          </cell>
          <cell r="F877" t="str">
            <v>m'</v>
          </cell>
          <cell r="G877">
            <v>1921500</v>
          </cell>
        </row>
        <row r="878">
          <cell r="E878" t="str">
            <v>Kabel NYFGBY 4 x 25 mm²</v>
          </cell>
          <cell r="F878" t="str">
            <v>m'</v>
          </cell>
          <cell r="G878">
            <v>247200</v>
          </cell>
        </row>
        <row r="879">
          <cell r="E879" t="str">
            <v>Kabel NYFGBY 4 x 300 mm²</v>
          </cell>
          <cell r="F879" t="str">
            <v>m'</v>
          </cell>
          <cell r="G879">
            <v>2392250</v>
          </cell>
        </row>
        <row r="880">
          <cell r="E880" t="str">
            <v>Kabel NYFGBY 4 x 35 mm²</v>
          </cell>
          <cell r="F880" t="str">
            <v>m'</v>
          </cell>
          <cell r="G880">
            <v>314750</v>
          </cell>
        </row>
        <row r="881">
          <cell r="E881" t="str">
            <v>Kabel NYFGBY 4 x 4 mm²</v>
          </cell>
          <cell r="F881" t="str">
            <v>m'</v>
          </cell>
          <cell r="G881">
            <v>66000</v>
          </cell>
        </row>
        <row r="882">
          <cell r="E882" t="str">
            <v>Kabel NYFGBY 4 x 50 mm²</v>
          </cell>
          <cell r="F882" t="str">
            <v>m'</v>
          </cell>
          <cell r="G882">
            <v>411600</v>
          </cell>
        </row>
        <row r="883">
          <cell r="E883" t="str">
            <v>Kabel NYFGBY 4 x 6 mm²</v>
          </cell>
          <cell r="F883" t="str">
            <v>m'</v>
          </cell>
          <cell r="G883">
            <v>70200</v>
          </cell>
        </row>
        <row r="884">
          <cell r="E884" t="str">
            <v>Kabel NYFGBY 4 x 70 mm²</v>
          </cell>
          <cell r="F884" t="str">
            <v>m'</v>
          </cell>
          <cell r="G884">
            <v>575250</v>
          </cell>
        </row>
        <row r="885">
          <cell r="E885" t="str">
            <v>Kabel NYFGBY 4 x 95 mm²</v>
          </cell>
          <cell r="F885" t="str">
            <v>m'</v>
          </cell>
          <cell r="G885">
            <v>743750</v>
          </cell>
        </row>
        <row r="886">
          <cell r="E886" t="str">
            <v>Kabel NYM 2 x 1,5 mm²</v>
          </cell>
          <cell r="F886" t="str">
            <v>m'</v>
          </cell>
          <cell r="G886">
            <v>8880</v>
          </cell>
        </row>
        <row r="887">
          <cell r="E887" t="str">
            <v>Kabel NYM 2 x 10 mm²</v>
          </cell>
          <cell r="F887" t="str">
            <v>m'</v>
          </cell>
          <cell r="G887">
            <v>49000</v>
          </cell>
        </row>
        <row r="888">
          <cell r="E888" t="str">
            <v>Kabel NYM 2 x 2,5 mm²</v>
          </cell>
          <cell r="F888" t="str">
            <v>m'</v>
          </cell>
          <cell r="G888">
            <v>13250</v>
          </cell>
        </row>
        <row r="889">
          <cell r="E889" t="str">
            <v>Kabel NYM 2 x 4 mm²</v>
          </cell>
          <cell r="F889" t="str">
            <v>m'</v>
          </cell>
          <cell r="G889">
            <v>19950</v>
          </cell>
        </row>
        <row r="890">
          <cell r="E890" t="str">
            <v>Kabel NYM 2 x 6 mm²</v>
          </cell>
          <cell r="F890" t="str">
            <v>m'</v>
          </cell>
          <cell r="G890">
            <v>29000</v>
          </cell>
        </row>
        <row r="891">
          <cell r="E891" t="str">
            <v>Kabel NYM 3 x 1,5 mm²</v>
          </cell>
          <cell r="F891" t="str">
            <v>m'</v>
          </cell>
          <cell r="G891">
            <v>11400</v>
          </cell>
        </row>
        <row r="892">
          <cell r="E892" t="str">
            <v>Kabel NYM 3 x 10 mm²</v>
          </cell>
          <cell r="F892" t="str">
            <v>m'</v>
          </cell>
          <cell r="G892">
            <v>69200</v>
          </cell>
        </row>
        <row r="893">
          <cell r="E893" t="str">
            <v>Kabel NYM 3 x 2,5 mm²</v>
          </cell>
          <cell r="F893" t="str">
            <v>m'</v>
          </cell>
          <cell r="G893">
            <v>21300</v>
          </cell>
        </row>
        <row r="894">
          <cell r="E894" t="str">
            <v>Kabel NYM 3 x 4 mm²</v>
          </cell>
          <cell r="F894" t="str">
            <v>m'</v>
          </cell>
          <cell r="G894">
            <v>27000</v>
          </cell>
        </row>
        <row r="895">
          <cell r="E895" t="str">
            <v>Kabel NYM 3 x 6 mm²</v>
          </cell>
          <cell r="F895" t="str">
            <v>m'</v>
          </cell>
          <cell r="G895">
            <v>43100</v>
          </cell>
        </row>
        <row r="896">
          <cell r="E896" t="str">
            <v>Kabel NYM 4 x 1,5 mm²</v>
          </cell>
          <cell r="F896" t="str">
            <v>m'</v>
          </cell>
          <cell r="G896">
            <v>14400</v>
          </cell>
        </row>
        <row r="897">
          <cell r="E897" t="str">
            <v>Kabel NYM 4 x 10 mm²</v>
          </cell>
          <cell r="F897" t="str">
            <v>m'</v>
          </cell>
          <cell r="G897">
            <v>92900</v>
          </cell>
        </row>
        <row r="898">
          <cell r="E898" t="str">
            <v>Kabel NYM 4 x 16 mm²</v>
          </cell>
          <cell r="F898" t="str">
            <v>m'</v>
          </cell>
          <cell r="G898">
            <v>150000</v>
          </cell>
        </row>
        <row r="899">
          <cell r="E899" t="str">
            <v>Kabel NYM 4 x 2,5 mm²</v>
          </cell>
          <cell r="F899" t="str">
            <v>m'</v>
          </cell>
          <cell r="G899">
            <v>22700</v>
          </cell>
        </row>
        <row r="900">
          <cell r="E900" t="str">
            <v>Kabel NYM 4 x 4 mm²</v>
          </cell>
          <cell r="F900" t="str">
            <v>m'</v>
          </cell>
          <cell r="G900">
            <v>37000</v>
          </cell>
        </row>
        <row r="901">
          <cell r="E901" t="str">
            <v>Kabel NYM 4 x 6 mm²</v>
          </cell>
          <cell r="F901" t="str">
            <v>m'</v>
          </cell>
          <cell r="G901">
            <v>54400</v>
          </cell>
        </row>
        <row r="902">
          <cell r="E902" t="str">
            <v>Kabel NYMHY 2 x 1,5 mm²</v>
          </cell>
          <cell r="F902" t="str">
            <v>m'</v>
          </cell>
          <cell r="G902">
            <v>9300</v>
          </cell>
        </row>
        <row r="903">
          <cell r="E903" t="str">
            <v>Kabel NYMHY 2 x 2,5 mm²</v>
          </cell>
          <cell r="F903" t="str">
            <v>m'</v>
          </cell>
          <cell r="G903">
            <v>13900</v>
          </cell>
        </row>
        <row r="904">
          <cell r="E904" t="str">
            <v>Kabel NYMHY 3 x 1,5 mm²</v>
          </cell>
          <cell r="F904" t="str">
            <v>m'</v>
          </cell>
          <cell r="G904">
            <v>13400</v>
          </cell>
        </row>
        <row r="905">
          <cell r="E905" t="str">
            <v>Kabel NYMHY 3 x 2,5 mm²</v>
          </cell>
          <cell r="F905" t="str">
            <v>m'</v>
          </cell>
          <cell r="G905">
            <v>21300</v>
          </cell>
        </row>
        <row r="906">
          <cell r="E906" t="str">
            <v>Kabel NYMHY 4 x 2,5 mm²</v>
          </cell>
          <cell r="F906" t="str">
            <v>m'</v>
          </cell>
          <cell r="G906">
            <v>28700</v>
          </cell>
        </row>
        <row r="907">
          <cell r="E907" t="str">
            <v>Kabel NYY 1 x 10 mm²</v>
          </cell>
          <cell r="F907" t="str">
            <v>m'</v>
          </cell>
          <cell r="G907">
            <v>18000</v>
          </cell>
        </row>
        <row r="908">
          <cell r="E908" t="str">
            <v>Kabel NYY 1 x 120 mm²</v>
          </cell>
          <cell r="F908" t="str">
            <v>m'</v>
          </cell>
          <cell r="G908">
            <v>246500</v>
          </cell>
        </row>
        <row r="909">
          <cell r="E909" t="str">
            <v>Kabel NYY 1 x 150 mm²</v>
          </cell>
          <cell r="F909" t="str">
            <v>m'</v>
          </cell>
          <cell r="G909">
            <v>303000</v>
          </cell>
        </row>
        <row r="910">
          <cell r="E910" t="str">
            <v>Kabel NYY 1 x 16 mm²</v>
          </cell>
          <cell r="F910" t="str">
            <v>m'</v>
          </cell>
          <cell r="G910">
            <v>36000</v>
          </cell>
        </row>
        <row r="911">
          <cell r="E911" t="str">
            <v>Kabel NYY 1 x 185 mm²</v>
          </cell>
          <cell r="F911" t="str">
            <v>m'</v>
          </cell>
          <cell r="G911">
            <v>377000</v>
          </cell>
        </row>
        <row r="912">
          <cell r="E912" t="str">
            <v>Kabel NYY 1 x 25 mm²</v>
          </cell>
          <cell r="F912" t="str">
            <v>m'</v>
          </cell>
          <cell r="G912">
            <v>56000</v>
          </cell>
        </row>
        <row r="913">
          <cell r="E913" t="str">
            <v>Kabel NYY 1 x 250 mm²</v>
          </cell>
          <cell r="F913" t="str">
            <v>m'</v>
          </cell>
          <cell r="G913">
            <v>496000</v>
          </cell>
        </row>
        <row r="914">
          <cell r="E914" t="str">
            <v>Kabel NYY 1 x 300 mm²</v>
          </cell>
          <cell r="F914" t="str">
            <v>m'</v>
          </cell>
          <cell r="G914">
            <v>619000</v>
          </cell>
        </row>
        <row r="915">
          <cell r="E915" t="str">
            <v>Kabel NYY 1 x 35 mm²</v>
          </cell>
          <cell r="F915" t="str">
            <v>m'</v>
          </cell>
          <cell r="G915">
            <v>75000</v>
          </cell>
        </row>
        <row r="916">
          <cell r="E916" t="str">
            <v>Kabel NYY 1 x 4 mm²</v>
          </cell>
          <cell r="F916" t="str">
            <v>m'</v>
          </cell>
          <cell r="G916">
            <v>7500</v>
          </cell>
        </row>
        <row r="917">
          <cell r="E917" t="str">
            <v>Kabel NYY 1 x 400 mm²</v>
          </cell>
          <cell r="F917" t="str">
            <v>m'</v>
          </cell>
          <cell r="G917">
            <v>786000</v>
          </cell>
        </row>
        <row r="918">
          <cell r="E918" t="str">
            <v>Kabel NYY 1 x 50 mm²</v>
          </cell>
          <cell r="F918" t="str">
            <v>m'</v>
          </cell>
          <cell r="G918">
            <v>99600</v>
          </cell>
        </row>
        <row r="919">
          <cell r="E919" t="str">
            <v>Kabel NYY 1 x 500 mm²</v>
          </cell>
          <cell r="F919" t="str">
            <v>m'</v>
          </cell>
          <cell r="G919">
            <v>1004400</v>
          </cell>
        </row>
        <row r="920">
          <cell r="E920" t="str">
            <v>Kabel NYY 1 x 6 mm²</v>
          </cell>
          <cell r="F920" t="str">
            <v>m'</v>
          </cell>
          <cell r="G920">
            <v>12000</v>
          </cell>
        </row>
        <row r="921">
          <cell r="E921" t="str">
            <v>Kabel NYY 1 x 630 mm²</v>
          </cell>
          <cell r="F921" t="str">
            <v>m'</v>
          </cell>
          <cell r="G921">
            <v>1245000</v>
          </cell>
        </row>
        <row r="922">
          <cell r="E922" t="str">
            <v>Kabel NYY 1 x 70 mm²</v>
          </cell>
          <cell r="F922" t="str">
            <v>m'</v>
          </cell>
          <cell r="G922">
            <v>142000</v>
          </cell>
        </row>
        <row r="923">
          <cell r="E923" t="str">
            <v>Kabel NYY 1 x 95 mm²</v>
          </cell>
          <cell r="F923" t="str">
            <v>m'</v>
          </cell>
          <cell r="G923">
            <v>196500</v>
          </cell>
        </row>
        <row r="924">
          <cell r="E924" t="str">
            <v>Kabel NYY 2 x 1,5 mm²</v>
          </cell>
          <cell r="F924" t="str">
            <v>m'</v>
          </cell>
          <cell r="G924">
            <v>12000</v>
          </cell>
        </row>
        <row r="925">
          <cell r="E925" t="str">
            <v>Kabel NYY 2 x 10 mm²</v>
          </cell>
          <cell r="F925" t="str">
            <v>m'</v>
          </cell>
          <cell r="G925">
            <v>57500</v>
          </cell>
        </row>
        <row r="926">
          <cell r="E926" t="str">
            <v>Kabel NYY 2 x 16 mm²</v>
          </cell>
          <cell r="F926" t="str">
            <v>m'</v>
          </cell>
          <cell r="G926">
            <v>92000</v>
          </cell>
        </row>
        <row r="927">
          <cell r="E927" t="str">
            <v>Kabel NYY 2 x 2,5 mm²</v>
          </cell>
          <cell r="F927" t="str">
            <v>m'</v>
          </cell>
          <cell r="G927">
            <v>16560</v>
          </cell>
        </row>
        <row r="928">
          <cell r="E928" t="str">
            <v>Kabel NYY 2 x 4 mm²</v>
          </cell>
          <cell r="F928" t="str">
            <v>m'</v>
          </cell>
          <cell r="G928">
            <v>23000</v>
          </cell>
        </row>
        <row r="929">
          <cell r="E929" t="str">
            <v>Kabel NYY 2 x 6 mm²</v>
          </cell>
          <cell r="F929" t="str">
            <v>m'</v>
          </cell>
          <cell r="G929">
            <v>35000</v>
          </cell>
        </row>
        <row r="930">
          <cell r="E930" t="str">
            <v>Kabel NYY 3 x 1,5 mm²</v>
          </cell>
          <cell r="F930" t="str">
            <v>m'</v>
          </cell>
          <cell r="G930">
            <v>15000</v>
          </cell>
        </row>
        <row r="931">
          <cell r="E931" t="str">
            <v>Kabel NYY 3 x 10 mm²</v>
          </cell>
          <cell r="F931" t="str">
            <v>m'</v>
          </cell>
          <cell r="G931">
            <v>74600</v>
          </cell>
        </row>
        <row r="932">
          <cell r="E932" t="str">
            <v>Kabel NYY 3 x 16 mm²</v>
          </cell>
          <cell r="F932" t="str">
            <v>m'</v>
          </cell>
          <cell r="G932">
            <v>114000</v>
          </cell>
        </row>
        <row r="933">
          <cell r="E933" t="str">
            <v>Kabel NYY 3 x 2,5 mm²</v>
          </cell>
          <cell r="F933" t="str">
            <v>m'</v>
          </cell>
          <cell r="G933">
            <v>21500</v>
          </cell>
        </row>
        <row r="934">
          <cell r="E934" t="str">
            <v>Kabel NYY 3 x 25 mm²</v>
          </cell>
          <cell r="F934" t="str">
            <v>m'</v>
          </cell>
          <cell r="G934">
            <v>174900</v>
          </cell>
        </row>
        <row r="935">
          <cell r="E935" t="str">
            <v>Kabel NYY 3 x 35 mm²</v>
          </cell>
          <cell r="F935" t="str">
            <v>m'</v>
          </cell>
          <cell r="G935">
            <v>235500</v>
          </cell>
        </row>
        <row r="936">
          <cell r="E936" t="str">
            <v>Kabel NYY 3 x 4 mm²</v>
          </cell>
          <cell r="F936" t="str">
            <v>m'</v>
          </cell>
          <cell r="G936">
            <v>33000</v>
          </cell>
        </row>
        <row r="937">
          <cell r="E937" t="str">
            <v>Kabel NYY 3 x 50 mm²</v>
          </cell>
          <cell r="F937" t="str">
            <v>m'</v>
          </cell>
          <cell r="G937">
            <v>305700</v>
          </cell>
        </row>
        <row r="938">
          <cell r="E938" t="str">
            <v>Kabel NYY 3 x 6 mm²</v>
          </cell>
          <cell r="F938" t="str">
            <v>m'</v>
          </cell>
          <cell r="G938">
            <v>46000</v>
          </cell>
        </row>
        <row r="939">
          <cell r="E939" t="str">
            <v>Kabel NYY 4 x 1,5 mm²</v>
          </cell>
          <cell r="F939" t="str">
            <v>m'</v>
          </cell>
          <cell r="G939">
            <v>18600</v>
          </cell>
        </row>
        <row r="940">
          <cell r="E940" t="str">
            <v>Kabel NYY 4 x 10 mm²</v>
          </cell>
          <cell r="F940" t="str">
            <v>m'</v>
          </cell>
          <cell r="G940">
            <v>96000</v>
          </cell>
        </row>
        <row r="941">
          <cell r="E941" t="str">
            <v>Kabel NYY 4 x 120 mm²</v>
          </cell>
          <cell r="F941" t="str">
            <v>m'</v>
          </cell>
          <cell r="G941">
            <v>1011900</v>
          </cell>
        </row>
        <row r="942">
          <cell r="E942" t="str">
            <v>Kabel NYY 4 x 150 mm²</v>
          </cell>
          <cell r="F942" t="str">
            <v>m'</v>
          </cell>
          <cell r="G942">
            <v>1245000</v>
          </cell>
        </row>
        <row r="943">
          <cell r="E943" t="str">
            <v>Kabel NYY 4 x 16 mm²</v>
          </cell>
          <cell r="F943" t="str">
            <v>m'</v>
          </cell>
          <cell r="G943">
            <v>148500</v>
          </cell>
        </row>
        <row r="944">
          <cell r="E944" t="str">
            <v>Kabel NYY 4 x 185 mm²</v>
          </cell>
          <cell r="F944" t="str">
            <v>m'</v>
          </cell>
          <cell r="G944">
            <v>1552800</v>
          </cell>
        </row>
        <row r="945">
          <cell r="E945" t="str">
            <v>Kabel NYY 4 x 2,5 mm²</v>
          </cell>
          <cell r="F945" t="str">
            <v>m'</v>
          </cell>
          <cell r="G945">
            <v>28620</v>
          </cell>
        </row>
        <row r="946">
          <cell r="E946" t="str">
            <v>Kabel NYY 4 x 240 mm²</v>
          </cell>
          <cell r="F946" t="str">
            <v>m'</v>
          </cell>
          <cell r="G946">
            <v>2044800</v>
          </cell>
        </row>
        <row r="947">
          <cell r="E947" t="str">
            <v>Kabel NYY 4 x 25 mm²</v>
          </cell>
          <cell r="F947" t="str">
            <v>m'</v>
          </cell>
          <cell r="G947">
            <v>228000</v>
          </cell>
        </row>
        <row r="948">
          <cell r="E948" t="str">
            <v>Kabel NYY 4 x 300 mm²</v>
          </cell>
          <cell r="F948" t="str">
            <v>m'</v>
          </cell>
          <cell r="G948">
            <v>2550900</v>
          </cell>
        </row>
        <row r="949">
          <cell r="E949" t="str">
            <v>Kabel NYY 4 x 35 mm²</v>
          </cell>
          <cell r="F949" t="str">
            <v>m'</v>
          </cell>
          <cell r="G949">
            <v>310500</v>
          </cell>
        </row>
        <row r="950">
          <cell r="E950" t="str">
            <v>Kabel NYY 4 x 4 mm²</v>
          </cell>
          <cell r="F950" t="str">
            <v>m'</v>
          </cell>
          <cell r="G950">
            <v>43000</v>
          </cell>
        </row>
        <row r="951">
          <cell r="E951" t="str">
            <v>Kabel NYY 4 x 50 mm²</v>
          </cell>
          <cell r="F951" t="str">
            <v>m'</v>
          </cell>
          <cell r="G951">
            <v>412200</v>
          </cell>
        </row>
        <row r="952">
          <cell r="E952" t="str">
            <v>Kabel NYY 4 x 6 mm²</v>
          </cell>
          <cell r="F952" t="str">
            <v>m'</v>
          </cell>
          <cell r="G952">
            <v>61000</v>
          </cell>
        </row>
        <row r="953">
          <cell r="E953" t="str">
            <v>Kabel NYY 4 x 70 mm²</v>
          </cell>
          <cell r="F953" t="str">
            <v>m'</v>
          </cell>
          <cell r="G953">
            <v>584700</v>
          </cell>
        </row>
        <row r="954">
          <cell r="E954" t="str">
            <v>Kabel NYY 4 x 95 mm²</v>
          </cell>
          <cell r="F954" t="str">
            <v>m'</v>
          </cell>
          <cell r="G954">
            <v>805200</v>
          </cell>
        </row>
        <row r="955">
          <cell r="E955" t="str">
            <v>Kabel tray 200 x 100 mm</v>
          </cell>
          <cell r="F955" t="str">
            <v>m'</v>
          </cell>
          <cell r="G955">
            <v>175000</v>
          </cell>
        </row>
        <row r="956">
          <cell r="E956" t="str">
            <v>Kabel tray 300 x 100 mm</v>
          </cell>
          <cell r="F956" t="str">
            <v>m'</v>
          </cell>
          <cell r="G956">
            <v>219000</v>
          </cell>
        </row>
        <row r="957">
          <cell r="E957" t="str">
            <v>Kabel tray 400 x 100 mm</v>
          </cell>
          <cell r="F957" t="str">
            <v>m'</v>
          </cell>
          <cell r="G957">
            <v>265000</v>
          </cell>
        </row>
        <row r="958">
          <cell r="E958" t="str">
            <v>Kabel tray 500 x 100 mm</v>
          </cell>
          <cell r="F958" t="str">
            <v>m'</v>
          </cell>
          <cell r="G958">
            <v>309000</v>
          </cell>
        </row>
        <row r="959">
          <cell r="E959" t="str">
            <v>Kabel tray 600 x 100 mm</v>
          </cell>
          <cell r="F959" t="str">
            <v>m'</v>
          </cell>
          <cell r="G959">
            <v>352000</v>
          </cell>
        </row>
        <row r="960">
          <cell r="E960" t="str">
            <v>Klem kabel tray</v>
          </cell>
          <cell r="F960" t="str">
            <v>buah</v>
          </cell>
          <cell r="G960">
            <v>6000</v>
          </cell>
        </row>
        <row r="961">
          <cell r="E961" t="str">
            <v>Mur baut kabel tray</v>
          </cell>
          <cell r="F961" t="str">
            <v>buah</v>
          </cell>
          <cell r="G961">
            <v>1000</v>
          </cell>
        </row>
        <row r="962">
          <cell r="E962" t="str">
            <v>PVC conduit HI 20 mm²</v>
          </cell>
          <cell r="F962" t="str">
            <v>m'</v>
          </cell>
          <cell r="G962">
            <v>4100</v>
          </cell>
        </row>
        <row r="963">
          <cell r="E963" t="str">
            <v>MATERIAL LAIN-LAIN</v>
          </cell>
        </row>
        <row r="964">
          <cell r="E964" t="str">
            <v>Air</v>
          </cell>
          <cell r="F964" t="str">
            <v>liter</v>
          </cell>
          <cell r="G964">
            <v>200</v>
          </cell>
        </row>
        <row r="965">
          <cell r="E965" t="str">
            <v>Air (m3)</v>
          </cell>
          <cell r="F965" t="str">
            <v>m3</v>
          </cell>
          <cell r="G965">
            <v>50000</v>
          </cell>
        </row>
        <row r="966">
          <cell r="E966" t="str">
            <v>Akrilik 4 mm</v>
          </cell>
          <cell r="F966" t="str">
            <v>m2</v>
          </cell>
          <cell r="G966">
            <v>179000</v>
          </cell>
        </row>
        <row r="967">
          <cell r="E967" t="str">
            <v>Alang-alang</v>
          </cell>
          <cell r="F967" t="str">
            <v>ikat</v>
          </cell>
          <cell r="G967">
            <v>2900</v>
          </cell>
        </row>
        <row r="968">
          <cell r="E968" t="str">
            <v>Alat  tulis</v>
          </cell>
          <cell r="F968" t="str">
            <v>buah</v>
          </cell>
          <cell r="G968">
            <v>68600</v>
          </cell>
        </row>
        <row r="969">
          <cell r="E969" t="str">
            <v>Aluminium foil</v>
          </cell>
          <cell r="F969" t="str">
            <v>m2</v>
          </cell>
          <cell r="G969">
            <v>10000</v>
          </cell>
        </row>
        <row r="970">
          <cell r="E970" t="str">
            <v>Aluminium foil double side</v>
          </cell>
          <cell r="F970" t="str">
            <v>m2</v>
          </cell>
          <cell r="G970">
            <v>11000</v>
          </cell>
        </row>
        <row r="971">
          <cell r="E971" t="str">
            <v>Amplas</v>
          </cell>
          <cell r="F971" t="str">
            <v>lembar</v>
          </cell>
          <cell r="G971">
            <v>9100</v>
          </cell>
        </row>
        <row r="972">
          <cell r="E972" t="str">
            <v>Baja ringan C75 x 0,75 mm</v>
          </cell>
          <cell r="F972" t="str">
            <v>batang</v>
          </cell>
          <cell r="G972">
            <v>77200</v>
          </cell>
        </row>
        <row r="973">
          <cell r="E973" t="str">
            <v>Baja ringan C75 x 0,8 mm</v>
          </cell>
          <cell r="F973" t="str">
            <v>batang</v>
          </cell>
          <cell r="G973">
            <v>82400</v>
          </cell>
        </row>
        <row r="974">
          <cell r="E974" t="str">
            <v>Baja ringan C75 x 1,00 mm</v>
          </cell>
          <cell r="F974" t="str">
            <v>batang</v>
          </cell>
          <cell r="G974">
            <v>106000</v>
          </cell>
        </row>
        <row r="975">
          <cell r="E975" t="str">
            <v>Baja ringan C75 x 1,00 mm (m)</v>
          </cell>
          <cell r="F975" t="str">
            <v>m'</v>
          </cell>
          <cell r="G975">
            <v>17667</v>
          </cell>
        </row>
        <row r="976">
          <cell r="E976" t="str">
            <v>Bata Ringan (ukuran 60x20x10 cm)</v>
          </cell>
          <cell r="F976" t="str">
            <v>m3</v>
          </cell>
          <cell r="G976">
            <v>755000</v>
          </cell>
        </row>
        <row r="977">
          <cell r="E977" t="str">
            <v>Batu Andesit  Bakar 10x10, t=3cm</v>
          </cell>
          <cell r="F977" t="str">
            <v>Unit</v>
          </cell>
          <cell r="G977">
            <v>145000</v>
          </cell>
        </row>
        <row r="978">
          <cell r="E978" t="str">
            <v>Batu Andesit  Bakar 30x30, t=3cm</v>
          </cell>
          <cell r="F978" t="str">
            <v>Unit</v>
          </cell>
          <cell r="G978">
            <v>170000</v>
          </cell>
        </row>
        <row r="979">
          <cell r="E979" t="str">
            <v>Batu apung</v>
          </cell>
          <cell r="F979" t="str">
            <v>kg</v>
          </cell>
          <cell r="G979">
            <v>6100</v>
          </cell>
        </row>
        <row r="980">
          <cell r="E980" t="str">
            <v>Bollard Besi Tempa (BL1)</v>
          </cell>
          <cell r="F980" t="str">
            <v>unit</v>
          </cell>
          <cell r="G980">
            <v>1262500</v>
          </cell>
        </row>
        <row r="981">
          <cell r="E981" t="str">
            <v>Bollard Besi Tempa (BL2)</v>
          </cell>
          <cell r="F981" t="str">
            <v>unit</v>
          </cell>
          <cell r="G981">
            <v>1040000</v>
          </cell>
        </row>
        <row r="982">
          <cell r="E982" t="str">
            <v>Bollard cast  iron (tinggi 1,2m ; Ø bawah 5"  ; Ø atas  4")</v>
          </cell>
          <cell r="F982" t="str">
            <v>buah</v>
          </cell>
          <cell r="G982">
            <v>2626500</v>
          </cell>
        </row>
        <row r="983">
          <cell r="E983" t="str">
            <v>Bollard stainless  steel (tinggi 1m ; Ø 4")</v>
          </cell>
          <cell r="F983" t="str">
            <v>buah</v>
          </cell>
          <cell r="G983">
            <v>555600</v>
          </cell>
        </row>
        <row r="984">
          <cell r="E984" t="str">
            <v>Bubuk poles</v>
          </cell>
          <cell r="F984" t="str">
            <v>kg</v>
          </cell>
          <cell r="G984">
            <v>180000</v>
          </cell>
        </row>
        <row r="985">
          <cell r="E985" t="str">
            <v>Coldmix  (Aspal Tambal Dingin) 25 kg</v>
          </cell>
          <cell r="F985" t="str">
            <v>Zak</v>
          </cell>
          <cell r="G985">
            <v>225000</v>
          </cell>
        </row>
        <row r="986">
          <cell r="E986" t="str">
            <v>Cutting sticker</v>
          </cell>
          <cell r="F986" t="str">
            <v>m2</v>
          </cell>
          <cell r="G986">
            <v>100000</v>
          </cell>
        </row>
        <row r="987">
          <cell r="E987" t="str">
            <v>Epoxy resin grout</v>
          </cell>
          <cell r="F987" t="str">
            <v>kg</v>
          </cell>
          <cell r="G987">
            <v>216700</v>
          </cell>
        </row>
        <row r="988">
          <cell r="E988" t="str">
            <v>Formica</v>
          </cell>
          <cell r="F988" t="str">
            <v>lembar</v>
          </cell>
          <cell r="G988">
            <v>51400</v>
          </cell>
        </row>
        <row r="989">
          <cell r="E989" t="str">
            <v>Formika</v>
          </cell>
          <cell r="F989" t="str">
            <v>lembar</v>
          </cell>
          <cell r="G989">
            <v>170000</v>
          </cell>
        </row>
        <row r="990">
          <cell r="E990" t="str">
            <v>Gebalan Rumput  Jenis  Lamuran</v>
          </cell>
          <cell r="F990" t="str">
            <v>m²</v>
          </cell>
          <cell r="G990">
            <v>10600</v>
          </cell>
        </row>
        <row r="991">
          <cell r="E991" t="str">
            <v>Glasswool tebal 8 cm</v>
          </cell>
          <cell r="F991" t="str">
            <v>m2</v>
          </cell>
          <cell r="G991">
            <v>29167</v>
          </cell>
        </row>
        <row r="992">
          <cell r="E992" t="str">
            <v>Guardrail</v>
          </cell>
          <cell r="F992" t="str">
            <v>m'</v>
          </cell>
          <cell r="G992">
            <v>761200</v>
          </cell>
        </row>
        <row r="993">
          <cell r="E993" t="str">
            <v>Hebel Block (ukuran 60x20x15 cm)</v>
          </cell>
          <cell r="F993" t="str">
            <v>buah</v>
          </cell>
          <cell r="G993">
            <v>20200</v>
          </cell>
        </row>
        <row r="994">
          <cell r="E994" t="str">
            <v>Huruf/letter timbul stainless  steel</v>
          </cell>
          <cell r="F994" t="str">
            <v>buah</v>
          </cell>
          <cell r="G994">
            <v>9200</v>
          </cell>
        </row>
        <row r="995">
          <cell r="E995" t="str">
            <v>Ijuk</v>
          </cell>
          <cell r="F995" t="str">
            <v>m3</v>
          </cell>
          <cell r="G995">
            <v>39700</v>
          </cell>
        </row>
        <row r="996">
          <cell r="E996" t="str">
            <v>Insulasi foam</v>
          </cell>
          <cell r="F996" t="str">
            <v>m2</v>
          </cell>
          <cell r="G996">
            <v>70000</v>
          </cell>
        </row>
        <row r="997">
          <cell r="E997" t="str">
            <v>Jaringan udara (LVTC  2x15 mm)</v>
          </cell>
          <cell r="F997" t="str">
            <v>unit</v>
          </cell>
          <cell r="G997">
            <v>2156800</v>
          </cell>
        </row>
        <row r="998">
          <cell r="E998" t="str">
            <v>Jendela type J1</v>
          </cell>
          <cell r="F998" t="str">
            <v>unit</v>
          </cell>
          <cell r="G998">
            <v>2740500</v>
          </cell>
        </row>
        <row r="999">
          <cell r="E999" t="str">
            <v>Jendela type J2</v>
          </cell>
          <cell r="F999" t="str">
            <v>unit</v>
          </cell>
          <cell r="G999">
            <v>5481000</v>
          </cell>
        </row>
        <row r="1000">
          <cell r="E1000" t="str">
            <v>Joint  Sealent</v>
          </cell>
          <cell r="F1000" t="str">
            <v>kg</v>
          </cell>
          <cell r="G1000">
            <v>37300</v>
          </cell>
        </row>
        <row r="1001">
          <cell r="E1001" t="str">
            <v>Kapur</v>
          </cell>
          <cell r="F1001" t="str">
            <v>m3</v>
          </cell>
          <cell r="G1001">
            <v>263700</v>
          </cell>
        </row>
        <row r="1002">
          <cell r="E1002" t="str">
            <v>Kapur padam</v>
          </cell>
          <cell r="F1002" t="str">
            <v>kg</v>
          </cell>
          <cell r="G1002">
            <v>7000</v>
          </cell>
        </row>
        <row r="1003">
          <cell r="E1003" t="str">
            <v>Karung goni</v>
          </cell>
          <cell r="F1003" t="str">
            <v>m2</v>
          </cell>
          <cell r="G1003">
            <v>14500</v>
          </cell>
        </row>
        <row r="1004">
          <cell r="E1004" t="str">
            <v>Karung plastik</v>
          </cell>
          <cell r="F1004" t="str">
            <v>buah</v>
          </cell>
          <cell r="G1004">
            <v>4000</v>
          </cell>
        </row>
        <row r="1005">
          <cell r="E1005" t="str">
            <v>Kisdam (sewa sheet  pile selama 2 bulan)</v>
          </cell>
          <cell r="F1005" t="str">
            <v>batang</v>
          </cell>
          <cell r="G1005">
            <v>710500</v>
          </cell>
        </row>
        <row r="1006">
          <cell r="E1006" t="str">
            <v>Lem Aibon</v>
          </cell>
          <cell r="F1006" t="str">
            <v>kg</v>
          </cell>
          <cell r="G1006">
            <v>42500</v>
          </cell>
        </row>
        <row r="1007">
          <cell r="E1007" t="str">
            <v>Lem epoxy</v>
          </cell>
          <cell r="F1007" t="str">
            <v>kg</v>
          </cell>
          <cell r="G1007">
            <v>145000</v>
          </cell>
        </row>
        <row r="1008">
          <cell r="E1008" t="str">
            <v>Lem kayu</v>
          </cell>
          <cell r="F1008" t="str">
            <v>kg</v>
          </cell>
          <cell r="G1008">
            <v>20800</v>
          </cell>
        </row>
        <row r="1009">
          <cell r="E1009" t="str">
            <v>Lem vinyl</v>
          </cell>
          <cell r="F1009" t="str">
            <v>kg</v>
          </cell>
          <cell r="G1009">
            <v>36900</v>
          </cell>
        </row>
        <row r="1010">
          <cell r="E1010" t="str">
            <v>Lethering akrilik tinggi 100 tebal 20 cm</v>
          </cell>
          <cell r="F1010" t="str">
            <v>buah</v>
          </cell>
          <cell r="G1010">
            <v>1167200</v>
          </cell>
        </row>
        <row r="1011">
          <cell r="E1011" t="str">
            <v>Lethering akrilik tinggi 25 tebal 5 cm</v>
          </cell>
          <cell r="F1011" t="str">
            <v>buah</v>
          </cell>
          <cell r="G1011">
            <v>140000</v>
          </cell>
        </row>
        <row r="1012">
          <cell r="E1012" t="str">
            <v>Lethering akrilik tinggi 45 tebal 20 cm</v>
          </cell>
          <cell r="F1012" t="str">
            <v>buah</v>
          </cell>
          <cell r="G1012">
            <v>525200</v>
          </cell>
        </row>
        <row r="1013">
          <cell r="E1013" t="str">
            <v>Lethering akrilik tinggi 70 tebal 20 cm</v>
          </cell>
          <cell r="F1013" t="str">
            <v>buah</v>
          </cell>
          <cell r="G1013">
            <v>817000</v>
          </cell>
        </row>
        <row r="1014">
          <cell r="E1014" t="str">
            <v>Lis  profil beton (50 cm)</v>
          </cell>
          <cell r="F1014" t="str">
            <v>buah</v>
          </cell>
          <cell r="G1014">
            <v>8000</v>
          </cell>
        </row>
        <row r="1015">
          <cell r="E1015" t="str">
            <v>Mortar Acian Bata Ringan</v>
          </cell>
          <cell r="F1015" t="str">
            <v>zak</v>
          </cell>
          <cell r="G1015">
            <v>99600</v>
          </cell>
        </row>
        <row r="1016">
          <cell r="E1016" t="str">
            <v>Mortar Perekat  Bata Ringan</v>
          </cell>
          <cell r="F1016" t="str">
            <v>zak</v>
          </cell>
          <cell r="G1016">
            <v>85600</v>
          </cell>
        </row>
        <row r="1017">
          <cell r="E1017" t="str">
            <v>Mortar Plesteran Bata Ringan</v>
          </cell>
          <cell r="F1017" t="str">
            <v>zak</v>
          </cell>
          <cell r="G1017">
            <v>82600</v>
          </cell>
        </row>
        <row r="1018">
          <cell r="E1018" t="str">
            <v>Mortar siap pakai</v>
          </cell>
          <cell r="F1018" t="str">
            <v>kg</v>
          </cell>
          <cell r="G1018">
            <v>1850</v>
          </cell>
        </row>
        <row r="1019">
          <cell r="E1019" t="str">
            <v>Nako  per daun</v>
          </cell>
          <cell r="F1019" t="str">
            <v>buah</v>
          </cell>
          <cell r="G1019">
            <v>8700</v>
          </cell>
        </row>
        <row r="1020">
          <cell r="E1020" t="str">
            <v>Pasir Ottawa</v>
          </cell>
          <cell r="F1020" t="str">
            <v>Zak</v>
          </cell>
          <cell r="G1020">
            <v>515000</v>
          </cell>
        </row>
        <row r="1021">
          <cell r="E1021" t="str">
            <v>Pemasangan lantai tempered laminated glass  Jemabatan Kaca</v>
          </cell>
          <cell r="F1021" t="str">
            <v>Unit</v>
          </cell>
          <cell r="G1021">
            <v>107070707</v>
          </cell>
        </row>
        <row r="1022">
          <cell r="E1022" t="str">
            <v>Pen akrilik</v>
          </cell>
          <cell r="F1022" t="str">
            <v>buah</v>
          </cell>
          <cell r="G1022">
            <v>7000</v>
          </cell>
        </row>
        <row r="1023">
          <cell r="E1023" t="str">
            <v>Perekat untuk  wallpaper</v>
          </cell>
          <cell r="F1023" t="str">
            <v>kg</v>
          </cell>
          <cell r="G1023">
            <v>36800</v>
          </cell>
        </row>
        <row r="1024">
          <cell r="E1024" t="str">
            <v>Pintu lipat  (folding door) bahan plastik/PVC</v>
          </cell>
          <cell r="F1024" t="str">
            <v>m2</v>
          </cell>
          <cell r="G1024">
            <v>215000</v>
          </cell>
        </row>
        <row r="1025">
          <cell r="E1025" t="str">
            <v>Pintu type P1</v>
          </cell>
          <cell r="F1025" t="str">
            <v>unit</v>
          </cell>
          <cell r="G1025">
            <v>4689300</v>
          </cell>
        </row>
        <row r="1026">
          <cell r="E1026" t="str">
            <v>Pipa screen pvc  Ø 4"</v>
          </cell>
          <cell r="F1026" t="str">
            <v>m¹</v>
          </cell>
          <cell r="G1026">
            <v>94600</v>
          </cell>
        </row>
        <row r="1027">
          <cell r="E1027" t="str">
            <v>Pipa stainless  steel diameter 0,5 "  panjang 6 m</v>
          </cell>
          <cell r="F1027" t="str">
            <v>batang</v>
          </cell>
          <cell r="G1027">
            <v>1152000</v>
          </cell>
        </row>
        <row r="1028">
          <cell r="E1028" t="str">
            <v>Pipa stainless  steel diameter 0,75 "  panjang 6 m</v>
          </cell>
          <cell r="F1028" t="str">
            <v>batang</v>
          </cell>
          <cell r="G1028">
            <v>1253500</v>
          </cell>
        </row>
        <row r="1029">
          <cell r="E1029" t="str">
            <v>Pipa stainless  steel diameter 1 "  panjang 6 m</v>
          </cell>
          <cell r="F1029" t="str">
            <v>batang</v>
          </cell>
          <cell r="G1029">
            <v>1598600</v>
          </cell>
        </row>
        <row r="1030">
          <cell r="E1030" t="str">
            <v>Pipa stainless  steel diameter 1,5 "  panjang 6 m</v>
          </cell>
          <cell r="F1030" t="str">
            <v>batang</v>
          </cell>
          <cell r="G1030">
            <v>1877700</v>
          </cell>
        </row>
        <row r="1031">
          <cell r="E1031" t="str">
            <v>Pipa stainless  steel diameter 2 "  panjang 6 m</v>
          </cell>
          <cell r="F1031" t="str">
            <v>batang</v>
          </cell>
          <cell r="G1031">
            <v>2461300</v>
          </cell>
        </row>
        <row r="1032">
          <cell r="E1032" t="str">
            <v>Pipa stainless  steel diameter 2,5 "  panjang 6 m</v>
          </cell>
          <cell r="F1032" t="str">
            <v>batang</v>
          </cell>
          <cell r="G1032">
            <v>3045000</v>
          </cell>
        </row>
        <row r="1033">
          <cell r="E1033" t="str">
            <v>Pipa stainless  steel diameter 3 "  panjang 6 m</v>
          </cell>
          <cell r="F1033" t="str">
            <v>batang</v>
          </cell>
          <cell r="G1033">
            <v>4403200</v>
          </cell>
        </row>
        <row r="1034">
          <cell r="E1034" t="str">
            <v>Plastik aerator</v>
          </cell>
          <cell r="F1034" t="str">
            <v>buah</v>
          </cell>
          <cell r="G1034">
            <v>15900</v>
          </cell>
        </row>
        <row r="1035">
          <cell r="E1035" t="str">
            <v>Prasasti marmer 20x20</v>
          </cell>
          <cell r="F1035" t="str">
            <v>Unit</v>
          </cell>
          <cell r="G1035">
            <v>120000</v>
          </cell>
        </row>
        <row r="1036">
          <cell r="E1036" t="str">
            <v>Ramset</v>
          </cell>
          <cell r="F1036" t="str">
            <v>buah</v>
          </cell>
          <cell r="G1036">
            <v>2900</v>
          </cell>
        </row>
        <row r="1037">
          <cell r="E1037" t="str">
            <v>Recorder paper</v>
          </cell>
          <cell r="F1037" t="str">
            <v>set</v>
          </cell>
          <cell r="G1037">
            <v>174100</v>
          </cell>
        </row>
        <row r="1038">
          <cell r="E1038" t="str">
            <v>Rel pintu dorong</v>
          </cell>
          <cell r="F1038" t="str">
            <v>buah</v>
          </cell>
          <cell r="G1038">
            <v>273200</v>
          </cell>
        </row>
        <row r="1039">
          <cell r="E1039" t="str">
            <v>Reng baja ringan</v>
          </cell>
          <cell r="F1039" t="str">
            <v>batang</v>
          </cell>
          <cell r="G1039">
            <v>60000</v>
          </cell>
        </row>
        <row r="1040">
          <cell r="E1040" t="str">
            <v>Roster 10 x  20 cm</v>
          </cell>
          <cell r="F1040" t="str">
            <v>buah</v>
          </cell>
          <cell r="G1040">
            <v>11300</v>
          </cell>
        </row>
        <row r="1041">
          <cell r="E1041" t="str">
            <v>Roster 15 x  25 cm</v>
          </cell>
          <cell r="F1041" t="str">
            <v>buah</v>
          </cell>
          <cell r="G1041">
            <v>19300</v>
          </cell>
        </row>
        <row r="1042">
          <cell r="E1042" t="str">
            <v>Roster 15 x  30 cm</v>
          </cell>
          <cell r="F1042" t="str">
            <v>buah</v>
          </cell>
          <cell r="G1042">
            <v>19800</v>
          </cell>
        </row>
        <row r="1043">
          <cell r="E1043" t="str">
            <v>Roster 20 x 20 cm</v>
          </cell>
          <cell r="F1043" t="str">
            <v>buah</v>
          </cell>
          <cell r="G1043">
            <v>13100</v>
          </cell>
        </row>
        <row r="1044">
          <cell r="E1044" t="str">
            <v>Roster 25 x  25 cm</v>
          </cell>
          <cell r="F1044" t="str">
            <v>buah</v>
          </cell>
          <cell r="G1044">
            <v>16500</v>
          </cell>
        </row>
        <row r="1045">
          <cell r="E1045" t="str">
            <v>Roster 30 x  30 cm</v>
          </cell>
          <cell r="F1045" t="str">
            <v>buah</v>
          </cell>
          <cell r="G1045">
            <v>20500</v>
          </cell>
        </row>
        <row r="1046">
          <cell r="E1046" t="str">
            <v>Roster/terawang</v>
          </cell>
          <cell r="F1046" t="str">
            <v>buah</v>
          </cell>
          <cell r="G1046">
            <v>21500</v>
          </cell>
        </row>
        <row r="1047">
          <cell r="E1047" t="str">
            <v>Rumput  sintetis  uk. 1mx1m tebal 2 cm</v>
          </cell>
          <cell r="F1047" t="str">
            <v>buah</v>
          </cell>
          <cell r="G1047">
            <v>149300</v>
          </cell>
        </row>
        <row r="1048">
          <cell r="E1048" t="str">
            <v>Sabun</v>
          </cell>
          <cell r="F1048" t="str">
            <v>Kg</v>
          </cell>
          <cell r="G1048">
            <v>11000</v>
          </cell>
        </row>
        <row r="1049">
          <cell r="E1049" t="str">
            <v>Screen low  carbon</v>
          </cell>
          <cell r="F1049" t="str">
            <v>m¹</v>
          </cell>
          <cell r="G1049">
            <v>549300</v>
          </cell>
        </row>
        <row r="1050">
          <cell r="E1050" t="str">
            <v>Screen stainless  steel ø  4"</v>
          </cell>
          <cell r="F1050" t="str">
            <v>m¹</v>
          </cell>
          <cell r="G1050">
            <v>1137800</v>
          </cell>
        </row>
        <row r="1051">
          <cell r="E1051" t="str">
            <v>Sealant</v>
          </cell>
          <cell r="F1051" t="str">
            <v>tube</v>
          </cell>
          <cell r="G1051">
            <v>33100</v>
          </cell>
        </row>
        <row r="1052">
          <cell r="E1052" t="str">
            <v>Sealant</v>
          </cell>
          <cell r="F1052" t="str">
            <v>tube</v>
          </cell>
          <cell r="G1052">
            <v>33500</v>
          </cell>
        </row>
        <row r="1053">
          <cell r="E1053" t="str">
            <v>Sealant  kaca</v>
          </cell>
          <cell r="F1053" t="str">
            <v>kg</v>
          </cell>
          <cell r="G1053">
            <v>32100</v>
          </cell>
        </row>
        <row r="1054">
          <cell r="E1054" t="str">
            <v>Sealtape</v>
          </cell>
          <cell r="F1054" t="str">
            <v>buah</v>
          </cell>
          <cell r="G1054">
            <v>5700</v>
          </cell>
        </row>
        <row r="1055">
          <cell r="E1055" t="str">
            <v>Semen Sika</v>
          </cell>
          <cell r="F1055" t="str">
            <v>Zak</v>
          </cell>
          <cell r="G1055">
            <v>163900</v>
          </cell>
        </row>
        <row r="1056">
          <cell r="E1056" t="str">
            <v>Septic  tank pabrikasi 1000 liter</v>
          </cell>
          <cell r="F1056" t="str">
            <v>buah</v>
          </cell>
          <cell r="G1056">
            <v>3605000</v>
          </cell>
        </row>
        <row r="1057">
          <cell r="E1057" t="str">
            <v>Septic  tank pabrikasi 1200 liter</v>
          </cell>
          <cell r="F1057" t="str">
            <v>buah</v>
          </cell>
          <cell r="G1057">
            <v>5150000</v>
          </cell>
        </row>
        <row r="1058">
          <cell r="E1058" t="str">
            <v>Septic  tank pabrikasi 2000 liter</v>
          </cell>
          <cell r="F1058" t="str">
            <v>buah</v>
          </cell>
          <cell r="G1058">
            <v>9785000</v>
          </cell>
        </row>
        <row r="1059">
          <cell r="E1059" t="str">
            <v>Septic  tank pabrikasi 800 liter</v>
          </cell>
          <cell r="F1059" t="str">
            <v>buah</v>
          </cell>
          <cell r="G1059">
            <v>2629500</v>
          </cell>
        </row>
        <row r="1060">
          <cell r="E1060" t="str">
            <v>Sesek bambu</v>
          </cell>
          <cell r="F1060" t="str">
            <v>lembar</v>
          </cell>
          <cell r="G1060">
            <v>19100</v>
          </cell>
        </row>
        <row r="1061">
          <cell r="E1061" t="str">
            <v>Signage RMJ</v>
          </cell>
          <cell r="F1061" t="str">
            <v>unit</v>
          </cell>
          <cell r="G1061">
            <v>1987300</v>
          </cell>
        </row>
        <row r="1062">
          <cell r="E1062" t="str">
            <v>Sitting Group (cast  iron, kayu)</v>
          </cell>
          <cell r="F1062" t="str">
            <v>unit</v>
          </cell>
          <cell r="G1062">
            <v>2389300</v>
          </cell>
        </row>
        <row r="1063">
          <cell r="E1063" t="str">
            <v>Skrup fixer</v>
          </cell>
          <cell r="F1063" t="str">
            <v>buah</v>
          </cell>
          <cell r="G1063">
            <v>1600</v>
          </cell>
        </row>
        <row r="1064">
          <cell r="E1064" t="str">
            <v>Soda api</v>
          </cell>
          <cell r="F1064" t="str">
            <v>kg</v>
          </cell>
          <cell r="G1064">
            <v>20800</v>
          </cell>
        </row>
        <row r="1065">
          <cell r="E1065" t="str">
            <v>Strorox-100</v>
          </cell>
          <cell r="F1065" t="str">
            <v>kg</v>
          </cell>
          <cell r="G1065">
            <v>40000</v>
          </cell>
        </row>
        <row r="1066">
          <cell r="E1066" t="str">
            <v>Tali ijuk</v>
          </cell>
          <cell r="F1066" t="str">
            <v>kg</v>
          </cell>
          <cell r="G1066">
            <v>8200</v>
          </cell>
        </row>
        <row r="1067">
          <cell r="E1067" t="str">
            <v>Terpal</v>
          </cell>
          <cell r="F1067" t="str">
            <v>m2</v>
          </cell>
          <cell r="G1067">
            <v>12000</v>
          </cell>
        </row>
        <row r="1068">
          <cell r="E1068" t="str">
            <v>Tiang Bolard (Bollard cast  iron) tinggi 1,2 m; ø bawah 5"; ø atas  4"</v>
          </cell>
          <cell r="F1068" t="str">
            <v>buah</v>
          </cell>
          <cell r="G1068">
            <v>1429100</v>
          </cell>
        </row>
        <row r="1069">
          <cell r="E1069" t="str">
            <v>Venetions  blinds  dan vertical blinds  (tirai)</v>
          </cell>
          <cell r="F1069" t="str">
            <v>m2</v>
          </cell>
          <cell r="G1069">
            <v>7400</v>
          </cell>
        </row>
        <row r="1070">
          <cell r="E1070" t="str">
            <v>Wallpaper</v>
          </cell>
          <cell r="F1070" t="str">
            <v>m'</v>
          </cell>
          <cell r="G1070">
            <v>13500</v>
          </cell>
        </row>
        <row r="1071">
          <cell r="E1071" t="str">
            <v>Waterstop lebar 150 mm</v>
          </cell>
          <cell r="F1071" t="str">
            <v>m'</v>
          </cell>
          <cell r="G1071">
            <v>75000</v>
          </cell>
        </row>
        <row r="1072">
          <cell r="E1072" t="str">
            <v>Waterstop lebar 200 mm</v>
          </cell>
          <cell r="F1072" t="str">
            <v>m'</v>
          </cell>
          <cell r="G1072">
            <v>94000</v>
          </cell>
        </row>
        <row r="1073">
          <cell r="E1073" t="str">
            <v>Waterstop lebar 250 mm</v>
          </cell>
          <cell r="F1073" t="str">
            <v>m'</v>
          </cell>
          <cell r="G1073">
            <v>136000</v>
          </cell>
        </row>
        <row r="1074">
          <cell r="E1074" t="str">
            <v>Wax</v>
          </cell>
          <cell r="F1074" t="str">
            <v>kg</v>
          </cell>
          <cell r="G1074">
            <v>130000</v>
          </cell>
        </row>
        <row r="1075">
          <cell r="E1075" t="str">
            <v>SEWA PERALATAN</v>
          </cell>
        </row>
        <row r="1076">
          <cell r="E1076" t="str">
            <v>Alat  bantu</v>
          </cell>
          <cell r="F1076" t="str">
            <v>set</v>
          </cell>
          <cell r="G1076">
            <v>50000</v>
          </cell>
        </row>
        <row r="1077">
          <cell r="E1077" t="str">
            <v>Asphalt  distributor 4000 ℓ</v>
          </cell>
          <cell r="F1077" t="str">
            <v>jam</v>
          </cell>
          <cell r="G1077">
            <v>307300</v>
          </cell>
        </row>
        <row r="1078">
          <cell r="E1078" t="str">
            <v>Asphalt  finisher</v>
          </cell>
          <cell r="F1078" t="str">
            <v>jam</v>
          </cell>
          <cell r="G1078">
            <v>602500</v>
          </cell>
        </row>
        <row r="1079">
          <cell r="E1079" t="str">
            <v>Asphalt  liquid mixer 1000 ℓ</v>
          </cell>
          <cell r="F1079" t="str">
            <v>jam</v>
          </cell>
          <cell r="G1079">
            <v>61100</v>
          </cell>
        </row>
        <row r="1080">
          <cell r="E1080" t="str">
            <v>Asphalt  mixing plant</v>
          </cell>
          <cell r="F1080" t="str">
            <v>jam</v>
          </cell>
          <cell r="G1080">
            <v>6253800</v>
          </cell>
        </row>
        <row r="1081">
          <cell r="E1081" t="str">
            <v>Asphalt  sprayer 850 ℓ</v>
          </cell>
          <cell r="F1081" t="str">
            <v>jam</v>
          </cell>
          <cell r="G1081">
            <v>74900</v>
          </cell>
        </row>
        <row r="1082">
          <cell r="E1082" t="str">
            <v>Bender baja beton</v>
          </cell>
          <cell r="F1082" t="str">
            <v>hari</v>
          </cell>
          <cell r="G1082">
            <v>850000</v>
          </cell>
        </row>
        <row r="1083">
          <cell r="E1083" t="str">
            <v>Blending equipment</v>
          </cell>
          <cell r="F1083" t="str">
            <v>jam</v>
          </cell>
          <cell r="G1083">
            <v>235000</v>
          </cell>
        </row>
        <row r="1084">
          <cell r="E1084" t="str">
            <v>Bore pile machine</v>
          </cell>
          <cell r="F1084" t="str">
            <v>jam</v>
          </cell>
          <cell r="G1084">
            <v>476900</v>
          </cell>
        </row>
        <row r="1085">
          <cell r="E1085" t="str">
            <v>Bulldozer 100-150 HP</v>
          </cell>
          <cell r="F1085" t="str">
            <v>jam</v>
          </cell>
          <cell r="G1085">
            <v>912500</v>
          </cell>
        </row>
        <row r="1086">
          <cell r="E1086" t="str">
            <v>Chain saw</v>
          </cell>
          <cell r="F1086" t="str">
            <v>jam</v>
          </cell>
          <cell r="G1086">
            <v>60200</v>
          </cell>
        </row>
        <row r="1087">
          <cell r="E1087" t="str">
            <v>Chainsaw 20”; 5,5HP</v>
          </cell>
          <cell r="F1087" t="str">
            <v>hari</v>
          </cell>
          <cell r="G1087">
            <v>300000</v>
          </cell>
        </row>
        <row r="1088">
          <cell r="E1088" t="str">
            <v>Cold milling machine</v>
          </cell>
          <cell r="F1088" t="str">
            <v>jam</v>
          </cell>
          <cell r="G1088">
            <v>648500</v>
          </cell>
        </row>
        <row r="1089">
          <cell r="E1089" t="str">
            <v>Compressor 4000-6500 ℓ\m</v>
          </cell>
          <cell r="F1089" t="str">
            <v>jam</v>
          </cell>
          <cell r="G1089">
            <v>185500</v>
          </cell>
        </row>
        <row r="1090">
          <cell r="E1090" t="str">
            <v>Compressor bor</v>
          </cell>
          <cell r="F1090" t="str">
            <v>unit</v>
          </cell>
          <cell r="G1090">
            <v>700000</v>
          </cell>
        </row>
        <row r="1091">
          <cell r="E1091" t="str">
            <v>Concrete mixer 350 ℓ</v>
          </cell>
          <cell r="F1091" t="str">
            <v>jam</v>
          </cell>
          <cell r="G1091">
            <v>94600</v>
          </cell>
        </row>
        <row r="1092">
          <cell r="E1092" t="str">
            <v>Concrete mixer 500 ℓ</v>
          </cell>
          <cell r="F1092" t="str">
            <v>jam</v>
          </cell>
          <cell r="G1092">
            <v>103400</v>
          </cell>
        </row>
        <row r="1093">
          <cell r="E1093" t="str">
            <v>Concrete mixer truck 5 m³</v>
          </cell>
          <cell r="F1093" t="str">
            <v>jam</v>
          </cell>
          <cell r="G1093">
            <v>576100</v>
          </cell>
        </row>
        <row r="1094">
          <cell r="E1094" t="str">
            <v>Concrete pan mixer</v>
          </cell>
          <cell r="F1094" t="str">
            <v>jam</v>
          </cell>
          <cell r="G1094">
            <v>800700</v>
          </cell>
        </row>
        <row r="1095">
          <cell r="E1095" t="str">
            <v>Concrete pump</v>
          </cell>
          <cell r="F1095" t="str">
            <v>jam</v>
          </cell>
          <cell r="G1095">
            <v>296800</v>
          </cell>
        </row>
        <row r="1096">
          <cell r="E1096" t="str">
            <v>Concrete slip form paver</v>
          </cell>
          <cell r="F1096" t="str">
            <v>jam</v>
          </cell>
          <cell r="G1096">
            <v>582400</v>
          </cell>
        </row>
        <row r="1097">
          <cell r="E1097" t="str">
            <v>Concrete vibrator</v>
          </cell>
          <cell r="F1097" t="str">
            <v>hari</v>
          </cell>
          <cell r="G1097">
            <v>800000</v>
          </cell>
        </row>
        <row r="1098">
          <cell r="E1098" t="str">
            <v>Crane on track 35 ton</v>
          </cell>
          <cell r="F1098" t="str">
            <v>jam</v>
          </cell>
          <cell r="G1098">
            <v>440800</v>
          </cell>
        </row>
        <row r="1099">
          <cell r="E1099" t="str">
            <v>Crane on wheel 10-15 ton</v>
          </cell>
          <cell r="F1099" t="str">
            <v>jam</v>
          </cell>
          <cell r="G1099">
            <v>359800</v>
          </cell>
        </row>
        <row r="1100">
          <cell r="E1100" t="str">
            <v>Cutter baja beton</v>
          </cell>
          <cell r="F1100" t="str">
            <v>hari</v>
          </cell>
          <cell r="G1100">
            <v>800000</v>
          </cell>
        </row>
        <row r="1101">
          <cell r="E1101" t="str">
            <v>Cutting machine</v>
          </cell>
          <cell r="F1101" t="str">
            <v>jam</v>
          </cell>
          <cell r="G1101">
            <v>55100</v>
          </cell>
        </row>
        <row r="1102">
          <cell r="E1102" t="str">
            <v>Depresiasi alat  compressor</v>
          </cell>
          <cell r="F1102" t="str">
            <v>hari</v>
          </cell>
          <cell r="G1102">
            <v>425000</v>
          </cell>
        </row>
        <row r="1103">
          <cell r="E1103" t="str">
            <v>Depresiasi mesin pompa uji</v>
          </cell>
          <cell r="F1103" t="str">
            <v>hari</v>
          </cell>
          <cell r="G1103">
            <v>42000</v>
          </cell>
        </row>
        <row r="1104">
          <cell r="E1104" t="str">
            <v>Depresiasi peralatan pemboran</v>
          </cell>
          <cell r="F1104" t="str">
            <v>hari</v>
          </cell>
          <cell r="G1104">
            <v>265000</v>
          </cell>
        </row>
        <row r="1105">
          <cell r="E1105" t="str">
            <v>Dump truck 20 ton</v>
          </cell>
          <cell r="F1105" t="str">
            <v>jam</v>
          </cell>
          <cell r="G1105">
            <v>556100</v>
          </cell>
        </row>
        <row r="1106">
          <cell r="E1106" t="str">
            <v>Dump truck 3,5 ton</v>
          </cell>
          <cell r="F1106" t="str">
            <v>jam</v>
          </cell>
          <cell r="G1106">
            <v>304800</v>
          </cell>
        </row>
        <row r="1107">
          <cell r="E1107" t="str">
            <v>Dump truck 40 ton</v>
          </cell>
          <cell r="F1107" t="str">
            <v>jam</v>
          </cell>
          <cell r="G1107">
            <v>676500</v>
          </cell>
        </row>
        <row r="1108">
          <cell r="E1108" t="str">
            <v>Dump truck 7,5 ton</v>
          </cell>
          <cell r="F1108" t="str">
            <v>jam</v>
          </cell>
          <cell r="G1108">
            <v>344400</v>
          </cell>
        </row>
        <row r="1109">
          <cell r="E1109" t="str">
            <v>Excavator 80-140 HP</v>
          </cell>
          <cell r="F1109" t="str">
            <v>jam</v>
          </cell>
          <cell r="G1109">
            <v>668200</v>
          </cell>
        </row>
        <row r="1110">
          <cell r="E1110" t="str">
            <v>Flat  bed truck 3-4 m³</v>
          </cell>
          <cell r="F1110" t="str">
            <v>jam</v>
          </cell>
          <cell r="G1110">
            <v>465100</v>
          </cell>
        </row>
        <row r="1111">
          <cell r="E1111" t="str">
            <v>Generator set  135 KVA</v>
          </cell>
          <cell r="F1111" t="str">
            <v>jam</v>
          </cell>
          <cell r="G1111">
            <v>410200</v>
          </cell>
        </row>
        <row r="1112">
          <cell r="E1112" t="str">
            <v>Jack hammer</v>
          </cell>
          <cell r="F1112" t="str">
            <v>hari</v>
          </cell>
          <cell r="G1112">
            <v>350000</v>
          </cell>
        </row>
        <row r="1113">
          <cell r="E1113" t="str">
            <v>Jack hammer + genset</v>
          </cell>
          <cell r="F1113" t="str">
            <v>hari</v>
          </cell>
          <cell r="G1113">
            <v>2300000</v>
          </cell>
        </row>
        <row r="1114">
          <cell r="E1114" t="str">
            <v>Logging</v>
          </cell>
          <cell r="F1114" t="str">
            <v>unit</v>
          </cell>
          <cell r="G1114">
            <v>280000</v>
          </cell>
        </row>
        <row r="1115">
          <cell r="E1115" t="str">
            <v>Mata bor auger 20 cm</v>
          </cell>
          <cell r="F1115" t="str">
            <v>hari</v>
          </cell>
          <cell r="G1115">
            <v>100000</v>
          </cell>
        </row>
        <row r="1116">
          <cell r="E1116" t="str">
            <v>Mata bor auger 30 cm</v>
          </cell>
          <cell r="F1116" t="str">
            <v>hari</v>
          </cell>
          <cell r="G1116">
            <v>170000</v>
          </cell>
        </row>
        <row r="1117">
          <cell r="E1117" t="str">
            <v>Mata bor auger 40 cm</v>
          </cell>
          <cell r="F1117" t="str">
            <v>hari</v>
          </cell>
          <cell r="G1117">
            <v>250000</v>
          </cell>
        </row>
        <row r="1118">
          <cell r="E1118" t="str">
            <v>Mata bor auger 50 cm</v>
          </cell>
          <cell r="F1118" t="str">
            <v>hari</v>
          </cell>
          <cell r="G1118">
            <v>340000</v>
          </cell>
        </row>
        <row r="1119">
          <cell r="E1119" t="str">
            <v>Mesin bor</v>
          </cell>
          <cell r="F1119" t="str">
            <v>unit</v>
          </cell>
          <cell r="G1119">
            <v>560625</v>
          </cell>
        </row>
        <row r="1120">
          <cell r="E1120" t="str">
            <v>Mesin gilas  2 roda 6 - 10 ton</v>
          </cell>
          <cell r="F1120" t="str">
            <v>jam</v>
          </cell>
          <cell r="G1120">
            <v>325000</v>
          </cell>
        </row>
        <row r="1121">
          <cell r="E1121" t="str">
            <v>Mesin gilas  3 roda 6 - 10 ton</v>
          </cell>
          <cell r="F1121" t="str">
            <v>jam</v>
          </cell>
          <cell r="G1121">
            <v>350000</v>
          </cell>
        </row>
        <row r="1122">
          <cell r="E1122" t="str">
            <v>Mesin gilas  roda karet  8 - 10 ton</v>
          </cell>
          <cell r="F1122" t="str">
            <v>jam</v>
          </cell>
          <cell r="G1122">
            <v>415000</v>
          </cell>
        </row>
        <row r="1123">
          <cell r="E1123" t="str">
            <v>Mesin kerek</v>
          </cell>
          <cell r="F1123" t="str">
            <v>unit</v>
          </cell>
          <cell r="G1123">
            <v>50000</v>
          </cell>
        </row>
        <row r="1124">
          <cell r="E1124" t="str">
            <v>Mesin poles</v>
          </cell>
          <cell r="F1124" t="str">
            <v>hari</v>
          </cell>
          <cell r="G1124">
            <v>150000</v>
          </cell>
        </row>
        <row r="1125">
          <cell r="E1125" t="str">
            <v>Mesin trowel</v>
          </cell>
          <cell r="F1125" t="str">
            <v>jam</v>
          </cell>
          <cell r="G1125">
            <v>45000</v>
          </cell>
        </row>
        <row r="1126">
          <cell r="E1126" t="str">
            <v>Motor grader &gt;100 HP</v>
          </cell>
          <cell r="F1126" t="str">
            <v>jam</v>
          </cell>
          <cell r="G1126">
            <v>548600</v>
          </cell>
        </row>
        <row r="1127">
          <cell r="E1127" t="str">
            <v>Pedestrian Roller</v>
          </cell>
          <cell r="F1127" t="str">
            <v>jam</v>
          </cell>
          <cell r="G1127">
            <v>99800</v>
          </cell>
        </row>
        <row r="1128">
          <cell r="E1128" t="str">
            <v>Pile driver +  hammer 2,5 ton</v>
          </cell>
          <cell r="F1128" t="str">
            <v>jam</v>
          </cell>
          <cell r="G1128">
            <v>153400</v>
          </cell>
        </row>
        <row r="1129">
          <cell r="E1129" t="str">
            <v>Pneumatic  tire roller 8-10 ton</v>
          </cell>
          <cell r="F1129" t="str">
            <v>jam</v>
          </cell>
          <cell r="G1129">
            <v>491000</v>
          </cell>
        </row>
        <row r="1130">
          <cell r="E1130" t="str">
            <v>Pompa beton ∅ 2,5", 75KW; 120 bar, T= 50 m'/H=80 m’</v>
          </cell>
          <cell r="F1130" t="str">
            <v>hari</v>
          </cell>
          <cell r="G1130">
            <v>6600000</v>
          </cell>
        </row>
        <row r="1131">
          <cell r="E1131" t="str">
            <v>Pompa beton ∅ 2,5",20 KW; 20 bar, T = 18 m'</v>
          </cell>
          <cell r="F1131" t="str">
            <v>hari</v>
          </cell>
          <cell r="G1131">
            <v>6300000</v>
          </cell>
        </row>
        <row r="1132">
          <cell r="E1132" t="str">
            <v>Pompa beton ∅ 3",140KW; 180 bar, T = 75 m' / H=150 m'</v>
          </cell>
          <cell r="F1132" t="str">
            <v>hari</v>
          </cell>
          <cell r="G1132">
            <v>8000000</v>
          </cell>
        </row>
        <row r="1133">
          <cell r="E1133" t="str">
            <v>Pompa beton φ 1,5";5 KW; 8 bar; T = 5 m'</v>
          </cell>
          <cell r="F1133" t="str">
            <v>hari</v>
          </cell>
          <cell r="G1133">
            <v>6000000</v>
          </cell>
        </row>
        <row r="1134">
          <cell r="E1134" t="str">
            <v>Pompa injeksi</v>
          </cell>
          <cell r="F1134" t="str">
            <v>unit</v>
          </cell>
          <cell r="G1134">
            <v>300000</v>
          </cell>
        </row>
        <row r="1135">
          <cell r="E1135" t="str">
            <v>Pompa tangan</v>
          </cell>
          <cell r="F1135" t="str">
            <v>unit</v>
          </cell>
          <cell r="G1135">
            <v>160000</v>
          </cell>
        </row>
        <row r="1136">
          <cell r="E1136" t="str">
            <v>Road Marking Machine</v>
          </cell>
          <cell r="F1136" t="str">
            <v>jam</v>
          </cell>
          <cell r="G1136">
            <v>491000</v>
          </cell>
        </row>
        <row r="1137">
          <cell r="E1137" t="str">
            <v>Sewa alat cutting machine</v>
          </cell>
          <cell r="F1137" t="str">
            <v>hari</v>
          </cell>
          <cell r="G1137">
            <v>25000</v>
          </cell>
        </row>
        <row r="1138">
          <cell r="E1138" t="str">
            <v>Sewa alat las</v>
          </cell>
          <cell r="F1138" t="str">
            <v>hari</v>
          </cell>
          <cell r="G1138">
            <v>25000</v>
          </cell>
        </row>
        <row r="1139">
          <cell r="E1139" t="str">
            <v>Sewa bor horisontal</v>
          </cell>
          <cell r="F1139" t="str">
            <v>hari</v>
          </cell>
          <cell r="G1139">
            <v>150000</v>
          </cell>
        </row>
        <row r="1140">
          <cell r="E1140" t="str">
            <v>Sewa Scaffolding :</v>
          </cell>
        </row>
        <row r="1141">
          <cell r="E1141" t="e">
            <v>#NAME?</v>
          </cell>
          <cell r="F1141" t="str">
            <v>bulan</v>
          </cell>
          <cell r="G1141">
            <v>8800</v>
          </cell>
        </row>
        <row r="1142">
          <cell r="E1142" t="e">
            <v>#NAME?</v>
          </cell>
          <cell r="F1142" t="str">
            <v>bulan</v>
          </cell>
          <cell r="G1142">
            <v>8300</v>
          </cell>
        </row>
        <row r="1143">
          <cell r="E1143" t="e">
            <v>#NAME?</v>
          </cell>
          <cell r="F1143" t="str">
            <v>bulan</v>
          </cell>
          <cell r="G1143">
            <v>5400</v>
          </cell>
        </row>
        <row r="1144">
          <cell r="E1144" t="e">
            <v>#NAME?</v>
          </cell>
          <cell r="F1144" t="str">
            <v>bulan</v>
          </cell>
          <cell r="G1144">
            <v>4100</v>
          </cell>
        </row>
        <row r="1145">
          <cell r="E1145" t="e">
            <v>#NAME?</v>
          </cell>
          <cell r="F1145" t="str">
            <v>bulan</v>
          </cell>
          <cell r="G1145">
            <v>3800</v>
          </cell>
        </row>
        <row r="1146">
          <cell r="E1146" t="e">
            <v>#NAME?</v>
          </cell>
          <cell r="F1146" t="str">
            <v>bulan</v>
          </cell>
          <cell r="G1146">
            <v>1500</v>
          </cell>
        </row>
        <row r="1147">
          <cell r="E1147" t="e">
            <v>#NAME?</v>
          </cell>
          <cell r="F1147" t="str">
            <v>bulan</v>
          </cell>
          <cell r="G1147">
            <v>4100</v>
          </cell>
        </row>
        <row r="1148">
          <cell r="E1148" t="e">
            <v>#NAME?</v>
          </cell>
          <cell r="F1148" t="str">
            <v>bulan</v>
          </cell>
          <cell r="G1148">
            <v>4300</v>
          </cell>
        </row>
        <row r="1149">
          <cell r="E1149" t="e">
            <v>#NAME?</v>
          </cell>
          <cell r="F1149" t="str">
            <v>bulan</v>
          </cell>
          <cell r="G1149">
            <v>4100</v>
          </cell>
        </row>
        <row r="1150">
          <cell r="E1150" t="e">
            <v>#NAME?</v>
          </cell>
          <cell r="F1150" t="str">
            <v>bulan</v>
          </cell>
          <cell r="G1150">
            <v>4300</v>
          </cell>
        </row>
        <row r="1151">
          <cell r="E1151" t="e">
            <v>#NAME?</v>
          </cell>
          <cell r="F1151" t="str">
            <v>bulan</v>
          </cell>
          <cell r="G1151">
            <v>8500</v>
          </cell>
        </row>
        <row r="1152">
          <cell r="E1152" t="e">
            <v>#NAME?</v>
          </cell>
          <cell r="F1152" t="str">
            <v>bulan</v>
          </cell>
          <cell r="G1152">
            <v>7700</v>
          </cell>
        </row>
        <row r="1153">
          <cell r="E1153" t="e">
            <v>#NAME?</v>
          </cell>
          <cell r="F1153" t="str">
            <v>bulan</v>
          </cell>
          <cell r="G1153">
            <v>26900</v>
          </cell>
        </row>
        <row r="1154">
          <cell r="E1154" t="str">
            <v>- ScaffoldingPipe brancing 3 m</v>
          </cell>
          <cell r="F1154" t="str">
            <v>bulan</v>
          </cell>
          <cell r="G1154">
            <v>8800</v>
          </cell>
        </row>
        <row r="1155">
          <cell r="E1155" t="str">
            <v>- Scaffolding Pipe brancing 6 m</v>
          </cell>
          <cell r="F1155" t="str">
            <v>bulan</v>
          </cell>
          <cell r="G1155">
            <v>17600</v>
          </cell>
        </row>
        <row r="1156">
          <cell r="E1156" t="e">
            <v>#NAME?</v>
          </cell>
          <cell r="F1156" t="str">
            <v>bulan</v>
          </cell>
          <cell r="G1156">
            <v>5100</v>
          </cell>
        </row>
        <row r="1157">
          <cell r="E1157" t="e">
            <v>#NAME?</v>
          </cell>
          <cell r="F1157" t="str">
            <v>bulan</v>
          </cell>
          <cell r="G1157">
            <v>64300</v>
          </cell>
        </row>
        <row r="1158">
          <cell r="E1158" t="str">
            <v>Stamper</v>
          </cell>
          <cell r="F1158" t="str">
            <v>jam</v>
          </cell>
          <cell r="G1158">
            <v>35000</v>
          </cell>
        </row>
        <row r="1159">
          <cell r="E1159" t="str">
            <v>Stang bor, batang bor dia. 1-1/4"</v>
          </cell>
          <cell r="F1159" t="str">
            <v>hari</v>
          </cell>
          <cell r="G1159">
            <v>95000</v>
          </cell>
        </row>
        <row r="1160">
          <cell r="E1160" t="str">
            <v>Stone crusher</v>
          </cell>
          <cell r="F1160" t="str">
            <v>jam</v>
          </cell>
          <cell r="G1160">
            <v>799500</v>
          </cell>
        </row>
        <row r="1161">
          <cell r="E1161" t="str">
            <v>Tandem roller 6-8 ton</v>
          </cell>
          <cell r="F1161" t="str">
            <v>jam</v>
          </cell>
          <cell r="G1161">
            <v>469500</v>
          </cell>
        </row>
        <row r="1162">
          <cell r="E1162" t="str">
            <v>Theodolit</v>
          </cell>
          <cell r="F1162" t="str">
            <v>hari</v>
          </cell>
          <cell r="G1162">
            <v>150000</v>
          </cell>
        </row>
        <row r="1163">
          <cell r="E1163" t="str">
            <v>Three wheel roller 6-8 ton</v>
          </cell>
          <cell r="F1163" t="str">
            <v>jam</v>
          </cell>
          <cell r="G1163">
            <v>262300</v>
          </cell>
        </row>
        <row r="1164">
          <cell r="E1164" t="str">
            <v>Tower crane arm 30 m</v>
          </cell>
          <cell r="F1164" t="str">
            <v>hari</v>
          </cell>
          <cell r="G1164">
            <v>3442900</v>
          </cell>
        </row>
        <row r="1165">
          <cell r="E1165" t="str">
            <v>Transportasi peralatan drailler</v>
          </cell>
          <cell r="F1165" t="str">
            <v>unit</v>
          </cell>
          <cell r="G1165">
            <v>500000</v>
          </cell>
        </row>
        <row r="1166">
          <cell r="E1166" t="str">
            <v>Vibratory plate tamper</v>
          </cell>
          <cell r="F1166" t="str">
            <v>jam</v>
          </cell>
          <cell r="G1166">
            <v>58800</v>
          </cell>
        </row>
        <row r="1167">
          <cell r="E1167" t="str">
            <v>Vibratory roller 1 ton</v>
          </cell>
          <cell r="F1167" t="str">
            <v>jam</v>
          </cell>
          <cell r="G1167">
            <v>95000</v>
          </cell>
        </row>
        <row r="1168">
          <cell r="E1168" t="str">
            <v>Vibratory roller 5-8 ton</v>
          </cell>
          <cell r="F1168" t="str">
            <v>jam</v>
          </cell>
          <cell r="G1168">
            <v>392200</v>
          </cell>
        </row>
        <row r="1169">
          <cell r="E1169" t="str">
            <v>Water pump 70-100 mm</v>
          </cell>
          <cell r="F1169" t="str">
            <v>jam</v>
          </cell>
          <cell r="G1169">
            <v>71700</v>
          </cell>
        </row>
        <row r="1170">
          <cell r="E1170" t="str">
            <v>Water tanker truck 3000-4000 ℓ</v>
          </cell>
          <cell r="F1170" t="str">
            <v>jam</v>
          </cell>
          <cell r="G1170">
            <v>255200</v>
          </cell>
        </row>
        <row r="1171">
          <cell r="E1171" t="str">
            <v>Waterpass</v>
          </cell>
          <cell r="F1171" t="str">
            <v>hari</v>
          </cell>
          <cell r="G1171">
            <v>75000</v>
          </cell>
        </row>
        <row r="1172">
          <cell r="E1172" t="str">
            <v>Wheel loader 1,0-1,6 m³</v>
          </cell>
          <cell r="F1172" t="str">
            <v>jam</v>
          </cell>
          <cell r="G1172">
            <v>472400</v>
          </cell>
        </row>
        <row r="1173">
          <cell r="E1173" t="str">
            <v>Alat  pancang Hammer 0.5 ton</v>
          </cell>
          <cell r="F1173" t="str">
            <v>hari</v>
          </cell>
          <cell r="G1173">
            <v>350000</v>
          </cell>
        </row>
        <row r="1174">
          <cell r="E1174" t="str">
            <v>Alat  penyambung tiang pancang dolken</v>
          </cell>
          <cell r="F1174" t="str">
            <v>hari</v>
          </cell>
          <cell r="G1174">
            <v>350000</v>
          </cell>
        </row>
        <row r="1175">
          <cell r="E1175" t="str">
            <v>Angkur/mur/baut</v>
          </cell>
          <cell r="F1175" t="str">
            <v>set</v>
          </cell>
          <cell r="G1175">
            <v>45000</v>
          </cell>
        </row>
        <row r="1176">
          <cell r="E1176" t="str">
            <v>Beton Neser</v>
          </cell>
          <cell r="F1176" t="str">
            <v>batang</v>
          </cell>
          <cell r="G1176">
            <v>52000</v>
          </cell>
        </row>
        <row r="1177">
          <cell r="E1177" t="str">
            <v>BP (Biaya Penyambungan)</v>
          </cell>
          <cell r="F1177" t="str">
            <v>VA</v>
          </cell>
          <cell r="G1177">
            <v>969</v>
          </cell>
        </row>
        <row r="1178">
          <cell r="E1178" t="str">
            <v>Cutting stiker +  pasang</v>
          </cell>
          <cell r="F1178" t="str">
            <v>buah</v>
          </cell>
          <cell r="G1178">
            <v>15000</v>
          </cell>
        </row>
        <row r="1179">
          <cell r="E1179" t="str">
            <v>Gergaji besi</v>
          </cell>
          <cell r="F1179" t="str">
            <v>buah</v>
          </cell>
          <cell r="G1179">
            <v>3500</v>
          </cell>
        </row>
        <row r="1180">
          <cell r="E1180" t="str">
            <v>GIL  (Gambar Instalasi Langganan), administrasi pemasangan</v>
          </cell>
          <cell r="F1180" t="str">
            <v>VA</v>
          </cell>
          <cell r="G1180">
            <v>850</v>
          </cell>
        </row>
        <row r="1181">
          <cell r="E1181" t="str">
            <v>Linggis (baja keras)</v>
          </cell>
          <cell r="F1181" t="str">
            <v>buah</v>
          </cell>
          <cell r="G1181">
            <v>150000</v>
          </cell>
        </row>
        <row r="1182">
          <cell r="E1182" t="str">
            <v>Mesin bor (jam)</v>
          </cell>
          <cell r="F1182" t="str">
            <v>jam</v>
          </cell>
          <cell r="G1182">
            <v>85000</v>
          </cell>
        </row>
        <row r="1183">
          <cell r="E1183" t="str">
            <v>Molen beton mixer 350 liter</v>
          </cell>
          <cell r="F1183" t="str">
            <v>hari</v>
          </cell>
          <cell r="G1183">
            <v>300000</v>
          </cell>
        </row>
        <row r="1184">
          <cell r="E1184" t="str">
            <v>Pahat beton (baja keras)</v>
          </cell>
          <cell r="F1184" t="str">
            <v>buah</v>
          </cell>
          <cell r="G1184">
            <v>15000</v>
          </cell>
        </row>
        <row r="1185">
          <cell r="E1185" t="str">
            <v>Palu/godam (baja keras)</v>
          </cell>
          <cell r="F1185" t="str">
            <v>buah</v>
          </cell>
          <cell r="G1185">
            <v>25000</v>
          </cell>
        </row>
        <row r="1186">
          <cell r="E1186" t="str">
            <v>Perapian lokasi kerja</v>
          </cell>
          <cell r="F1186" t="str">
            <v>ls</v>
          </cell>
          <cell r="G1186">
            <v>20000</v>
          </cell>
        </row>
        <row r="1187">
          <cell r="E1187" t="str">
            <v>Pisau Gerinda</v>
          </cell>
          <cell r="F1187" t="str">
            <v>buah</v>
          </cell>
          <cell r="G1187">
            <v>52000</v>
          </cell>
        </row>
        <row r="1188">
          <cell r="E1188" t="str">
            <v>Pompa Air,   diesel 10 KW</v>
          </cell>
          <cell r="F1188" t="str">
            <v>hari</v>
          </cell>
          <cell r="G1188">
            <v>500000</v>
          </cell>
        </row>
        <row r="1189">
          <cell r="E1189" t="str">
            <v>Pompa Air,   diesel 20 KW</v>
          </cell>
          <cell r="F1189" t="str">
            <v>hari</v>
          </cell>
          <cell r="G1189">
            <v>1000000</v>
          </cell>
        </row>
        <row r="1190">
          <cell r="E1190" t="str">
            <v>Pompa Air,   diesel 5 KW</v>
          </cell>
          <cell r="F1190" t="str">
            <v>hari</v>
          </cell>
          <cell r="G1190">
            <v>250000</v>
          </cell>
        </row>
        <row r="1191">
          <cell r="E1191" t="str">
            <v>Pompa submesible</v>
          </cell>
          <cell r="F1191" t="str">
            <v>unit</v>
          </cell>
          <cell r="G1191">
            <v>1920000</v>
          </cell>
        </row>
        <row r="1192">
          <cell r="E1192" t="str">
            <v>Pressure grout machine 30 KW; 60 -75 bar (D)</v>
          </cell>
          <cell r="F1192" t="str">
            <v>jam</v>
          </cell>
          <cell r="G1192">
            <v>42000</v>
          </cell>
        </row>
        <row r="1193">
          <cell r="E1193" t="str">
            <v>Sewa alat  cutting machine</v>
          </cell>
          <cell r="F1193" t="str">
            <v>hari</v>
          </cell>
          <cell r="G1193">
            <v>44000</v>
          </cell>
        </row>
        <row r="1194">
          <cell r="E1194" t="str">
            <v>Sewa bekisting</v>
          </cell>
          <cell r="F1194" t="str">
            <v>hari</v>
          </cell>
          <cell r="G1194">
            <v>7500</v>
          </cell>
        </row>
        <row r="1195">
          <cell r="E1195" t="str">
            <v>Sewa bekisting rigid</v>
          </cell>
          <cell r="F1195" t="str">
            <v>hari</v>
          </cell>
          <cell r="G1195">
            <v>7500</v>
          </cell>
        </row>
        <row r="1196">
          <cell r="E1196" t="str">
            <v>Sewa bor horisontal</v>
          </cell>
          <cell r="F1196" t="str">
            <v>hari</v>
          </cell>
          <cell r="G1196">
            <v>150000</v>
          </cell>
        </row>
        <row r="1197">
          <cell r="E1197" t="str">
            <v>Sewa mobil crane</v>
          </cell>
          <cell r="F1197" t="str">
            <v>hari</v>
          </cell>
          <cell r="G1197">
            <v>1450000</v>
          </cell>
        </row>
        <row r="1198">
          <cell r="E1198" t="str">
            <v>Sewa mobil crane kapasitas  15 Ton</v>
          </cell>
          <cell r="F1198" t="str">
            <v>hari</v>
          </cell>
          <cell r="G1198">
            <v>3400000</v>
          </cell>
        </row>
        <row r="1199">
          <cell r="E1199" t="str">
            <v>Sewa mobil crane kapasitas  25 Ton</v>
          </cell>
          <cell r="F1199" t="str">
            <v>hari</v>
          </cell>
          <cell r="G1199">
            <v>6250000</v>
          </cell>
        </row>
        <row r="1200">
          <cell r="E1200" t="str">
            <v>Sewa mobil crane kapasitas  5 Ton</v>
          </cell>
          <cell r="F1200" t="str">
            <v>hari</v>
          </cell>
          <cell r="G1200">
            <v>1450000</v>
          </cell>
        </row>
        <row r="1201">
          <cell r="E1201" t="str">
            <v>Sewa tangga 7 meter</v>
          </cell>
          <cell r="F1201" t="str">
            <v>buah</v>
          </cell>
          <cell r="G1201">
            <v>50000</v>
          </cell>
        </row>
        <row r="1202">
          <cell r="E1202" t="str">
            <v>Sewa tangga 7 meter</v>
          </cell>
          <cell r="F1202" t="str">
            <v>hari</v>
          </cell>
          <cell r="G1202">
            <v>50000</v>
          </cell>
        </row>
        <row r="1203">
          <cell r="E1203" t="str">
            <v>SLO (Sertifikat  Laik Operasi)</v>
          </cell>
          <cell r="F1203" t="str">
            <v>VA</v>
          </cell>
          <cell r="G1203">
            <v>30</v>
          </cell>
        </row>
        <row r="1204">
          <cell r="E1204" t="str">
            <v>Tripod tinggi 5 m</v>
          </cell>
          <cell r="F1204" t="str">
            <v>hari</v>
          </cell>
          <cell r="G1204">
            <v>250000</v>
          </cell>
        </row>
        <row r="1205">
          <cell r="E1205" t="str">
            <v>Truck Crane 5 ton</v>
          </cell>
          <cell r="F1205" t="str">
            <v>jam</v>
          </cell>
          <cell r="G1205">
            <v>525000</v>
          </cell>
        </row>
        <row r="1206">
          <cell r="E1206" t="str">
            <v>UJL  (Uang Jaminan Langganan)</v>
          </cell>
          <cell r="F1206" t="str">
            <v>VA</v>
          </cell>
          <cell r="G1206">
            <v>165</v>
          </cell>
        </row>
        <row r="1207">
          <cell r="E1207" t="str">
            <v>Sewa casing PVC dia. 20 cm</v>
          </cell>
          <cell r="F1207" t="str">
            <v>m</v>
          </cell>
          <cell r="G1207">
            <v>25000</v>
          </cell>
        </row>
        <row r="1208">
          <cell r="E1208" t="str">
            <v>Sewa casing pipa baja dia. 30 cm</v>
          </cell>
          <cell r="F1208" t="str">
            <v>m</v>
          </cell>
          <cell r="G1208">
            <v>30700</v>
          </cell>
        </row>
        <row r="1209">
          <cell r="E1209" t="str">
            <v>Sewa casing pipa baja dia. 40 cm</v>
          </cell>
          <cell r="F1209" t="str">
            <v>m</v>
          </cell>
          <cell r="G1209">
            <v>43500</v>
          </cell>
        </row>
        <row r="1210">
          <cell r="E1210" t="str">
            <v>Sewa casing pipa baja dia. 50 cm</v>
          </cell>
          <cell r="F1210" t="str">
            <v>m</v>
          </cell>
          <cell r="G1210">
            <v>55800</v>
          </cell>
        </row>
        <row r="1211">
          <cell r="E1211" t="str">
            <v>Pengelasan</v>
          </cell>
          <cell r="F1211" t="str">
            <v>cm</v>
          </cell>
          <cell r="G1211">
            <v>332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uto-lock"/>
      <sheetName val="PEN"/>
      <sheetName val="HSD"/>
      <sheetName val="Pengurus"/>
      <sheetName val="Modal"/>
      <sheetName val="Usulan Alat"/>
      <sheetName val="Usulan Staf"/>
      <sheetName val="ANA-ALAT"/>
      <sheetName val="PKT 1"/>
      <sheetName val="penga"/>
      <sheetName val="sub-kont"/>
      <sheetName val="ANA-PEK"/>
      <sheetName val="Rekap-Ana"/>
      <sheetName val="Sch-Bima"/>
      <sheetName val="MET"/>
      <sheetName val="Harga"/>
      <sheetName val="Rekap An-Pek"/>
      <sheetName val="ana-bm bi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0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Rekap Volume"/>
      <sheetName val="Rekab Kebutuhan (SWA)"/>
      <sheetName val="RPD (SWA)"/>
      <sheetName val="Rekapitulasi"/>
      <sheetName val="RAB TOILET"/>
      <sheetName val="Kurva S"/>
      <sheetName val="Analisa "/>
      <sheetName val="Upah Bahan"/>
      <sheetName val="Daftar Harga Satuan Pekerjaan"/>
      <sheetName val="Analisa Rangka Atap"/>
      <sheetName val="Persiapan"/>
      <sheetName val="Galian Tanah"/>
      <sheetName val="Timbunan Pemadatan"/>
      <sheetName val="Pembongkaran"/>
      <sheetName val="Pondasi"/>
      <sheetName val="Beton"/>
      <sheetName val="Rangka Atap"/>
      <sheetName val="Pasangan Dinding"/>
      <sheetName val="Penutup Atap"/>
      <sheetName val="Plesteran Dan Acian"/>
      <sheetName val="Plafon"/>
      <sheetName val="Penutup Lantai dan Dinding"/>
      <sheetName val="Pintu dan Jendela"/>
      <sheetName val="Kaca"/>
      <sheetName val="Besi dan Aluminium"/>
      <sheetName val="Kayu"/>
      <sheetName val="Pengecatan dan Pelituran"/>
      <sheetName val="Signage"/>
      <sheetName val="Sanitair"/>
      <sheetName val="Sistem Air Minum"/>
      <sheetName val="Sistem Air Limbah"/>
      <sheetName val="Bak Kontrol"/>
      <sheetName val="Perpipaan Gedung"/>
      <sheetName val="Jaringan 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 t="str">
            <v>Pekerja</v>
          </cell>
          <cell r="F9" t="str">
            <v>OH</v>
          </cell>
          <cell r="G9">
            <v>100000</v>
          </cell>
        </row>
        <row r="10">
          <cell r="E10" t="str">
            <v>Tukang batu</v>
          </cell>
          <cell r="F10" t="str">
            <v>OH</v>
          </cell>
          <cell r="G10">
            <v>150000</v>
          </cell>
        </row>
        <row r="11">
          <cell r="E11" t="str">
            <v>Tukang kayu</v>
          </cell>
          <cell r="F11" t="str">
            <v>OH</v>
          </cell>
          <cell r="G11">
            <v>150000</v>
          </cell>
        </row>
        <row r="12">
          <cell r="E12" t="str">
            <v>Tukang besi</v>
          </cell>
          <cell r="F12" t="str">
            <v>OH</v>
          </cell>
          <cell r="G12">
            <v>123600</v>
          </cell>
        </row>
        <row r="13">
          <cell r="E13" t="str">
            <v>Tukang pipa</v>
          </cell>
          <cell r="F13" t="str">
            <v>OH</v>
          </cell>
          <cell r="G13">
            <v>150000</v>
          </cell>
        </row>
        <row r="14">
          <cell r="E14" t="str">
            <v>Tukang las</v>
          </cell>
          <cell r="F14" t="str">
            <v>OH</v>
          </cell>
          <cell r="G14">
            <v>151250</v>
          </cell>
        </row>
        <row r="15">
          <cell r="E15" t="str">
            <v>Tukang cat</v>
          </cell>
          <cell r="F15" t="str">
            <v>OH</v>
          </cell>
          <cell r="G15">
            <v>150000</v>
          </cell>
        </row>
        <row r="16">
          <cell r="E16" t="str">
            <v>Tukang erection</v>
          </cell>
          <cell r="F16" t="str">
            <v>OH</v>
          </cell>
          <cell r="G16">
            <v>145000</v>
          </cell>
        </row>
        <row r="17">
          <cell r="E17" t="str">
            <v>Tukang alumunium</v>
          </cell>
          <cell r="F17" t="str">
            <v>OH</v>
          </cell>
          <cell r="G17">
            <v>145000</v>
          </cell>
        </row>
        <row r="18">
          <cell r="E18" t="str">
            <v>Tukang gali</v>
          </cell>
          <cell r="F18" t="str">
            <v>OH</v>
          </cell>
          <cell r="G18">
            <v>123600</v>
          </cell>
        </row>
        <row r="19">
          <cell r="E19" t="str">
            <v>Tukang aspal</v>
          </cell>
          <cell r="F19" t="str">
            <v>OH</v>
          </cell>
          <cell r="G19">
            <v>107400</v>
          </cell>
        </row>
        <row r="20">
          <cell r="E20" t="str">
            <v>Tukang listrik</v>
          </cell>
          <cell r="F20" t="str">
            <v>OH</v>
          </cell>
          <cell r="G20">
            <v>150000</v>
          </cell>
        </row>
        <row r="21">
          <cell r="E21" t="str">
            <v>Kepala tukang</v>
          </cell>
          <cell r="F21" t="str">
            <v>OH</v>
          </cell>
          <cell r="G21">
            <v>128900</v>
          </cell>
        </row>
        <row r="22">
          <cell r="E22" t="str">
            <v>Mandor</v>
          </cell>
          <cell r="F22" t="str">
            <v>OH</v>
          </cell>
          <cell r="G22">
            <v>165000</v>
          </cell>
        </row>
        <row r="23">
          <cell r="E23" t="str">
            <v>Administrasi bor</v>
          </cell>
          <cell r="F23" t="str">
            <v>OH</v>
          </cell>
          <cell r="G23">
            <v>110000</v>
          </cell>
        </row>
        <row r="24">
          <cell r="E24" t="str">
            <v>Ahli geologist</v>
          </cell>
          <cell r="F24" t="str">
            <v>OH</v>
          </cell>
          <cell r="G24">
            <v>400000</v>
          </cell>
        </row>
        <row r="25">
          <cell r="E25" t="str">
            <v>Ahli topografi</v>
          </cell>
          <cell r="F25" t="str">
            <v>OH</v>
          </cell>
          <cell r="G25">
            <v>400000</v>
          </cell>
        </row>
        <row r="26">
          <cell r="E26" t="str">
            <v>Crew driller</v>
          </cell>
          <cell r="F26" t="str">
            <v>OH</v>
          </cell>
          <cell r="G26">
            <v>125000</v>
          </cell>
        </row>
        <row r="27">
          <cell r="E27" t="str">
            <v>Driller</v>
          </cell>
          <cell r="F27" t="str">
            <v>OH</v>
          </cell>
          <cell r="G27">
            <v>140000</v>
          </cell>
        </row>
        <row r="28">
          <cell r="E28" t="str">
            <v>Juru gambar</v>
          </cell>
          <cell r="F28" t="str">
            <v>OH</v>
          </cell>
          <cell r="G28">
            <v>150000</v>
          </cell>
        </row>
        <row r="29">
          <cell r="E29" t="str">
            <v>Juru ukur</v>
          </cell>
          <cell r="F29" t="str">
            <v>OH</v>
          </cell>
          <cell r="G29">
            <v>175000</v>
          </cell>
        </row>
        <row r="30">
          <cell r="E30" t="str">
            <v>Kenek</v>
          </cell>
          <cell r="F30" t="str">
            <v>OH</v>
          </cell>
          <cell r="G30">
            <v>135000</v>
          </cell>
        </row>
        <row r="31">
          <cell r="E31" t="str">
            <v>Koordinator driller</v>
          </cell>
          <cell r="F31" t="str">
            <v>OH</v>
          </cell>
          <cell r="G31">
            <v>155000</v>
          </cell>
        </row>
        <row r="32">
          <cell r="E32" t="str">
            <v>Mekanik alat berat</v>
          </cell>
          <cell r="F32" t="str">
            <v>OH</v>
          </cell>
          <cell r="G32">
            <v>129000</v>
          </cell>
        </row>
        <row r="33">
          <cell r="E33" t="str">
            <v>Operator alat berat</v>
          </cell>
          <cell r="F33" t="str">
            <v>OH</v>
          </cell>
          <cell r="G33">
            <v>262350</v>
          </cell>
        </row>
        <row r="34">
          <cell r="E34" t="str">
            <v>Operator pompa</v>
          </cell>
          <cell r="F34" t="str">
            <v>OH</v>
          </cell>
          <cell r="G34">
            <v>130000</v>
          </cell>
        </row>
        <row r="35">
          <cell r="E35" t="str">
            <v>Pembantu driller</v>
          </cell>
          <cell r="F35" t="str">
            <v>OH</v>
          </cell>
          <cell r="G35">
            <v>107400</v>
          </cell>
        </row>
        <row r="36">
          <cell r="E36" t="str">
            <v>Pembantu juru ukur</v>
          </cell>
          <cell r="F36" t="str">
            <v>OH</v>
          </cell>
          <cell r="G36">
            <v>150000</v>
          </cell>
        </row>
        <row r="37">
          <cell r="E37" t="str">
            <v>Pembantu mekanik alat berat</v>
          </cell>
          <cell r="F37" t="str">
            <v>OH</v>
          </cell>
          <cell r="G37">
            <v>130000</v>
          </cell>
        </row>
        <row r="38">
          <cell r="E38" t="str">
            <v>Pembantu operator alat berat</v>
          </cell>
          <cell r="F38" t="str">
            <v>OH</v>
          </cell>
          <cell r="G38">
            <v>130000</v>
          </cell>
        </row>
        <row r="39">
          <cell r="E39" t="str">
            <v>Sopir</v>
          </cell>
          <cell r="F39" t="str">
            <v>OH</v>
          </cell>
          <cell r="G39">
            <v>165000</v>
          </cell>
        </row>
        <row r="40">
          <cell r="E40" t="str">
            <v>Supir kendaraan &lt;  2 ton (termasuk sedan)</v>
          </cell>
          <cell r="F40" t="str">
            <v>OH</v>
          </cell>
          <cell r="G40">
            <v>160000</v>
          </cell>
        </row>
        <row r="42">
          <cell r="E42" t="str">
            <v>MATERIAL</v>
          </cell>
        </row>
        <row r="43">
          <cell r="E43" t="str">
            <v>MATERIAL  TANAH DAN  BATUAN</v>
          </cell>
        </row>
        <row r="44">
          <cell r="E44" t="str">
            <v>Agregat kasar</v>
          </cell>
          <cell r="F44" t="str">
            <v>m3</v>
          </cell>
          <cell r="G44">
            <v>385000</v>
          </cell>
        </row>
        <row r="45">
          <cell r="E45" t="str">
            <v>Bata merah</v>
          </cell>
          <cell r="F45" t="str">
            <v>buah</v>
          </cell>
          <cell r="G45">
            <v>1300</v>
          </cell>
        </row>
        <row r="46">
          <cell r="E46" t="str">
            <v>Bata merah 5 x  11 x  22 cm (per m3)</v>
          </cell>
          <cell r="F46" t="str">
            <v>m3</v>
          </cell>
          <cell r="G46">
            <v>590000</v>
          </cell>
        </row>
        <row r="47">
          <cell r="E47" t="str">
            <v>Bata ringan</v>
          </cell>
          <cell r="F47" t="str">
            <v>m3</v>
          </cell>
          <cell r="G47">
            <v>703500</v>
          </cell>
        </row>
        <row r="48">
          <cell r="E48" t="str">
            <v>Bata ringan t=10 cm</v>
          </cell>
          <cell r="F48" t="str">
            <v>m3</v>
          </cell>
          <cell r="G48">
            <v>685800</v>
          </cell>
        </row>
        <row r="49">
          <cell r="E49" t="str">
            <v>Bata ringan tebal 10 cm</v>
          </cell>
          <cell r="F49" t="str">
            <v>buah</v>
          </cell>
          <cell r="G49">
            <v>11000</v>
          </cell>
        </row>
        <row r="50">
          <cell r="E50" t="str">
            <v>Bata ringan tebal 20 cm</v>
          </cell>
          <cell r="F50" t="str">
            <v>buah</v>
          </cell>
          <cell r="G50">
            <v>20000</v>
          </cell>
        </row>
        <row r="51">
          <cell r="E51" t="str">
            <v>Bata ringan tebal 7,5 cm</v>
          </cell>
          <cell r="F51" t="str">
            <v>buah</v>
          </cell>
          <cell r="G51">
            <v>8500</v>
          </cell>
        </row>
        <row r="52">
          <cell r="E52" t="str">
            <v>Bata rooster</v>
          </cell>
          <cell r="F52" t="str">
            <v>buah</v>
          </cell>
          <cell r="G52">
            <v>15000</v>
          </cell>
        </row>
        <row r="53">
          <cell r="E53" t="str">
            <v>Batu alam andesit  bakar</v>
          </cell>
          <cell r="F53" t="str">
            <v>m²</v>
          </cell>
          <cell r="G53">
            <v>179300</v>
          </cell>
        </row>
        <row r="54">
          <cell r="E54" t="str">
            <v>Batu alam andesit  non bakar</v>
          </cell>
          <cell r="F54" t="str">
            <v>m²</v>
          </cell>
          <cell r="G54">
            <v>177500</v>
          </cell>
        </row>
        <row r="55">
          <cell r="E55" t="str">
            <v>Batu belah (base camp - lokasi pekerjaan)</v>
          </cell>
          <cell r="F55" t="str">
            <v>m3</v>
          </cell>
          <cell r="G55">
            <v>339861</v>
          </cell>
        </row>
        <row r="56">
          <cell r="E56" t="str">
            <v>Batu belah (quarry - base camp)</v>
          </cell>
          <cell r="F56" t="str">
            <v>m3</v>
          </cell>
          <cell r="G56">
            <v>235000</v>
          </cell>
        </row>
        <row r="57">
          <cell r="E57" t="str">
            <v>Batu belah (quarry - lokasi pekerjaan)</v>
          </cell>
          <cell r="F57" t="str">
            <v>m3</v>
          </cell>
          <cell r="G57">
            <v>286500</v>
          </cell>
        </row>
        <row r="58">
          <cell r="E58" t="str">
            <v>Batu belah (quarry)</v>
          </cell>
          <cell r="F58" t="str">
            <v>m3</v>
          </cell>
          <cell r="G58">
            <v>127500</v>
          </cell>
        </row>
        <row r="59">
          <cell r="E59" t="str">
            <v>Batu candi</v>
          </cell>
          <cell r="F59" t="str">
            <v>m²</v>
          </cell>
          <cell r="G59">
            <v>152000</v>
          </cell>
        </row>
        <row r="60">
          <cell r="E60" t="str">
            <v>Batu kali (quarry - base camp)</v>
          </cell>
          <cell r="F60" t="str">
            <v>m3</v>
          </cell>
          <cell r="G60">
            <v>187400</v>
          </cell>
        </row>
        <row r="61">
          <cell r="E61" t="str">
            <v>Batu kali (quarry)</v>
          </cell>
          <cell r="F61" t="str">
            <v>m3</v>
          </cell>
          <cell r="G61">
            <v>246800</v>
          </cell>
        </row>
        <row r="62">
          <cell r="E62" t="str">
            <v>Batu Muka ukuran 12x18 cm</v>
          </cell>
          <cell r="F62" t="str">
            <v>m2</v>
          </cell>
          <cell r="G62">
            <v>97500</v>
          </cell>
        </row>
        <row r="63">
          <cell r="E63" t="str">
            <v>Batu paras</v>
          </cell>
          <cell r="F63" t="str">
            <v>m3</v>
          </cell>
          <cell r="G63">
            <v>253400</v>
          </cell>
        </row>
        <row r="64">
          <cell r="E64" t="str">
            <v>Batu pecah</v>
          </cell>
          <cell r="F64" t="str">
            <v>kg</v>
          </cell>
          <cell r="G64">
            <v>210</v>
          </cell>
        </row>
        <row r="65">
          <cell r="E65" t="str">
            <v>Batu pecah 3/5</v>
          </cell>
          <cell r="F65" t="str">
            <v>m3</v>
          </cell>
          <cell r="G65">
            <v>393800</v>
          </cell>
        </row>
        <row r="66">
          <cell r="E66" t="str">
            <v>Batu pecah 5/7</v>
          </cell>
          <cell r="F66" t="str">
            <v>m3</v>
          </cell>
          <cell r="G66">
            <v>315000</v>
          </cell>
        </row>
        <row r="67">
          <cell r="E67" t="str">
            <v>Batu putih</v>
          </cell>
          <cell r="F67" t="str">
            <v>m²</v>
          </cell>
          <cell r="G67">
            <v>123000</v>
          </cell>
        </row>
        <row r="68">
          <cell r="E68" t="str">
            <v>Batu putih breksi</v>
          </cell>
          <cell r="F68" t="str">
            <v>m²</v>
          </cell>
          <cell r="G68">
            <v>117700</v>
          </cell>
        </row>
        <row r="69">
          <cell r="E69" t="str">
            <v>Batu sikat</v>
          </cell>
          <cell r="F69" t="str">
            <v>kg</v>
          </cell>
          <cell r="G69">
            <v>6000</v>
          </cell>
        </row>
        <row r="70">
          <cell r="E70" t="str">
            <v>Batu split 1/2</v>
          </cell>
          <cell r="F70" t="str">
            <v>m3</v>
          </cell>
          <cell r="G70">
            <v>370200</v>
          </cell>
        </row>
        <row r="71">
          <cell r="E71" t="str">
            <v>Batu split 2/3</v>
          </cell>
          <cell r="F71" t="str">
            <v>m3</v>
          </cell>
          <cell r="G71">
            <v>352300</v>
          </cell>
        </row>
        <row r="72">
          <cell r="E72" t="str">
            <v>Batu tempel hitam</v>
          </cell>
          <cell r="F72" t="str">
            <v>m3</v>
          </cell>
          <cell r="G72">
            <v>121600</v>
          </cell>
        </row>
        <row r="73">
          <cell r="E73" t="str">
            <v>Fly ash</v>
          </cell>
          <cell r="F73" t="str">
            <v>kg</v>
          </cell>
          <cell r="G73">
            <v>600</v>
          </cell>
        </row>
        <row r="74">
          <cell r="E74" t="str">
            <v>HB-10</v>
          </cell>
          <cell r="F74" t="str">
            <v>buah</v>
          </cell>
          <cell r="G74">
            <v>12000</v>
          </cell>
        </row>
        <row r="75">
          <cell r="E75" t="str">
            <v>HB-15</v>
          </cell>
          <cell r="F75" t="str">
            <v>buah</v>
          </cell>
          <cell r="G75">
            <v>12000</v>
          </cell>
        </row>
        <row r="76">
          <cell r="E76" t="str">
            <v>HB-20</v>
          </cell>
          <cell r="F76" t="str">
            <v>buah</v>
          </cell>
          <cell r="G76">
            <v>13000</v>
          </cell>
        </row>
        <row r="77">
          <cell r="E77" t="str">
            <v>Koral bulat</v>
          </cell>
          <cell r="F77" t="str">
            <v>m3</v>
          </cell>
          <cell r="G77">
            <v>225000</v>
          </cell>
        </row>
        <row r="78">
          <cell r="E78" t="str">
            <v>Pasir beton</v>
          </cell>
          <cell r="F78" t="str">
            <v>kg</v>
          </cell>
          <cell r="G78">
            <v>300</v>
          </cell>
        </row>
        <row r="79">
          <cell r="E79" t="str">
            <v>Pasir beton (Base camp - lokasi pekerjaan)</v>
          </cell>
          <cell r="F79" t="str">
            <v>m3</v>
          </cell>
          <cell r="G79">
            <v>422600</v>
          </cell>
        </row>
        <row r="80">
          <cell r="E80" t="str">
            <v>Pasir beton (quarry - Base camp)</v>
          </cell>
          <cell r="F80" t="str">
            <v>m3</v>
          </cell>
          <cell r="G80">
            <v>325200</v>
          </cell>
        </row>
        <row r="81">
          <cell r="E81" t="str">
            <v>Pasir beton (quarry - lokasi pekerjaan)</v>
          </cell>
          <cell r="F81" t="str">
            <v>m3</v>
          </cell>
          <cell r="G81">
            <v>370200</v>
          </cell>
        </row>
        <row r="82">
          <cell r="E82" t="str">
            <v>Pasir beton (quarry)</v>
          </cell>
          <cell r="F82" t="str">
            <v>m3</v>
          </cell>
          <cell r="G82">
            <v>231000</v>
          </cell>
        </row>
        <row r="83">
          <cell r="E83" t="str">
            <v>Pasir pasang (quarry - base camp)</v>
          </cell>
          <cell r="F83" t="str">
            <v>m3</v>
          </cell>
          <cell r="G83">
            <v>200000</v>
          </cell>
        </row>
        <row r="84">
          <cell r="E84" t="str">
            <v>Pasir pasang (quarry - lokasi pekerjaan)</v>
          </cell>
          <cell r="F84" t="str">
            <v>m3</v>
          </cell>
          <cell r="G84">
            <v>275000</v>
          </cell>
        </row>
        <row r="85">
          <cell r="E85" t="str">
            <v>Pasir pasang (quarry)</v>
          </cell>
          <cell r="F85" t="str">
            <v>m3</v>
          </cell>
          <cell r="G85">
            <v>204800</v>
          </cell>
        </row>
        <row r="86">
          <cell r="E86" t="str">
            <v>Pasir urug (quarry - base camp)</v>
          </cell>
          <cell r="F86" t="str">
            <v>m3</v>
          </cell>
          <cell r="G86">
            <v>165500</v>
          </cell>
        </row>
        <row r="87">
          <cell r="E87" t="str">
            <v>Pasir urug (quarry - lokasi pekerjaan)</v>
          </cell>
          <cell r="F87" t="str">
            <v>m3</v>
          </cell>
          <cell r="G87">
            <v>254700</v>
          </cell>
        </row>
        <row r="88">
          <cell r="E88" t="str">
            <v>Pasir Urug (quarry)</v>
          </cell>
          <cell r="F88" t="str">
            <v>m3</v>
          </cell>
          <cell r="G88">
            <v>183800</v>
          </cell>
        </row>
        <row r="89">
          <cell r="E89" t="str">
            <v>Serbuk batu granit</v>
          </cell>
          <cell r="F89" t="str">
            <v>kg</v>
          </cell>
          <cell r="G89">
            <v>12000</v>
          </cell>
        </row>
        <row r="90">
          <cell r="E90" t="str">
            <v>Serbuk batu traso</v>
          </cell>
          <cell r="F90" t="str">
            <v>kg</v>
          </cell>
          <cell r="G90">
            <v>13000</v>
          </cell>
        </row>
        <row r="91">
          <cell r="E91" t="str">
            <v>Sirtu (base camp - lokasi pekerjaan)</v>
          </cell>
          <cell r="F91" t="str">
            <v>m3</v>
          </cell>
          <cell r="G91">
            <v>288700</v>
          </cell>
        </row>
        <row r="92">
          <cell r="E92" t="str">
            <v>Sirtu (quarry - base camp)</v>
          </cell>
          <cell r="F92" t="str">
            <v>m3</v>
          </cell>
          <cell r="G92">
            <v>184400</v>
          </cell>
        </row>
        <row r="93">
          <cell r="E93" t="str">
            <v>Sirtu (quarry - lokasi pekerjaan)</v>
          </cell>
          <cell r="F93" t="str">
            <v>m3</v>
          </cell>
          <cell r="G93">
            <v>261800</v>
          </cell>
        </row>
        <row r="94">
          <cell r="E94" t="str">
            <v>Sirtu (quarry)</v>
          </cell>
          <cell r="F94" t="str">
            <v>m3</v>
          </cell>
          <cell r="G94">
            <v>105000</v>
          </cell>
        </row>
        <row r="95">
          <cell r="E95" t="str">
            <v>Tanah biasa (quarry - lokasi pekerjaan)</v>
          </cell>
          <cell r="F95" t="str">
            <v>m3</v>
          </cell>
          <cell r="G95">
            <v>146900</v>
          </cell>
        </row>
        <row r="96">
          <cell r="E96" t="str">
            <v>Tanah biasa (quarry)</v>
          </cell>
          <cell r="F96" t="str">
            <v>m3</v>
          </cell>
          <cell r="G96">
            <v>44000</v>
          </cell>
        </row>
        <row r="97">
          <cell r="E97" t="str">
            <v>Tanah liat  (quarry)</v>
          </cell>
          <cell r="F97" t="str">
            <v>m3</v>
          </cell>
          <cell r="G97">
            <v>246800</v>
          </cell>
        </row>
        <row r="98">
          <cell r="E98" t="str">
            <v>Tanah liat (quarry-lokasi pekerjaan)</v>
          </cell>
          <cell r="F98" t="str">
            <v>m3</v>
          </cell>
          <cell r="G98">
            <v>160000</v>
          </cell>
        </row>
        <row r="99">
          <cell r="E99" t="str">
            <v>Tanah padas  (quarry - lokasi pekerjaan)</v>
          </cell>
          <cell r="F99" t="str">
            <v>m3</v>
          </cell>
          <cell r="G99">
            <v>163600</v>
          </cell>
        </row>
        <row r="100">
          <cell r="E100" t="str">
            <v>Tanah padas  (quarry)</v>
          </cell>
          <cell r="F100" t="str">
            <v>m3</v>
          </cell>
          <cell r="G100">
            <v>47500</v>
          </cell>
        </row>
        <row r="101">
          <cell r="E101" t="str">
            <v>Tanah Pilihan (quarry - lokasi pekerjaan)</v>
          </cell>
          <cell r="F101" t="str">
            <v>m3</v>
          </cell>
          <cell r="G101">
            <v>146900</v>
          </cell>
        </row>
        <row r="102">
          <cell r="E102" t="str">
            <v>Tanah Pilihan (quarry)</v>
          </cell>
          <cell r="F102" t="str">
            <v>m3</v>
          </cell>
          <cell r="G102">
            <v>48000</v>
          </cell>
        </row>
        <row r="103">
          <cell r="E103" t="str">
            <v>MATERIAL KAYU DAN BAMBU</v>
          </cell>
        </row>
        <row r="104">
          <cell r="E104" t="str">
            <v>Bambu cerucuk Ø 10 cm panjang 600 cm</v>
          </cell>
          <cell r="F104" t="str">
            <v>batang</v>
          </cell>
          <cell r="G104">
            <v>17800</v>
          </cell>
        </row>
        <row r="105">
          <cell r="E105" t="str">
            <v>Bambu cerucuk Ø 15 cm panjang 600 cm</v>
          </cell>
          <cell r="F105" t="str">
            <v>batang</v>
          </cell>
          <cell r="G105">
            <v>22600</v>
          </cell>
        </row>
        <row r="106">
          <cell r="E106" t="str">
            <v>Bambu Ø 10 cm panjang 600 cm</v>
          </cell>
          <cell r="F106" t="str">
            <v>batang</v>
          </cell>
          <cell r="G106">
            <v>14800</v>
          </cell>
        </row>
        <row r="107">
          <cell r="E107" t="str">
            <v>Bambu Ø 6 - 8 cm, pjg 6m</v>
          </cell>
          <cell r="F107" t="str">
            <v>batang</v>
          </cell>
          <cell r="G107">
            <v>12900</v>
          </cell>
        </row>
        <row r="108">
          <cell r="E108" t="str">
            <v>Bilik bambu</v>
          </cell>
          <cell r="F108" t="str">
            <v>m2</v>
          </cell>
          <cell r="G108">
            <v>21000</v>
          </cell>
        </row>
        <row r="109">
          <cell r="E109" t="str">
            <v>Blockboard tebal 18 mm</v>
          </cell>
          <cell r="F109" t="str">
            <v>m2</v>
          </cell>
          <cell r="G109">
            <v>410600</v>
          </cell>
        </row>
        <row r="110">
          <cell r="E110" t="str">
            <v>Dolken kayu φ 8-10 panjang 400 cm</v>
          </cell>
          <cell r="F110" t="str">
            <v>m'</v>
          </cell>
          <cell r="G110">
            <v>5000</v>
          </cell>
        </row>
        <row r="111">
          <cell r="E111" t="str">
            <v>Dolken kayu φ 8-10 panjang 400 cm</v>
          </cell>
          <cell r="F111" t="str">
            <v>batang</v>
          </cell>
          <cell r="G111">
            <v>20000</v>
          </cell>
        </row>
        <row r="112">
          <cell r="E112" t="str">
            <v>Kayu balok 6/12 kelas I</v>
          </cell>
          <cell r="F112" t="str">
            <v>m3</v>
          </cell>
          <cell r="G112">
            <v>25000000</v>
          </cell>
        </row>
        <row r="113">
          <cell r="E113" t="str">
            <v>Kayu balok 6/12 kelas II</v>
          </cell>
          <cell r="F113" t="str">
            <v>m3</v>
          </cell>
          <cell r="G113">
            <v>11950000</v>
          </cell>
        </row>
        <row r="114">
          <cell r="E114" t="str">
            <v>Kayu balok 6/15 kelas I</v>
          </cell>
          <cell r="F114" t="str">
            <v>m3</v>
          </cell>
          <cell r="G114">
            <v>25000000</v>
          </cell>
        </row>
        <row r="115">
          <cell r="E115" t="str">
            <v>Kayu balok 6/15 kelas II</v>
          </cell>
          <cell r="F115" t="str">
            <v>m3</v>
          </cell>
          <cell r="G115">
            <v>11950000</v>
          </cell>
        </row>
        <row r="116">
          <cell r="E116" t="str">
            <v>Kayu balok 6/15 kelas II (batang)</v>
          </cell>
          <cell r="F116" t="str">
            <v>batang</v>
          </cell>
          <cell r="G116">
            <v>414000</v>
          </cell>
        </row>
        <row r="117">
          <cell r="E117" t="str">
            <v>Kayu kaso 5/7 kelas II</v>
          </cell>
          <cell r="F117" t="str">
            <v>m3</v>
          </cell>
          <cell r="G117">
            <v>10214200</v>
          </cell>
        </row>
        <row r="118">
          <cell r="E118" t="str">
            <v>Kayu kaso 5/7 kelas III</v>
          </cell>
          <cell r="F118" t="str">
            <v>m3</v>
          </cell>
          <cell r="G118">
            <v>3500000</v>
          </cell>
        </row>
        <row r="119">
          <cell r="E119" t="str">
            <v>Kayu Meranti (papan)</v>
          </cell>
          <cell r="F119" t="str">
            <v>m³</v>
          </cell>
          <cell r="G119">
            <v>6966600</v>
          </cell>
        </row>
        <row r="120">
          <cell r="E120" t="str">
            <v>Kayu papan 2/20 cm</v>
          </cell>
          <cell r="F120" t="str">
            <v>m3</v>
          </cell>
          <cell r="G120">
            <v>2500000</v>
          </cell>
        </row>
        <row r="121">
          <cell r="E121" t="str">
            <v>Kayu papan 3/20 cm</v>
          </cell>
          <cell r="F121" t="str">
            <v>m3</v>
          </cell>
          <cell r="G121">
            <v>2825000</v>
          </cell>
        </row>
        <row r="122">
          <cell r="E122" t="str">
            <v>Kayu papan kelas I</v>
          </cell>
          <cell r="F122" t="str">
            <v>m3</v>
          </cell>
          <cell r="G122">
            <v>26000000</v>
          </cell>
        </row>
        <row r="123">
          <cell r="E123" t="str">
            <v>Kayu papan kelas II</v>
          </cell>
          <cell r="F123" t="str">
            <v>m3</v>
          </cell>
          <cell r="G123">
            <v>14000000</v>
          </cell>
        </row>
        <row r="124">
          <cell r="E124" t="str">
            <v>Kayu papan kelas III</v>
          </cell>
          <cell r="F124" t="str">
            <v>m3</v>
          </cell>
          <cell r="G124">
            <v>8000000</v>
          </cell>
        </row>
        <row r="125">
          <cell r="E125" t="str">
            <v>Kayu papan kelas III (m2)</v>
          </cell>
          <cell r="F125" t="str">
            <v>m2</v>
          </cell>
          <cell r="G125">
            <v>160000</v>
          </cell>
        </row>
        <row r="126">
          <cell r="E126" t="str">
            <v>Kayu sengon (balok)</v>
          </cell>
          <cell r="F126" t="str">
            <v>m3</v>
          </cell>
          <cell r="G126">
            <v>4000000</v>
          </cell>
        </row>
        <row r="127">
          <cell r="E127" t="str">
            <v>Kayu Sengon (papan)</v>
          </cell>
          <cell r="F127" t="str">
            <v>m³</v>
          </cell>
          <cell r="G127">
            <v>3573600</v>
          </cell>
        </row>
        <row r="128">
          <cell r="E128" t="str">
            <v>List kayu 2x4 cm</v>
          </cell>
          <cell r="F128" t="str">
            <v>m3</v>
          </cell>
          <cell r="G128">
            <v>6000000</v>
          </cell>
        </row>
        <row r="129">
          <cell r="E129" t="str">
            <v>List kayu profil</v>
          </cell>
          <cell r="F129" t="str">
            <v>m'</v>
          </cell>
          <cell r="G129">
            <v>15100</v>
          </cell>
        </row>
        <row r="130">
          <cell r="E130" t="str">
            <v>Multiplek tebal 0,9 cm</v>
          </cell>
          <cell r="F130" t="str">
            <v>lembar</v>
          </cell>
          <cell r="G130">
            <v>116700</v>
          </cell>
        </row>
        <row r="131">
          <cell r="E131" t="str">
            <v>Multiplek tebal 12 mm</v>
          </cell>
          <cell r="F131" t="str">
            <v>lembar</v>
          </cell>
          <cell r="G131">
            <v>152600</v>
          </cell>
        </row>
        <row r="132">
          <cell r="E132" t="str">
            <v>Multiplek tebal 18 mm</v>
          </cell>
          <cell r="F132" t="str">
            <v>lembar</v>
          </cell>
          <cell r="G132">
            <v>226600</v>
          </cell>
        </row>
        <row r="133">
          <cell r="E133" t="str">
            <v>Perancah kayu</v>
          </cell>
          <cell r="F133" t="str">
            <v>m3</v>
          </cell>
          <cell r="G133">
            <v>2500000</v>
          </cell>
        </row>
        <row r="134">
          <cell r="E134" t="str">
            <v>Phenol film 12mm</v>
          </cell>
          <cell r="F134" t="str">
            <v>lembar</v>
          </cell>
          <cell r="G134">
            <v>230000</v>
          </cell>
        </row>
        <row r="135">
          <cell r="E135" t="str">
            <v>Pintu panel kayu lapis timbal uk. 1x2 m</v>
          </cell>
          <cell r="F135" t="str">
            <v>unit</v>
          </cell>
          <cell r="G135">
            <v>10000000</v>
          </cell>
        </row>
        <row r="136">
          <cell r="E136" t="str">
            <v>Plywood 12 mm</v>
          </cell>
          <cell r="F136" t="str">
            <v>lembar</v>
          </cell>
          <cell r="G136">
            <v>167300</v>
          </cell>
        </row>
        <row r="137">
          <cell r="E137" t="str">
            <v>Plywood 4 mm m3</v>
          </cell>
          <cell r="F137" t="str">
            <v>m3</v>
          </cell>
          <cell r="G137">
            <v>6298700</v>
          </cell>
        </row>
        <row r="138">
          <cell r="E138" t="str">
            <v>Plywood 4 mm lembar</v>
          </cell>
          <cell r="F138" t="str">
            <v>lembar</v>
          </cell>
          <cell r="G138">
            <v>75000</v>
          </cell>
        </row>
        <row r="139">
          <cell r="E139" t="str">
            <v>Plywood 6 mm</v>
          </cell>
          <cell r="F139" t="str">
            <v>lembar</v>
          </cell>
          <cell r="G139">
            <v>84200</v>
          </cell>
        </row>
        <row r="140">
          <cell r="E140" t="str">
            <v>Plywood 9 mm (120x240)</v>
          </cell>
          <cell r="F140" t="str">
            <v>lembar</v>
          </cell>
          <cell r="G140">
            <v>127000</v>
          </cell>
        </row>
        <row r="141">
          <cell r="E141" t="str">
            <v>Reng 2x3 cm</v>
          </cell>
          <cell r="F141" t="str">
            <v>m3</v>
          </cell>
          <cell r="G141">
            <v>8750000</v>
          </cell>
        </row>
        <row r="142">
          <cell r="E142" t="str">
            <v>Reng 3x4 cm</v>
          </cell>
          <cell r="F142" t="str">
            <v>m3</v>
          </cell>
          <cell r="G142">
            <v>9302000</v>
          </cell>
        </row>
        <row r="143">
          <cell r="E143" t="str">
            <v>Teakwood 4 mm (120x240)</v>
          </cell>
          <cell r="F143" t="str">
            <v>lembar</v>
          </cell>
          <cell r="G143">
            <v>76300</v>
          </cell>
        </row>
        <row r="144">
          <cell r="E144" t="str">
            <v>Teakwood 4 mm (90x210)</v>
          </cell>
          <cell r="F144" t="str">
            <v>lembar</v>
          </cell>
          <cell r="G144">
            <v>65600</v>
          </cell>
        </row>
        <row r="145">
          <cell r="E145" t="str">
            <v>Teakwood 9 mm (90x210)</v>
          </cell>
          <cell r="F145" t="str">
            <v>lembar</v>
          </cell>
          <cell r="G145">
            <v>114000</v>
          </cell>
        </row>
        <row r="146">
          <cell r="E146" t="str">
            <v>Tripleks  t=9mm</v>
          </cell>
          <cell r="F146" t="str">
            <v>lembar</v>
          </cell>
          <cell r="G146">
            <v>101200</v>
          </cell>
        </row>
        <row r="147">
          <cell r="E147" t="str">
            <v>Veeneer tebal 2 mm</v>
          </cell>
          <cell r="F147" t="str">
            <v>m2</v>
          </cell>
          <cell r="G147">
            <v>150000</v>
          </cell>
        </row>
        <row r="148">
          <cell r="E148" t="str">
            <v>MATERIAL PIPA PVC DAN HDPE</v>
          </cell>
        </row>
        <row r="149">
          <cell r="E149" t="str">
            <v>Assesoris  PVC</v>
          </cell>
          <cell r="F149" t="str">
            <v>m'</v>
          </cell>
          <cell r="G149">
            <v>5700</v>
          </cell>
        </row>
        <row r="150">
          <cell r="E150" t="str">
            <v>Pipa HDPE 40/33 mm</v>
          </cell>
          <cell r="F150" t="str">
            <v>m'</v>
          </cell>
          <cell r="G150">
            <v>13300</v>
          </cell>
        </row>
        <row r="151">
          <cell r="E151" t="str">
            <v>Pipa PVC  tipe D Ø 2"</v>
          </cell>
          <cell r="F151" t="str">
            <v>m'</v>
          </cell>
          <cell r="G151">
            <v>23500</v>
          </cell>
        </row>
        <row r="152">
          <cell r="E152" t="str">
            <v>Pipa PVC AW Ø 1"</v>
          </cell>
          <cell r="F152" t="str">
            <v>m'</v>
          </cell>
          <cell r="G152">
            <v>11250</v>
          </cell>
        </row>
        <row r="153">
          <cell r="E153" t="str">
            <v>Pipa PVC AW Ø 1/2"</v>
          </cell>
          <cell r="F153" t="str">
            <v>batang</v>
          </cell>
          <cell r="G153">
            <v>27500</v>
          </cell>
        </row>
        <row r="154">
          <cell r="E154" t="str">
            <v>Pipa PVC AW Ø 1/2" (m)</v>
          </cell>
          <cell r="F154" t="str">
            <v>m'</v>
          </cell>
          <cell r="G154">
            <v>6875</v>
          </cell>
        </row>
        <row r="155">
          <cell r="E155" t="str">
            <v>Pipa PVC AW Ø 10"</v>
          </cell>
          <cell r="F155" t="str">
            <v>m'</v>
          </cell>
          <cell r="G155">
            <v>150000</v>
          </cell>
        </row>
        <row r="156">
          <cell r="E156" t="str">
            <v>Pipa PVC AW Ø 1-1/2"</v>
          </cell>
          <cell r="F156" t="str">
            <v>m'</v>
          </cell>
          <cell r="G156">
            <v>20000</v>
          </cell>
        </row>
        <row r="157">
          <cell r="E157" t="str">
            <v>Pipa PVC AW Ø 1-1/4"</v>
          </cell>
          <cell r="F157" t="str">
            <v>m'</v>
          </cell>
          <cell r="G157">
            <v>18500</v>
          </cell>
        </row>
        <row r="158">
          <cell r="E158" t="str">
            <v>Pipa PVC AW Ø 12"</v>
          </cell>
          <cell r="F158" t="str">
            <v>m'</v>
          </cell>
          <cell r="G158">
            <v>177500</v>
          </cell>
        </row>
        <row r="159">
          <cell r="E159" t="str">
            <v>Pipa PVC AW Ø 14"</v>
          </cell>
          <cell r="F159" t="str">
            <v>m'</v>
          </cell>
          <cell r="G159">
            <v>200000</v>
          </cell>
        </row>
        <row r="160">
          <cell r="E160" t="str">
            <v>Pipa PVC AW Ø 16"</v>
          </cell>
          <cell r="F160" t="str">
            <v>m'</v>
          </cell>
          <cell r="G160">
            <v>233750</v>
          </cell>
        </row>
        <row r="161">
          <cell r="E161" t="str">
            <v>Pipa PVC AW Ø 2"</v>
          </cell>
          <cell r="F161" t="str">
            <v>m'</v>
          </cell>
          <cell r="G161">
            <v>26000</v>
          </cell>
        </row>
        <row r="162">
          <cell r="E162" t="str">
            <v>Pipa PVC AW Ø 2-1/2"</v>
          </cell>
          <cell r="F162" t="str">
            <v>m'</v>
          </cell>
          <cell r="G162">
            <v>33625</v>
          </cell>
        </row>
        <row r="163">
          <cell r="E163" t="str">
            <v>Pipa PVC AW Ø 3"</v>
          </cell>
          <cell r="F163" t="str">
            <v>m'</v>
          </cell>
          <cell r="G163">
            <v>51075</v>
          </cell>
        </row>
        <row r="164">
          <cell r="E164" t="str">
            <v>Pipa PVC AW Ø 3/4"</v>
          </cell>
          <cell r="F164" t="str">
            <v>batang</v>
          </cell>
          <cell r="G164">
            <v>35000</v>
          </cell>
        </row>
        <row r="165">
          <cell r="E165" t="str">
            <v>Pipa PVC AW Ø 3/4" (m)</v>
          </cell>
          <cell r="F165" t="str">
            <v>m'</v>
          </cell>
          <cell r="G165">
            <v>8750</v>
          </cell>
        </row>
        <row r="166">
          <cell r="E166" t="str">
            <v>Pipa PVC AW Ø 4"</v>
          </cell>
          <cell r="F166" t="str">
            <v>m'</v>
          </cell>
          <cell r="G166">
            <v>72375</v>
          </cell>
        </row>
        <row r="167">
          <cell r="E167" t="str">
            <v>Pipa PVC AW Ø 5"</v>
          </cell>
          <cell r="F167" t="str">
            <v>m'</v>
          </cell>
          <cell r="G167">
            <v>100000</v>
          </cell>
        </row>
        <row r="168">
          <cell r="E168" t="str">
            <v>Pipa PVC AW Ø 6"</v>
          </cell>
          <cell r="F168" t="str">
            <v>m'</v>
          </cell>
          <cell r="G168">
            <v>107500</v>
          </cell>
        </row>
        <row r="169">
          <cell r="E169" t="str">
            <v>Pipa PVC AW Ø 8"</v>
          </cell>
          <cell r="F169" t="str">
            <v>m'</v>
          </cell>
          <cell r="G169">
            <v>132500</v>
          </cell>
        </row>
        <row r="170">
          <cell r="E170" t="str">
            <v>Pipa PVC D Ø 10"</v>
          </cell>
          <cell r="F170" t="str">
            <v>m'</v>
          </cell>
          <cell r="G170">
            <v>232900</v>
          </cell>
        </row>
        <row r="171">
          <cell r="E171" t="str">
            <v>Pipa PVC D Ø 1-1/2"</v>
          </cell>
          <cell r="F171" t="str">
            <v>m'</v>
          </cell>
          <cell r="G171">
            <v>11175</v>
          </cell>
        </row>
        <row r="172">
          <cell r="E172" t="str">
            <v>Pipa PVC D Ø 1-1/4"</v>
          </cell>
          <cell r="F172" t="str">
            <v>m'</v>
          </cell>
          <cell r="G172">
            <v>10000</v>
          </cell>
        </row>
        <row r="173">
          <cell r="E173" t="str">
            <v>Pipa PVC D Ø 12"</v>
          </cell>
          <cell r="F173" t="str">
            <v>m'</v>
          </cell>
          <cell r="G173">
            <v>319750</v>
          </cell>
        </row>
        <row r="174">
          <cell r="E174" t="str">
            <v>Pipa PVC D Ø 14"</v>
          </cell>
          <cell r="F174" t="str">
            <v>m'</v>
          </cell>
          <cell r="G174">
            <v>325000</v>
          </cell>
        </row>
        <row r="175">
          <cell r="E175" t="str">
            <v>Pipa PVC D Ø 16"</v>
          </cell>
          <cell r="F175" t="str">
            <v>m'</v>
          </cell>
          <cell r="G175">
            <v>362500</v>
          </cell>
        </row>
        <row r="176">
          <cell r="E176" t="str">
            <v>Pipa PVC D Ø 2"</v>
          </cell>
          <cell r="F176" t="str">
            <v>m'</v>
          </cell>
          <cell r="G176">
            <v>64900</v>
          </cell>
        </row>
        <row r="177">
          <cell r="E177" t="str">
            <v>Pipa PVC D Ø 2-1/2"</v>
          </cell>
          <cell r="F177" t="str">
            <v>m'</v>
          </cell>
          <cell r="G177">
            <v>20625</v>
          </cell>
        </row>
        <row r="178">
          <cell r="E178" t="str">
            <v>Pipa PVC D Ø 3"</v>
          </cell>
          <cell r="F178" t="str">
            <v>m'</v>
          </cell>
          <cell r="G178">
            <v>81000</v>
          </cell>
        </row>
        <row r="179">
          <cell r="E179" t="str">
            <v>Pipa PVC D Ø 4"</v>
          </cell>
          <cell r="F179" t="str">
            <v>m'</v>
          </cell>
          <cell r="G179">
            <v>115100</v>
          </cell>
        </row>
        <row r="180">
          <cell r="E180" t="str">
            <v>Pipa PVC D Ø 5"</v>
          </cell>
          <cell r="F180" t="str">
            <v>m'</v>
          </cell>
          <cell r="G180">
            <v>63200</v>
          </cell>
        </row>
        <row r="181">
          <cell r="E181" t="str">
            <v>Pipa PVC D Ø 6"</v>
          </cell>
          <cell r="F181" t="str">
            <v>m'</v>
          </cell>
          <cell r="G181">
            <v>174800</v>
          </cell>
        </row>
        <row r="182">
          <cell r="E182" t="str">
            <v>Pipa PVC D Ø 8"</v>
          </cell>
          <cell r="F182" t="str">
            <v>m'</v>
          </cell>
          <cell r="G182">
            <v>139575</v>
          </cell>
        </row>
        <row r="183">
          <cell r="E183" t="str">
            <v>PVC  Ø 1 1/4"  s  10 tekanan nominal 10 bar (1,0 mpa) 4m</v>
          </cell>
          <cell r="F183" t="str">
            <v>batang</v>
          </cell>
          <cell r="G183">
            <v>79700</v>
          </cell>
        </row>
        <row r="184">
          <cell r="E184" t="str">
            <v>PVC  Ø 1 1/5"  s  10 tekanan nominal 10 bar (1,0 mpa) 6m</v>
          </cell>
          <cell r="F184" t="str">
            <v>batang</v>
          </cell>
          <cell r="G184">
            <v>145400</v>
          </cell>
        </row>
        <row r="185">
          <cell r="E185" t="str">
            <v>PVC  Ø 1"  s  10 tekanan nominal 10 bar (1,0 mpa) 4m</v>
          </cell>
          <cell r="F185" t="str">
            <v>batang</v>
          </cell>
          <cell r="G185">
            <v>51600</v>
          </cell>
        </row>
        <row r="186">
          <cell r="E186" t="str">
            <v>PVC  Ø 1/2"  s  10 tekanan nominal 10 bar (1,0 mpa) 4m</v>
          </cell>
          <cell r="F186" t="str">
            <v>batang</v>
          </cell>
          <cell r="G186">
            <v>30700</v>
          </cell>
        </row>
        <row r="187">
          <cell r="E187" t="str">
            <v>PVC  Ø 2"  s  12,5 tekanan nominal 10 bar (1,0 mpa) 6m</v>
          </cell>
          <cell r="F187" t="str">
            <v>batang</v>
          </cell>
          <cell r="G187">
            <v>214900</v>
          </cell>
        </row>
        <row r="188">
          <cell r="E188" t="str">
            <v>PVC  Ø 3"  s  12,5 tekanan nominal 10 bar (1,0 mpa) 6m</v>
          </cell>
          <cell r="F188" t="str">
            <v>batang</v>
          </cell>
          <cell r="G188">
            <v>423300</v>
          </cell>
        </row>
        <row r="189">
          <cell r="E189" t="str">
            <v>PVC  Ø 3/4"  s  10 tekanan nominal 10 bar (1,0 mpa) 4m</v>
          </cell>
          <cell r="F189" t="str">
            <v>batang</v>
          </cell>
          <cell r="G189">
            <v>33400</v>
          </cell>
        </row>
        <row r="190">
          <cell r="E190" t="str">
            <v>PVC  Ø 4"  s  12,5 tekanan nominal 10 bar (1,0 mpa) 6m</v>
          </cell>
          <cell r="F190" t="str">
            <v>batang</v>
          </cell>
          <cell r="G190">
            <v>641300</v>
          </cell>
        </row>
        <row r="191">
          <cell r="E191" t="str">
            <v>PVC  Ø 6"  s  12,5 tekanan nominal 10 bar (1,0 mpa) 6m</v>
          </cell>
          <cell r="F191" t="str">
            <v>batang</v>
          </cell>
          <cell r="G191">
            <v>1823000</v>
          </cell>
        </row>
        <row r="192">
          <cell r="E192" t="str">
            <v>PVC  Ø 8"  s  12,5 tekanan nominal 10 bar (1,0 mpa) 6m</v>
          </cell>
          <cell r="F192" t="str">
            <v>batang</v>
          </cell>
          <cell r="G192">
            <v>2043200</v>
          </cell>
        </row>
        <row r="193">
          <cell r="E193" t="str">
            <v>MATERIAL PIPA GALVANIS</v>
          </cell>
        </row>
        <row r="194">
          <cell r="E194" t="str">
            <v>Assesoris  galvanis</v>
          </cell>
          <cell r="F194" t="str">
            <v>m'</v>
          </cell>
          <cell r="G194">
            <v>5500</v>
          </cell>
        </row>
        <row r="195">
          <cell r="E195" t="str">
            <v>Pipa  galvanis medium B Ø  1  1/2" panjang  6  m</v>
          </cell>
          <cell r="F195" t="str">
            <v>batang</v>
          </cell>
          <cell r="G195">
            <v>405700</v>
          </cell>
        </row>
        <row r="196">
          <cell r="E196" t="str">
            <v>Pipa  galvanis medium B Ø  1" panjang  6  m</v>
          </cell>
          <cell r="F196" t="str">
            <v>batang</v>
          </cell>
          <cell r="G196">
            <v>263000</v>
          </cell>
        </row>
        <row r="197">
          <cell r="E197" t="str">
            <v>Pipa  galvanis medium B Ø  1/2" panjang  6  m</v>
          </cell>
          <cell r="F197" t="str">
            <v>m'</v>
          </cell>
          <cell r="G197">
            <v>24400</v>
          </cell>
        </row>
        <row r="198">
          <cell r="E198" t="str">
            <v>Pipa  galvanis medium B Ø  2  1/2" panjang  6  m</v>
          </cell>
          <cell r="F198" t="str">
            <v>batang</v>
          </cell>
          <cell r="G198">
            <v>550000</v>
          </cell>
        </row>
        <row r="199">
          <cell r="E199" t="str">
            <v>Pipa  galvanis medium B Ø  3" panjang  6  m</v>
          </cell>
          <cell r="F199" t="str">
            <v>batang</v>
          </cell>
          <cell r="G199">
            <v>1035100</v>
          </cell>
        </row>
        <row r="200">
          <cell r="E200" t="str">
            <v>Pipa  galvanis medium B Ø  3/4" panjang  6  m</v>
          </cell>
          <cell r="F200" t="str">
            <v>batang</v>
          </cell>
          <cell r="G200">
            <v>181200</v>
          </cell>
        </row>
        <row r="201">
          <cell r="E201" t="str">
            <v>Pipa  galvanis medium B Ø  4" panjang  6  m</v>
          </cell>
          <cell r="F201" t="str">
            <v>batang</v>
          </cell>
          <cell r="G201">
            <v>1475300</v>
          </cell>
        </row>
        <row r="202">
          <cell r="E202" t="str">
            <v>Pipa besi stainless  steel Ø1"  t=1.5 mm</v>
          </cell>
          <cell r="F202" t="str">
            <v>m'</v>
          </cell>
          <cell r="G202">
            <v>44800</v>
          </cell>
        </row>
        <row r="203">
          <cell r="E203" t="str">
            <v>Pipa besi stainless  steel Ø2"  t=1.5 mm</v>
          </cell>
          <cell r="F203" t="str">
            <v>m'</v>
          </cell>
          <cell r="G203">
            <v>92400</v>
          </cell>
        </row>
        <row r="204">
          <cell r="E204" t="str">
            <v>Pipa galvanis  medium A Ø 1 1/2"  panjang 6 m</v>
          </cell>
          <cell r="F204" t="str">
            <v>batang</v>
          </cell>
          <cell r="G204">
            <v>461800</v>
          </cell>
        </row>
        <row r="205">
          <cell r="E205" t="str">
            <v>Pipa galvanis  medium A Ø 1"  panjang 6 m</v>
          </cell>
          <cell r="F205" t="str">
            <v>batang</v>
          </cell>
          <cell r="G205">
            <v>266100</v>
          </cell>
        </row>
        <row r="206">
          <cell r="E206" t="str">
            <v>Pipa galvanis  medium A Ø 1/2"  panjang 6 m</v>
          </cell>
          <cell r="F206" t="str">
            <v>batang</v>
          </cell>
          <cell r="G206">
            <v>132500</v>
          </cell>
        </row>
        <row r="207">
          <cell r="E207" t="str">
            <v>Pipa galvanis  medium A Ø 2"  panjang 6 m</v>
          </cell>
          <cell r="F207" t="str">
            <v>batang</v>
          </cell>
          <cell r="G207">
            <v>528600</v>
          </cell>
        </row>
        <row r="208">
          <cell r="E208" t="str">
            <v>Pipa galvanis  medium A Ø 3"  panjang 6 m</v>
          </cell>
          <cell r="F208" t="str">
            <v>batang</v>
          </cell>
          <cell r="G208">
            <v>1021000</v>
          </cell>
        </row>
        <row r="209">
          <cell r="E209" t="str">
            <v>Pipa galvanis  medium A Ø 3/4"  panjang 6 m</v>
          </cell>
          <cell r="F209" t="str">
            <v>batang</v>
          </cell>
          <cell r="G209">
            <v>177900</v>
          </cell>
        </row>
        <row r="210">
          <cell r="E210" t="str">
            <v>Pipa galvanis  medium A Ø 4"  panjang 6 m</v>
          </cell>
          <cell r="F210" t="str">
            <v>batang</v>
          </cell>
          <cell r="G210">
            <v>1487200</v>
          </cell>
        </row>
        <row r="211">
          <cell r="E211" t="str">
            <v>Pipa galvanis  medium A Ø 5"  panjang 6 m</v>
          </cell>
          <cell r="F211" t="str">
            <v>batang</v>
          </cell>
          <cell r="G211">
            <v>1981200</v>
          </cell>
        </row>
        <row r="212">
          <cell r="E212" t="str">
            <v>Pipa galvanis  medium A Ø 6"  panjang 6 m</v>
          </cell>
          <cell r="F212" t="str">
            <v>batang</v>
          </cell>
          <cell r="G212">
            <v>1558300</v>
          </cell>
        </row>
        <row r="213">
          <cell r="E213" t="str">
            <v>Pipa galvanis  medium A Ø 8"  panjang 6 m</v>
          </cell>
          <cell r="F213" t="str">
            <v>batang</v>
          </cell>
          <cell r="G213">
            <v>2267400</v>
          </cell>
        </row>
        <row r="214">
          <cell r="E214" t="str">
            <v>Pipa galvanis  medium B  Ø 2"  panjang 6 m</v>
          </cell>
          <cell r="F214" t="str">
            <v>batang</v>
          </cell>
          <cell r="G214">
            <v>598800</v>
          </cell>
        </row>
        <row r="215">
          <cell r="E215" t="str">
            <v>Pipa galvanis  medium B  Ø 5"  panjang 6 m</v>
          </cell>
          <cell r="F215" t="str">
            <v>batang</v>
          </cell>
          <cell r="G215">
            <v>2031000</v>
          </cell>
        </row>
        <row r="216">
          <cell r="E216" t="str">
            <v>Pipa galvanis  medium B  Ø 6"  panjang 6 m</v>
          </cell>
          <cell r="F216" t="str">
            <v>batang</v>
          </cell>
          <cell r="G216">
            <v>2451200</v>
          </cell>
        </row>
        <row r="217">
          <cell r="E217" t="str">
            <v>Pipa galvanis  medium B  Ø 8"  panjang 6 m</v>
          </cell>
          <cell r="F217" t="str">
            <v>batang</v>
          </cell>
          <cell r="G217">
            <v>3466200</v>
          </cell>
        </row>
        <row r="218">
          <cell r="E218" t="str">
            <v>MATERIAL BESI DAN BAJA</v>
          </cell>
        </row>
        <row r="219">
          <cell r="E219" t="str">
            <v>Baja (ulir) U-39</v>
          </cell>
          <cell r="F219" t="str">
            <v>kg</v>
          </cell>
          <cell r="G219">
            <v>14600</v>
          </cell>
        </row>
        <row r="220">
          <cell r="E220" t="str">
            <v>Baja (ulir) U-48</v>
          </cell>
          <cell r="F220" t="str">
            <v>kg</v>
          </cell>
          <cell r="G220">
            <v>14600</v>
          </cell>
        </row>
        <row r="221">
          <cell r="E221" t="str">
            <v>Baja Tahan Karat  ( Stainless  Steel )</v>
          </cell>
          <cell r="F221" t="str">
            <v>kg</v>
          </cell>
          <cell r="G221">
            <v>80340</v>
          </cell>
        </row>
        <row r="222">
          <cell r="E222" t="str">
            <v>Besi angkur diameter 8</v>
          </cell>
          <cell r="F222" t="str">
            <v>kg</v>
          </cell>
          <cell r="G222">
            <v>35000</v>
          </cell>
        </row>
        <row r="223">
          <cell r="E223" t="str">
            <v>Besi angkur/mur/baut</v>
          </cell>
          <cell r="F223" t="str">
            <v>kg</v>
          </cell>
          <cell r="G223">
            <v>16660</v>
          </cell>
        </row>
        <row r="224">
          <cell r="E224" t="str">
            <v>Besi hollow  38.38.2</v>
          </cell>
          <cell r="F224" t="str">
            <v>kg</v>
          </cell>
          <cell r="G224">
            <v>13700</v>
          </cell>
        </row>
        <row r="225">
          <cell r="E225" t="str">
            <v>Besi hollow  50.50.3</v>
          </cell>
          <cell r="F225" t="str">
            <v>kg</v>
          </cell>
          <cell r="G225">
            <v>13800</v>
          </cell>
        </row>
        <row r="226">
          <cell r="E226" t="str">
            <v>Besi hollow galvanis 40.40</v>
          </cell>
          <cell r="F226" t="str">
            <v>m'</v>
          </cell>
          <cell r="G226">
            <v>6250</v>
          </cell>
        </row>
        <row r="227">
          <cell r="E227" t="str">
            <v>Besi lis  kaca (1 x  1) cm</v>
          </cell>
          <cell r="F227" t="str">
            <v>m'</v>
          </cell>
          <cell r="G227">
            <v>353900</v>
          </cell>
        </row>
        <row r="228">
          <cell r="E228" t="str">
            <v>Besi plat baja tebal 2 mm</v>
          </cell>
          <cell r="F228" t="str">
            <v>kg</v>
          </cell>
          <cell r="G228">
            <v>25000</v>
          </cell>
        </row>
        <row r="229">
          <cell r="E229" t="str">
            <v>Besi profil</v>
          </cell>
          <cell r="F229" t="str">
            <v>kg</v>
          </cell>
          <cell r="G229">
            <v>14840</v>
          </cell>
        </row>
        <row r="230">
          <cell r="E230" t="str">
            <v>Besi siku</v>
          </cell>
          <cell r="F230" t="str">
            <v>kg</v>
          </cell>
          <cell r="G230">
            <v>14700</v>
          </cell>
        </row>
        <row r="231">
          <cell r="E231" t="str">
            <v>Besi siku 30x30x3 mm</v>
          </cell>
          <cell r="F231" t="str">
            <v>kg</v>
          </cell>
          <cell r="G231">
            <v>13000</v>
          </cell>
        </row>
        <row r="232">
          <cell r="E232" t="str">
            <v>Besi siku 40x40x4 mm</v>
          </cell>
          <cell r="F232" t="str">
            <v>kg</v>
          </cell>
          <cell r="G232">
            <v>15667</v>
          </cell>
        </row>
        <row r="233">
          <cell r="E233" t="str">
            <v>Besi strip (0,2x2) cm</v>
          </cell>
          <cell r="F233" t="str">
            <v>m'</v>
          </cell>
          <cell r="G233">
            <v>5000</v>
          </cell>
        </row>
        <row r="234">
          <cell r="E234" t="str">
            <v>Besi strip (0,2x2) cm</v>
          </cell>
          <cell r="F234" t="str">
            <v>kg</v>
          </cell>
          <cell r="G234">
            <v>15000</v>
          </cell>
        </row>
        <row r="235">
          <cell r="E235" t="str">
            <v>Besi strip (20x3) mm</v>
          </cell>
          <cell r="F235" t="str">
            <v>kg</v>
          </cell>
          <cell r="G235">
            <v>17250</v>
          </cell>
        </row>
        <row r="236">
          <cell r="E236" t="str">
            <v>Besi strip tebal 5 mm</v>
          </cell>
          <cell r="F236" t="str">
            <v>kg</v>
          </cell>
          <cell r="G236">
            <v>7500</v>
          </cell>
        </row>
        <row r="237">
          <cell r="E237" t="str">
            <v>BjTP</v>
          </cell>
          <cell r="F237" t="str">
            <v>kg</v>
          </cell>
          <cell r="G237">
            <v>14250</v>
          </cell>
        </row>
        <row r="238">
          <cell r="E238" t="str">
            <v>BjTS</v>
          </cell>
          <cell r="F238" t="str">
            <v>kg</v>
          </cell>
          <cell r="G238">
            <v>14500</v>
          </cell>
        </row>
        <row r="239">
          <cell r="E239" t="str">
            <v>Bronjong kawat  pabrikan Uk.2x1x0,5 ø  3mm mesh 8x10</v>
          </cell>
          <cell r="F239" t="str">
            <v>Unit</v>
          </cell>
          <cell r="G239">
            <v>706700</v>
          </cell>
        </row>
        <row r="240">
          <cell r="E240" t="str">
            <v>Bronjong kawat  pabrikan Uk.3x1,5x0,5 ø  3mm mesh 8x10</v>
          </cell>
          <cell r="F240" t="str">
            <v>Unit</v>
          </cell>
          <cell r="G240">
            <v>1441700</v>
          </cell>
        </row>
        <row r="241">
          <cell r="E241" t="str">
            <v>Bronjong kawat  pabrikan Uk.3x1x0,5 ø  3mm mesh 8x10</v>
          </cell>
          <cell r="F241" t="str">
            <v>Unit</v>
          </cell>
          <cell r="G241">
            <v>1037400</v>
          </cell>
        </row>
        <row r="242">
          <cell r="E242" t="str">
            <v>Bronjong kawat  pabrikan Uk.4x1x0,5 ø  3mm mesh 8x10</v>
          </cell>
          <cell r="F242" t="str">
            <v>Unit</v>
          </cell>
          <cell r="G242">
            <v>1360800</v>
          </cell>
        </row>
        <row r="243">
          <cell r="E243" t="str">
            <v>Dinabolt dia. 12mm (10-15 cm)</v>
          </cell>
          <cell r="F243" t="str">
            <v>buah</v>
          </cell>
          <cell r="G243">
            <v>4550</v>
          </cell>
        </row>
        <row r="244">
          <cell r="E244" t="str">
            <v>Jaring Kawat Baja dilas</v>
          </cell>
          <cell r="F244" t="str">
            <v>kg</v>
          </cell>
          <cell r="G244">
            <v>15150</v>
          </cell>
        </row>
        <row r="245">
          <cell r="E245" t="str">
            <v>Kawat  bronjong</v>
          </cell>
          <cell r="F245" t="str">
            <v>kg</v>
          </cell>
          <cell r="G245">
            <v>15680</v>
          </cell>
        </row>
        <row r="246">
          <cell r="E246" t="str">
            <v>Kawat  duri</v>
          </cell>
          <cell r="F246" t="str">
            <v>roll</v>
          </cell>
          <cell r="G246">
            <v>116750</v>
          </cell>
        </row>
        <row r="247">
          <cell r="E247" t="str">
            <v>Kawat  galvanis  Ø 3 mm</v>
          </cell>
          <cell r="F247" t="str">
            <v>kg</v>
          </cell>
          <cell r="G247">
            <v>26020</v>
          </cell>
        </row>
        <row r="248">
          <cell r="E248" t="str">
            <v>Kawat  galvanis  Ø 4 mm</v>
          </cell>
          <cell r="F248" t="str">
            <v>kg</v>
          </cell>
          <cell r="G248">
            <v>25400</v>
          </cell>
        </row>
        <row r="249">
          <cell r="E249" t="str">
            <v>Kawat  galvanis  Ø 5 mm</v>
          </cell>
          <cell r="F249" t="str">
            <v>kg</v>
          </cell>
          <cell r="G249">
            <v>22800</v>
          </cell>
        </row>
        <row r="250">
          <cell r="E250" t="str">
            <v>Kawat  harmonika 12 x  24 mm</v>
          </cell>
          <cell r="F250" t="str">
            <v>m2</v>
          </cell>
          <cell r="G250">
            <v>28450</v>
          </cell>
        </row>
        <row r="251">
          <cell r="E251" t="str">
            <v>Kawat  harmonika 14 x  30 mm</v>
          </cell>
          <cell r="F251" t="str">
            <v>m2</v>
          </cell>
          <cell r="G251">
            <v>28470</v>
          </cell>
        </row>
        <row r="252">
          <cell r="E252" t="str">
            <v>Kawat  harmonika 14 x  35 mm</v>
          </cell>
          <cell r="F252" t="str">
            <v>m2</v>
          </cell>
          <cell r="G252">
            <v>27900</v>
          </cell>
        </row>
        <row r="253">
          <cell r="E253" t="str">
            <v>Kawat  kasa</v>
          </cell>
          <cell r="F253" t="str">
            <v>m2</v>
          </cell>
          <cell r="G253">
            <v>26900</v>
          </cell>
        </row>
        <row r="254">
          <cell r="E254" t="str">
            <v>Kawat beton</v>
          </cell>
          <cell r="F254" t="str">
            <v>kg</v>
          </cell>
          <cell r="G254">
            <v>18800</v>
          </cell>
        </row>
        <row r="255">
          <cell r="E255" t="str">
            <v>Kawat duri</v>
          </cell>
          <cell r="F255" t="str">
            <v>m'</v>
          </cell>
          <cell r="G255">
            <v>1750</v>
          </cell>
        </row>
        <row r="256">
          <cell r="E256" t="str">
            <v>Kawat harmonika</v>
          </cell>
          <cell r="F256" t="str">
            <v>m2</v>
          </cell>
          <cell r="G256">
            <v>34620</v>
          </cell>
        </row>
        <row r="257">
          <cell r="E257" t="str">
            <v>Kawat jaring panjang 240 cm</v>
          </cell>
          <cell r="F257" t="str">
            <v>lembar</v>
          </cell>
          <cell r="G257">
            <v>300000</v>
          </cell>
        </row>
        <row r="258">
          <cell r="E258" t="str">
            <v>Kawat las</v>
          </cell>
          <cell r="F258" t="str">
            <v>kg</v>
          </cell>
          <cell r="G258">
            <v>45550</v>
          </cell>
        </row>
        <row r="259">
          <cell r="E259" t="str">
            <v>Kawat nyamuk</v>
          </cell>
          <cell r="F259" t="str">
            <v>m3</v>
          </cell>
          <cell r="G259">
            <v>20190</v>
          </cell>
        </row>
        <row r="260">
          <cell r="E260" t="str">
            <v>Kawat nyamuk nylon</v>
          </cell>
          <cell r="F260" t="str">
            <v>m2</v>
          </cell>
          <cell r="G260">
            <v>18000</v>
          </cell>
        </row>
        <row r="261">
          <cell r="E261" t="str">
            <v>Kawat Ø 4 mm</v>
          </cell>
          <cell r="F261" t="str">
            <v>kg</v>
          </cell>
          <cell r="G261">
            <v>35000</v>
          </cell>
        </row>
        <row r="262">
          <cell r="E262" t="str">
            <v>Lapisan hot  deep galvanis</v>
          </cell>
          <cell r="F262" t="str">
            <v>kg</v>
          </cell>
          <cell r="G262">
            <v>8400</v>
          </cell>
        </row>
        <row r="263">
          <cell r="E263" t="str">
            <v>Paku 1 inch</v>
          </cell>
          <cell r="F263" t="str">
            <v>kg</v>
          </cell>
          <cell r="G263">
            <v>15000</v>
          </cell>
        </row>
        <row r="264">
          <cell r="E264" t="str">
            <v>Paku 12 cm</v>
          </cell>
          <cell r="F264" t="str">
            <v>buah</v>
          </cell>
          <cell r="G264">
            <v>1500</v>
          </cell>
        </row>
        <row r="265">
          <cell r="E265" t="str">
            <v>Paku 2 inch</v>
          </cell>
          <cell r="F265" t="str">
            <v>kg</v>
          </cell>
          <cell r="G265">
            <v>18000</v>
          </cell>
        </row>
        <row r="266">
          <cell r="E266" t="str">
            <v>Paku 4 inch</v>
          </cell>
          <cell r="F266" t="str">
            <v>kg</v>
          </cell>
          <cell r="G266">
            <v>19000</v>
          </cell>
        </row>
        <row r="267">
          <cell r="E267" t="str">
            <v>Paku 5 inch</v>
          </cell>
          <cell r="F267" t="str">
            <v>kg</v>
          </cell>
          <cell r="G267">
            <v>20000</v>
          </cell>
        </row>
        <row r="268">
          <cell r="E268" t="str">
            <v>Paku beton</v>
          </cell>
          <cell r="F268" t="str">
            <v>kg</v>
          </cell>
          <cell r="G268">
            <v>39450</v>
          </cell>
        </row>
        <row r="269">
          <cell r="E269" t="str">
            <v>Paku hak panj 15cm</v>
          </cell>
          <cell r="F269" t="str">
            <v>kg</v>
          </cell>
          <cell r="G269">
            <v>22070</v>
          </cell>
        </row>
        <row r="270">
          <cell r="E270" t="str">
            <v>Paku pancing 6x23</v>
          </cell>
          <cell r="F270" t="str">
            <v>kg</v>
          </cell>
          <cell r="G270">
            <v>19460</v>
          </cell>
        </row>
        <row r="271">
          <cell r="E271" t="str">
            <v>Paku payung</v>
          </cell>
          <cell r="F271" t="str">
            <v>kg</v>
          </cell>
          <cell r="G271">
            <v>45100</v>
          </cell>
        </row>
        <row r="272">
          <cell r="E272" t="str">
            <v>Paku rivet</v>
          </cell>
          <cell r="F272" t="str">
            <v>buah</v>
          </cell>
          <cell r="G272">
            <v>200</v>
          </cell>
        </row>
        <row r="273">
          <cell r="E273" t="str">
            <v>Paku sekrup</v>
          </cell>
          <cell r="F273" t="str">
            <v>kg</v>
          </cell>
          <cell r="G273">
            <v>30090</v>
          </cell>
        </row>
        <row r="274">
          <cell r="E274" t="str">
            <v>Paku sekrup (buah)</v>
          </cell>
          <cell r="F274" t="str">
            <v>buah</v>
          </cell>
          <cell r="G274">
            <v>1600</v>
          </cell>
        </row>
        <row r="275">
          <cell r="E275" t="str">
            <v>Pintu tahan api</v>
          </cell>
          <cell r="F275" t="str">
            <v>unit</v>
          </cell>
          <cell r="G275">
            <v>8000000</v>
          </cell>
        </row>
        <row r="276">
          <cell r="E276" t="str">
            <v>Pipa baja dia. 30 cm</v>
          </cell>
          <cell r="F276" t="str">
            <v>m'</v>
          </cell>
          <cell r="G276">
            <v>1680000</v>
          </cell>
        </row>
        <row r="277">
          <cell r="E277" t="str">
            <v>Pipa baja dia. 40 cm</v>
          </cell>
          <cell r="F277" t="str">
            <v>m'</v>
          </cell>
          <cell r="G277">
            <v>2240000</v>
          </cell>
        </row>
        <row r="278">
          <cell r="E278" t="str">
            <v>Pipa baja dia. 50 cm</v>
          </cell>
          <cell r="F278" t="str">
            <v>m'</v>
          </cell>
          <cell r="G278">
            <v>2800000</v>
          </cell>
        </row>
        <row r="279">
          <cell r="E279" t="str">
            <v>Pipa besi hitam 1 inch</v>
          </cell>
          <cell r="F279" t="str">
            <v>m'</v>
          </cell>
          <cell r="G279">
            <v>15500</v>
          </cell>
        </row>
        <row r="280">
          <cell r="E280" t="str">
            <v>Pipa besi hitam 1,5 inch</v>
          </cell>
          <cell r="F280" t="str">
            <v>m'</v>
          </cell>
          <cell r="G280">
            <v>22000</v>
          </cell>
        </row>
        <row r="281">
          <cell r="E281" t="str">
            <v>Pipa besi hitam 2 inch</v>
          </cell>
          <cell r="F281" t="str">
            <v>m'</v>
          </cell>
          <cell r="G281">
            <v>31000</v>
          </cell>
        </row>
        <row r="282">
          <cell r="E282" t="str">
            <v>Pipa besi hitam 3 inch</v>
          </cell>
          <cell r="F282" t="str">
            <v>m'</v>
          </cell>
          <cell r="G282">
            <v>42000</v>
          </cell>
        </row>
        <row r="283">
          <cell r="E283" t="str">
            <v>Saringan pasir</v>
          </cell>
          <cell r="F283" t="str">
            <v>m'</v>
          </cell>
          <cell r="G283">
            <v>16650</v>
          </cell>
        </row>
        <row r="284">
          <cell r="E284" t="str">
            <v>Sekrup kait</v>
          </cell>
          <cell r="F284" t="str">
            <v>buah</v>
          </cell>
          <cell r="G284">
            <v>700</v>
          </cell>
        </row>
        <row r="285">
          <cell r="E285" t="str">
            <v>Wiremesh M10</v>
          </cell>
          <cell r="F285" t="str">
            <v>kg</v>
          </cell>
          <cell r="G285">
            <v>12430</v>
          </cell>
        </row>
        <row r="286">
          <cell r="E286" t="str">
            <v>Wiremesh M12</v>
          </cell>
          <cell r="F286" t="str">
            <v>kg</v>
          </cell>
          <cell r="G286">
            <v>12660</v>
          </cell>
        </row>
        <row r="287">
          <cell r="E287" t="str">
            <v>Wiremesh M6</v>
          </cell>
          <cell r="F287" t="str">
            <v>kg</v>
          </cell>
          <cell r="G287">
            <v>11522</v>
          </cell>
        </row>
        <row r="288">
          <cell r="E288" t="str">
            <v>Wiremesh M7</v>
          </cell>
          <cell r="F288" t="str">
            <v>kg</v>
          </cell>
          <cell r="G288">
            <v>11816</v>
          </cell>
        </row>
        <row r="289">
          <cell r="E289" t="str">
            <v>Wiremesh M8</v>
          </cell>
          <cell r="F289" t="str">
            <v>kg</v>
          </cell>
          <cell r="G289">
            <v>12049</v>
          </cell>
        </row>
        <row r="290">
          <cell r="E290" t="str">
            <v>Wiremesh M9</v>
          </cell>
          <cell r="F290" t="str">
            <v>kg</v>
          </cell>
          <cell r="G290">
            <v>12276</v>
          </cell>
        </row>
        <row r="291">
          <cell r="E291" t="str">
            <v>MATERIAL PENUTUP ATAP</v>
          </cell>
        </row>
        <row r="292">
          <cell r="E292" t="str">
            <v>Aluminium gelombang 95x180 cm</v>
          </cell>
          <cell r="F292" t="str">
            <v>lembar</v>
          </cell>
          <cell r="G292">
            <v>180400</v>
          </cell>
        </row>
        <row r="293">
          <cell r="E293" t="str">
            <v>Asbes  gelombang kecil 4mm (150x105)</v>
          </cell>
          <cell r="F293" t="str">
            <v>lembar</v>
          </cell>
          <cell r="G293">
            <v>47800</v>
          </cell>
        </row>
        <row r="294">
          <cell r="E294" t="str">
            <v>Asbes  gelombang kecil 4mm (180x105)</v>
          </cell>
          <cell r="F294" t="str">
            <v>lembar</v>
          </cell>
          <cell r="G294">
            <v>57300</v>
          </cell>
        </row>
        <row r="295">
          <cell r="E295" t="str">
            <v>Asbes  gelombang kecil 4mm (210x105)</v>
          </cell>
          <cell r="F295" t="str">
            <v>lembar</v>
          </cell>
          <cell r="G295">
            <v>65300</v>
          </cell>
        </row>
        <row r="296">
          <cell r="E296" t="str">
            <v>Asbes  gelombang kecil 4mm (240x105)</v>
          </cell>
          <cell r="F296" t="str">
            <v>lembar</v>
          </cell>
          <cell r="G296">
            <v>75500</v>
          </cell>
        </row>
        <row r="297">
          <cell r="E297" t="str">
            <v>Asbes gelombang besar 5 mm, 150x105 cm</v>
          </cell>
          <cell r="F297" t="str">
            <v>lembar</v>
          </cell>
          <cell r="G297">
            <v>120000</v>
          </cell>
        </row>
        <row r="298">
          <cell r="E298" t="str">
            <v>Asbes gelombang besar 5 mm, 180x92 cm</v>
          </cell>
          <cell r="F298" t="str">
            <v>lembar</v>
          </cell>
          <cell r="G298">
            <v>85500</v>
          </cell>
        </row>
        <row r="299">
          <cell r="E299" t="str">
            <v>Asbes gelombang besar 5 mm, 200x92 cm</v>
          </cell>
          <cell r="F299" t="str">
            <v>lembar</v>
          </cell>
          <cell r="G299">
            <v>94000</v>
          </cell>
        </row>
        <row r="300">
          <cell r="E300" t="str">
            <v>Asbes gelombang besar 5 mm, 210x105 cm</v>
          </cell>
          <cell r="F300" t="str">
            <v>lembar</v>
          </cell>
          <cell r="G300">
            <v>125000</v>
          </cell>
        </row>
        <row r="301">
          <cell r="E301" t="str">
            <v>Asbes gelombang besar 5 mm, 225x92 cm</v>
          </cell>
          <cell r="F301" t="str">
            <v>lembar</v>
          </cell>
          <cell r="G301">
            <v>104900</v>
          </cell>
        </row>
        <row r="302">
          <cell r="E302" t="str">
            <v>Asbes gelombang besar 5 mm, 240x105 cm</v>
          </cell>
          <cell r="F302" t="str">
            <v>lembar</v>
          </cell>
          <cell r="G302">
            <v>130000</v>
          </cell>
        </row>
        <row r="303">
          <cell r="E303" t="str">
            <v>Asbes gelombang besar 5 mm, 250x92 cm</v>
          </cell>
          <cell r="F303" t="str">
            <v>lembar</v>
          </cell>
          <cell r="G303">
            <v>113400</v>
          </cell>
        </row>
        <row r="304">
          <cell r="E304" t="str">
            <v>Asbes gelombang besar 5 mm, 300x105 cm</v>
          </cell>
          <cell r="F304" t="str">
            <v>lembar</v>
          </cell>
          <cell r="G304">
            <v>135000</v>
          </cell>
        </row>
        <row r="305">
          <cell r="E305" t="str">
            <v>Asbes gelombang besar 6 mm, 180x108 cm</v>
          </cell>
          <cell r="F305" t="str">
            <v>lembar</v>
          </cell>
          <cell r="G305">
            <v>93000</v>
          </cell>
        </row>
        <row r="306">
          <cell r="E306" t="str">
            <v>Asbes gelombang besar 6 mm, 210x108 cm</v>
          </cell>
          <cell r="F306" t="str">
            <v>lembar</v>
          </cell>
          <cell r="G306">
            <v>92900</v>
          </cell>
        </row>
        <row r="307">
          <cell r="E307" t="str">
            <v>Asbes gelombang besar 6 mm, 240x108 cm</v>
          </cell>
          <cell r="F307" t="str">
            <v>lembar</v>
          </cell>
          <cell r="G307">
            <v>99600</v>
          </cell>
        </row>
        <row r="308">
          <cell r="E308" t="str">
            <v>Asbes gelombang besar 6 mm, 270x108 cm</v>
          </cell>
          <cell r="F308" t="str">
            <v>lembar</v>
          </cell>
          <cell r="G308">
            <v>113400</v>
          </cell>
        </row>
        <row r="309">
          <cell r="E309" t="str">
            <v>Asbes gelombang besar 6 mm, 300x108 cm</v>
          </cell>
          <cell r="F309" t="str">
            <v>lembar</v>
          </cell>
          <cell r="G309">
            <v>131000</v>
          </cell>
        </row>
        <row r="310">
          <cell r="E310" t="str">
            <v>Asbes gelombang kecil 4 mm, 270x105 cm</v>
          </cell>
          <cell r="F310" t="str">
            <v>lembar</v>
          </cell>
          <cell r="G310">
            <v>88400</v>
          </cell>
        </row>
        <row r="311">
          <cell r="E311" t="str">
            <v>Asbes gelombang kecil 4 mm, 300x105 cm</v>
          </cell>
          <cell r="F311" t="str">
            <v>lembar</v>
          </cell>
          <cell r="G311">
            <v>100500</v>
          </cell>
        </row>
        <row r="312">
          <cell r="E312" t="str">
            <v>Atap metal berpasir</v>
          </cell>
          <cell r="F312" t="str">
            <v>m2</v>
          </cell>
          <cell r="G312">
            <v>112500</v>
          </cell>
        </row>
        <row r="313">
          <cell r="E313" t="str">
            <v>Atap metal menerus</v>
          </cell>
          <cell r="F313" t="str">
            <v>m2</v>
          </cell>
          <cell r="G313">
            <v>80000</v>
          </cell>
        </row>
        <row r="314">
          <cell r="E314" t="str">
            <v>Atap Rumbia /  Atap Saung 150cmx50cm</v>
          </cell>
          <cell r="F314" t="str">
            <v>buah</v>
          </cell>
          <cell r="G314">
            <v>20000</v>
          </cell>
        </row>
        <row r="315">
          <cell r="E315" t="str">
            <v>Atap UPVC uk. 86x119 cm</v>
          </cell>
          <cell r="F315" t="str">
            <v>m2</v>
          </cell>
          <cell r="G315">
            <v>200000</v>
          </cell>
        </row>
        <row r="316">
          <cell r="E316" t="str">
            <v>Bitumen tekstur genting</v>
          </cell>
          <cell r="F316" t="str">
            <v>lembar</v>
          </cell>
          <cell r="G316">
            <v>62700</v>
          </cell>
        </row>
        <row r="317">
          <cell r="E317" t="str">
            <v>Bubung genteng kodok</v>
          </cell>
          <cell r="F317" t="str">
            <v>buah</v>
          </cell>
          <cell r="G317">
            <v>8600</v>
          </cell>
        </row>
        <row r="318">
          <cell r="E318" t="str">
            <v>Bubung genteng palentong</v>
          </cell>
          <cell r="F318" t="str">
            <v>buah</v>
          </cell>
          <cell r="G318">
            <v>10700</v>
          </cell>
        </row>
        <row r="319">
          <cell r="E319" t="str">
            <v>Bubungan asbes  besar</v>
          </cell>
          <cell r="F319" t="str">
            <v>buah</v>
          </cell>
          <cell r="G319">
            <v>30700</v>
          </cell>
        </row>
        <row r="320">
          <cell r="E320" t="str">
            <v>Bubungan asbes  kecil</v>
          </cell>
          <cell r="F320" t="str">
            <v>buah</v>
          </cell>
          <cell r="G320">
            <v>48100</v>
          </cell>
        </row>
        <row r="321">
          <cell r="E321" t="str">
            <v>Bubungan beton press</v>
          </cell>
          <cell r="F321" t="str">
            <v>buah</v>
          </cell>
          <cell r="G321">
            <v>5300</v>
          </cell>
        </row>
        <row r="322">
          <cell r="E322" t="str">
            <v>Fibre glass  (jabes) 180x105 cm</v>
          </cell>
          <cell r="F322" t="str">
            <v>lembar</v>
          </cell>
          <cell r="G322">
            <v>78500</v>
          </cell>
        </row>
        <row r="323">
          <cell r="E323" t="str">
            <v>Fibre glass  (jabes) 200x92 cm</v>
          </cell>
          <cell r="F323" t="str">
            <v>lembar</v>
          </cell>
          <cell r="G323">
            <v>68500</v>
          </cell>
        </row>
        <row r="324">
          <cell r="E324" t="str">
            <v>Fibre glass  (jabes) 210x105 cm</v>
          </cell>
          <cell r="F324" t="str">
            <v>buah</v>
          </cell>
          <cell r="G324">
            <v>89700</v>
          </cell>
        </row>
        <row r="325">
          <cell r="E325" t="str">
            <v>Fibre glass  (jabes) 250x105 cm</v>
          </cell>
          <cell r="F325" t="str">
            <v>buah</v>
          </cell>
          <cell r="G325">
            <v>122300</v>
          </cell>
        </row>
        <row r="326">
          <cell r="E326" t="str">
            <v>Fibre glass  (jabes) 250x92 cm</v>
          </cell>
          <cell r="F326" t="str">
            <v>buah</v>
          </cell>
          <cell r="G326">
            <v>162500</v>
          </cell>
        </row>
        <row r="327">
          <cell r="E327" t="str">
            <v>Fibreglass 180x90 cm</v>
          </cell>
          <cell r="F327" t="str">
            <v>lembar</v>
          </cell>
          <cell r="G327">
            <v>59600</v>
          </cell>
        </row>
        <row r="328">
          <cell r="E328" t="str">
            <v>Frame 'S' 85.50 tinggi profil 85 dan tebal 0,75  mm</v>
          </cell>
          <cell r="F328" t="str">
            <v>batang</v>
          </cell>
          <cell r="G328">
            <v>145000</v>
          </cell>
        </row>
        <row r="329">
          <cell r="E329" t="str">
            <v>Galvalum Gelombang Lapis  Pasir</v>
          </cell>
          <cell r="F329" t="str">
            <v>lembar</v>
          </cell>
          <cell r="G329">
            <v>61200</v>
          </cell>
        </row>
        <row r="330">
          <cell r="E330" t="str">
            <v>Genteng aspal 80x100 cm</v>
          </cell>
          <cell r="F330" t="str">
            <v>buah</v>
          </cell>
          <cell r="G330">
            <v>149700</v>
          </cell>
        </row>
        <row r="331">
          <cell r="E331" t="str">
            <v>Genteng beton</v>
          </cell>
          <cell r="F331" t="str">
            <v>buah</v>
          </cell>
          <cell r="G331">
            <v>6800</v>
          </cell>
        </row>
        <row r="332">
          <cell r="E332" t="str">
            <v>Genteng decra bond</v>
          </cell>
          <cell r="F332" t="str">
            <v>buah</v>
          </cell>
          <cell r="G332">
            <v>9800</v>
          </cell>
        </row>
        <row r="333">
          <cell r="E333" t="str">
            <v>Genteng kodok</v>
          </cell>
          <cell r="F333" t="str">
            <v>buah</v>
          </cell>
          <cell r="G333">
            <v>3400</v>
          </cell>
        </row>
        <row r="334">
          <cell r="E334" t="str">
            <v>Genteng kodok glazuur</v>
          </cell>
          <cell r="F334" t="str">
            <v>buah</v>
          </cell>
          <cell r="G334">
            <v>5800</v>
          </cell>
        </row>
        <row r="335">
          <cell r="E335" t="str">
            <v>Genteng metal</v>
          </cell>
          <cell r="F335" t="str">
            <v>lembar</v>
          </cell>
          <cell r="G335">
            <v>50700</v>
          </cell>
        </row>
        <row r="336">
          <cell r="E336" t="str">
            <v>Genteng metal berpasir</v>
          </cell>
          <cell r="F336" t="str">
            <v>lembar</v>
          </cell>
          <cell r="G336">
            <v>30500</v>
          </cell>
        </row>
        <row r="337">
          <cell r="E337" t="str">
            <v>Genteng palentong</v>
          </cell>
          <cell r="F337" t="str">
            <v>buah</v>
          </cell>
          <cell r="G337">
            <v>2800</v>
          </cell>
        </row>
        <row r="338">
          <cell r="E338" t="str">
            <v>Genteng palentong super</v>
          </cell>
          <cell r="F338" t="str">
            <v>buah</v>
          </cell>
          <cell r="G338">
            <v>5300</v>
          </cell>
        </row>
        <row r="339">
          <cell r="E339" t="str">
            <v>Listplang papan kalsiboard</v>
          </cell>
          <cell r="F339" t="str">
            <v>buah</v>
          </cell>
          <cell r="G339">
            <v>56200</v>
          </cell>
        </row>
        <row r="340">
          <cell r="E340" t="str">
            <v>Listplang tekstur kayu</v>
          </cell>
          <cell r="F340" t="str">
            <v>buah</v>
          </cell>
          <cell r="G340">
            <v>54500</v>
          </cell>
        </row>
        <row r="341">
          <cell r="E341" t="str">
            <v>Nok genteng aspal</v>
          </cell>
          <cell r="F341" t="str">
            <v>buah</v>
          </cell>
          <cell r="G341">
            <v>95000</v>
          </cell>
        </row>
        <row r="342">
          <cell r="E342" t="str">
            <v>Nok genteng beton</v>
          </cell>
          <cell r="F342" t="str">
            <v>buah</v>
          </cell>
          <cell r="G342">
            <v>9600</v>
          </cell>
        </row>
        <row r="343">
          <cell r="E343" t="str">
            <v>Nok genteng metal</v>
          </cell>
          <cell r="F343" t="str">
            <v>buah</v>
          </cell>
          <cell r="G343">
            <v>25600</v>
          </cell>
        </row>
        <row r="344">
          <cell r="E344" t="str">
            <v>Nok paten 105 cm</v>
          </cell>
          <cell r="F344" t="str">
            <v>lembar</v>
          </cell>
          <cell r="G344">
            <v>70000</v>
          </cell>
        </row>
        <row r="345">
          <cell r="E345" t="str">
            <v>Nok paten 108 cm</v>
          </cell>
          <cell r="F345" t="str">
            <v>lembar</v>
          </cell>
          <cell r="G345">
            <v>75000</v>
          </cell>
        </row>
        <row r="346">
          <cell r="E346" t="str">
            <v>Nok paten 92 cm</v>
          </cell>
          <cell r="F346" t="str">
            <v>lembar</v>
          </cell>
          <cell r="G346">
            <v>65000</v>
          </cell>
        </row>
        <row r="347">
          <cell r="E347" t="str">
            <v>Nok setel rata 105 cm</v>
          </cell>
          <cell r="F347" t="str">
            <v>lembar</v>
          </cell>
          <cell r="G347">
            <v>75000</v>
          </cell>
        </row>
        <row r="348">
          <cell r="E348" t="str">
            <v>Nok setel rata 108 cm</v>
          </cell>
          <cell r="F348" t="str">
            <v>lembar</v>
          </cell>
          <cell r="G348">
            <v>80000</v>
          </cell>
        </row>
        <row r="349">
          <cell r="E349" t="str">
            <v>Nok setel rata 92 cm</v>
          </cell>
          <cell r="F349" t="str">
            <v>lembar</v>
          </cell>
          <cell r="G349">
            <v>70000</v>
          </cell>
        </row>
        <row r="350">
          <cell r="E350" t="str">
            <v>Nok standar</v>
          </cell>
          <cell r="F350" t="str">
            <v>lembar</v>
          </cell>
          <cell r="G350">
            <v>67000</v>
          </cell>
        </row>
        <row r="351">
          <cell r="E351" t="str">
            <v>Nok stel gelombang 105 cm</v>
          </cell>
          <cell r="F351" t="str">
            <v>lembar</v>
          </cell>
          <cell r="G351">
            <v>70000</v>
          </cell>
        </row>
        <row r="352">
          <cell r="E352" t="str">
            <v>Nok stel gelombang 108 cm</v>
          </cell>
          <cell r="F352" t="str">
            <v>lembar</v>
          </cell>
          <cell r="G352">
            <v>80000</v>
          </cell>
        </row>
        <row r="353">
          <cell r="E353" t="str">
            <v>Nok stel gelombang 92 cm</v>
          </cell>
          <cell r="F353" t="str">
            <v>lembar</v>
          </cell>
          <cell r="G353">
            <v>60000</v>
          </cell>
        </row>
        <row r="354">
          <cell r="E354" t="str">
            <v>Reng  batten  0,5</v>
          </cell>
          <cell r="F354" t="str">
            <v>batang</v>
          </cell>
          <cell r="G354">
            <v>35000</v>
          </cell>
        </row>
        <row r="355">
          <cell r="E355" t="str">
            <v>Roof light fiberglass</v>
          </cell>
          <cell r="F355" t="str">
            <v>lembar</v>
          </cell>
          <cell r="G355">
            <v>116300</v>
          </cell>
        </row>
        <row r="356">
          <cell r="E356" t="str">
            <v>Seng gelombang 3x6 inch</v>
          </cell>
          <cell r="F356" t="str">
            <v>lembar</v>
          </cell>
          <cell r="G356">
            <v>83100</v>
          </cell>
        </row>
        <row r="357">
          <cell r="E357" t="str">
            <v>Seng gelombang bjls  0.18 panjang 180 cm</v>
          </cell>
          <cell r="F357" t="str">
            <v>lembar</v>
          </cell>
          <cell r="G357">
            <v>55200</v>
          </cell>
        </row>
        <row r="358">
          <cell r="E358" t="str">
            <v>Seng gelombang bjls  0.20 panjang 180 cm</v>
          </cell>
          <cell r="F358" t="str">
            <v>lembar</v>
          </cell>
          <cell r="G358">
            <v>63900</v>
          </cell>
        </row>
        <row r="359">
          <cell r="E359" t="str">
            <v>Seng gelombang bjls  0.30 panjang 180 cm</v>
          </cell>
          <cell r="F359" t="str">
            <v>lembar</v>
          </cell>
          <cell r="G359">
            <v>73300</v>
          </cell>
        </row>
        <row r="360">
          <cell r="E360" t="str">
            <v>Seng gelombang bjls  0.40 panjang 180 cm</v>
          </cell>
          <cell r="F360" t="str">
            <v>lembar</v>
          </cell>
          <cell r="G360">
            <v>73000</v>
          </cell>
        </row>
        <row r="361">
          <cell r="E361" t="str">
            <v>Seng gelombang bjls  28</v>
          </cell>
          <cell r="F361" t="str">
            <v>lembar</v>
          </cell>
          <cell r="G361">
            <v>85500</v>
          </cell>
        </row>
        <row r="362">
          <cell r="E362" t="str">
            <v>Seng gelombang bljs 30</v>
          </cell>
          <cell r="F362" t="str">
            <v>lembar</v>
          </cell>
          <cell r="G362">
            <v>79000</v>
          </cell>
        </row>
        <row r="363">
          <cell r="E363" t="str">
            <v>Seng gelombang panjang 200 cm</v>
          </cell>
          <cell r="F363" t="str">
            <v>lembar</v>
          </cell>
          <cell r="G363">
            <v>85000</v>
          </cell>
        </row>
        <row r="364">
          <cell r="E364" t="str">
            <v>Seng plat  BJLS 0.18 lebar 55 cm</v>
          </cell>
          <cell r="F364" t="str">
            <v>m'</v>
          </cell>
          <cell r="G364">
            <v>24800</v>
          </cell>
        </row>
        <row r="365">
          <cell r="E365" t="str">
            <v>Seng plat  BJLS 0.20 lebar 55 cm</v>
          </cell>
          <cell r="F365" t="str">
            <v>m'</v>
          </cell>
          <cell r="G365">
            <v>28100</v>
          </cell>
        </row>
        <row r="366">
          <cell r="E366" t="str">
            <v>Seng plat  BJLS 0.28 lebar 55 cm</v>
          </cell>
          <cell r="F366" t="str">
            <v>m'</v>
          </cell>
          <cell r="G366">
            <v>30400</v>
          </cell>
        </row>
        <row r="367">
          <cell r="E367" t="str">
            <v>Seng plat  BJLS 0.30 lebar 55 cm</v>
          </cell>
          <cell r="F367" t="str">
            <v>m'</v>
          </cell>
          <cell r="G367">
            <v>34600</v>
          </cell>
        </row>
        <row r="368">
          <cell r="E368" t="str">
            <v>Seng plat 3x6 inch</v>
          </cell>
          <cell r="F368" t="str">
            <v>lembar</v>
          </cell>
          <cell r="G368">
            <v>66900</v>
          </cell>
        </row>
        <row r="369">
          <cell r="E369" t="str">
            <v>Seng plat 3x6 inch bjls 28</v>
          </cell>
          <cell r="F369" t="str">
            <v>lembar</v>
          </cell>
          <cell r="G369">
            <v>72200</v>
          </cell>
        </row>
        <row r="370">
          <cell r="E370" t="str">
            <v>Seng plat bjls 28</v>
          </cell>
          <cell r="F370" t="str">
            <v>m'</v>
          </cell>
          <cell r="G370">
            <v>70200</v>
          </cell>
        </row>
        <row r="371">
          <cell r="E371" t="str">
            <v>Seng plat bjls 30</v>
          </cell>
          <cell r="F371" t="str">
            <v>m'</v>
          </cell>
          <cell r="G371">
            <v>74400</v>
          </cell>
        </row>
        <row r="372">
          <cell r="E372" t="str">
            <v>Seng plat bjls 30</v>
          </cell>
          <cell r="F372" t="str">
            <v>lembar</v>
          </cell>
          <cell r="G372">
            <v>89400</v>
          </cell>
        </row>
        <row r="373">
          <cell r="E373" t="str">
            <v>Sirap (100 lbr)</v>
          </cell>
          <cell r="F373" t="str">
            <v>pak</v>
          </cell>
          <cell r="G373">
            <v>200000</v>
          </cell>
        </row>
        <row r="374">
          <cell r="E374" t="str">
            <v>Sirap kayu</v>
          </cell>
          <cell r="F374" t="str">
            <v>buah</v>
          </cell>
          <cell r="G374">
            <v>5000</v>
          </cell>
        </row>
        <row r="375">
          <cell r="E375" t="str">
            <v>Wab  capsule 62.27  tinggi 62  mm dan  tebal 0,4mm</v>
          </cell>
          <cell r="F375" t="str">
            <v>batang</v>
          </cell>
          <cell r="G375">
            <v>55000</v>
          </cell>
        </row>
        <row r="376">
          <cell r="E376" t="str">
            <v>MATERIAL PLAFON</v>
          </cell>
        </row>
        <row r="377">
          <cell r="E377" t="str">
            <v>Asbes 1,00  x 1,00  m</v>
          </cell>
          <cell r="F377" t="str">
            <v>lembar</v>
          </cell>
          <cell r="G377">
            <v>17400</v>
          </cell>
        </row>
        <row r="378">
          <cell r="E378" t="str">
            <v>Compon Flafond</v>
          </cell>
          <cell r="F378" t="str">
            <v>kg</v>
          </cell>
          <cell r="G378">
            <v>5000</v>
          </cell>
        </row>
        <row r="379">
          <cell r="E379" t="str">
            <v>cross tee</v>
          </cell>
          <cell r="F379" t="str">
            <v>batang</v>
          </cell>
          <cell r="G379">
            <v>18000</v>
          </cell>
        </row>
        <row r="380">
          <cell r="E380" t="str">
            <v>GRCboard (120 cm x  240 cm x  5 mm)</v>
          </cell>
          <cell r="F380" t="str">
            <v>m2</v>
          </cell>
          <cell r="G380">
            <v>80800</v>
          </cell>
        </row>
        <row r="381">
          <cell r="E381" t="str">
            <v>GRCboard (120 cm x  240 cm x  6 mm)</v>
          </cell>
          <cell r="F381" t="str">
            <v>m2</v>
          </cell>
          <cell r="G381">
            <v>99300</v>
          </cell>
        </row>
        <row r="382">
          <cell r="E382" t="str">
            <v>Gypsum Board (120 cm x  240 cm x  12 mm)</v>
          </cell>
          <cell r="F382" t="str">
            <v>lembar</v>
          </cell>
          <cell r="G382">
            <v>93000</v>
          </cell>
        </row>
        <row r="383">
          <cell r="E383" t="str">
            <v>Gypsum board (120 cm x 240 cm x 9 mm)</v>
          </cell>
          <cell r="F383" t="str">
            <v>lembar</v>
          </cell>
          <cell r="G383">
            <v>70000</v>
          </cell>
        </row>
        <row r="384">
          <cell r="E384" t="str">
            <v>Lambersening plafon ˂3</v>
          </cell>
          <cell r="F384" t="str">
            <v>m2</v>
          </cell>
          <cell r="G384">
            <v>180000</v>
          </cell>
        </row>
        <row r="385">
          <cell r="E385" t="str">
            <v>Lambersening plafon ˃3</v>
          </cell>
          <cell r="F385" t="str">
            <v>m2</v>
          </cell>
          <cell r="G385">
            <v>200000</v>
          </cell>
        </row>
        <row r="386">
          <cell r="E386" t="str">
            <v>List gypsum profil</v>
          </cell>
          <cell r="F386" t="str">
            <v>m'</v>
          </cell>
          <cell r="G386">
            <v>15800</v>
          </cell>
        </row>
        <row r="387">
          <cell r="E387" t="str">
            <v>Listplank GRC lebar 20 cm</v>
          </cell>
          <cell r="F387" t="str">
            <v>m'</v>
          </cell>
          <cell r="G387">
            <v>21000</v>
          </cell>
        </row>
        <row r="388">
          <cell r="E388" t="str">
            <v>Listplank GRC lebar 30 cm</v>
          </cell>
          <cell r="F388" t="str">
            <v>m'</v>
          </cell>
          <cell r="G388">
            <v>23000</v>
          </cell>
        </row>
        <row r="389">
          <cell r="E389" t="str">
            <v>Main tee</v>
          </cell>
          <cell r="F389" t="str">
            <v>batang</v>
          </cell>
          <cell r="G389">
            <v>34000</v>
          </cell>
        </row>
        <row r="390">
          <cell r="E390" t="str">
            <v>Papan semen</v>
          </cell>
          <cell r="F390" t="str">
            <v>m2</v>
          </cell>
          <cell r="G390">
            <v>45000</v>
          </cell>
        </row>
        <row r="391">
          <cell r="E391" t="str">
            <v>Pelat  asbes  tebal 3,5 mm</v>
          </cell>
          <cell r="F391" t="str">
            <v>lembar</v>
          </cell>
          <cell r="G391">
            <v>62400</v>
          </cell>
        </row>
        <row r="392">
          <cell r="E392" t="str">
            <v>Pelat  asbes  tebal 4 mm</v>
          </cell>
          <cell r="F392" t="str">
            <v>lembar</v>
          </cell>
          <cell r="G392">
            <v>69800</v>
          </cell>
        </row>
        <row r="393">
          <cell r="E393" t="str">
            <v>Plafon akustik 30x30 cm</v>
          </cell>
          <cell r="F393" t="str">
            <v>lembar</v>
          </cell>
          <cell r="G393">
            <v>6200</v>
          </cell>
        </row>
        <row r="394">
          <cell r="E394" t="str">
            <v>Plafon akustik 30x60 cm</v>
          </cell>
          <cell r="F394" t="str">
            <v>lembar</v>
          </cell>
          <cell r="G394">
            <v>13900</v>
          </cell>
        </row>
        <row r="395">
          <cell r="E395" t="str">
            <v>Plafon akustik 60x120 cm</v>
          </cell>
          <cell r="F395" t="str">
            <v>lembar</v>
          </cell>
          <cell r="G395">
            <v>24000</v>
          </cell>
        </row>
        <row r="396">
          <cell r="E396" t="str">
            <v>MATERIAL PENUTUP LANTAI DAN DINDING</v>
          </cell>
        </row>
        <row r="397">
          <cell r="E397" t="str">
            <v>Bata Ekspose Tempel warna natural 8x24x2 cm</v>
          </cell>
          <cell r="F397" t="str">
            <v>m'</v>
          </cell>
          <cell r="G397">
            <v>125000</v>
          </cell>
        </row>
        <row r="398">
          <cell r="E398" t="str">
            <v>Bata tempel</v>
          </cell>
          <cell r="F398" t="str">
            <v>buah</v>
          </cell>
          <cell r="G398">
            <v>2500</v>
          </cell>
        </row>
        <row r="399">
          <cell r="E399" t="str">
            <v>Batako 20x40x10 cm</v>
          </cell>
          <cell r="F399" t="str">
            <v>buah</v>
          </cell>
          <cell r="G399">
            <v>4400</v>
          </cell>
        </row>
        <row r="400">
          <cell r="E400" t="str">
            <v>Batu andesit  30x30 t=3cm</v>
          </cell>
          <cell r="F400" t="str">
            <v>m2</v>
          </cell>
          <cell r="G400">
            <v>165000</v>
          </cell>
        </row>
        <row r="401">
          <cell r="E401" t="str">
            <v>Batu andesit  30x30 t=5cm</v>
          </cell>
          <cell r="F401" t="str">
            <v>m2</v>
          </cell>
          <cell r="G401">
            <v>265000</v>
          </cell>
        </row>
        <row r="402">
          <cell r="E402" t="str">
            <v>Batu paras</v>
          </cell>
          <cell r="F402" t="str">
            <v>m2</v>
          </cell>
          <cell r="G402">
            <v>125000</v>
          </cell>
        </row>
        <row r="403">
          <cell r="E403" t="str">
            <v>Batu paros</v>
          </cell>
          <cell r="F403" t="str">
            <v>m2</v>
          </cell>
          <cell r="G403">
            <v>131600</v>
          </cell>
        </row>
        <row r="404">
          <cell r="E404" t="str">
            <v>Batu tempel hitam</v>
          </cell>
          <cell r="F404" t="str">
            <v>m2</v>
          </cell>
          <cell r="G404">
            <v>231000</v>
          </cell>
        </row>
        <row r="405">
          <cell r="E405" t="str">
            <v>Floor hardener</v>
          </cell>
          <cell r="F405" t="str">
            <v>kg</v>
          </cell>
          <cell r="G405">
            <v>5000</v>
          </cell>
        </row>
        <row r="406">
          <cell r="E406" t="str">
            <v>Flooring Kayu Kruing   1,5x13,5x60 cm</v>
          </cell>
          <cell r="F406" t="str">
            <v>m2</v>
          </cell>
          <cell r="G406">
            <v>195000</v>
          </cell>
        </row>
        <row r="407">
          <cell r="E407" t="str">
            <v>Flooring Kayu Merbau 1,5x9x30cm</v>
          </cell>
          <cell r="F407" t="str">
            <v>m2</v>
          </cell>
          <cell r="G407">
            <v>420000</v>
          </cell>
        </row>
        <row r="408">
          <cell r="E408" t="str">
            <v>Flooring Kayu Sonokeling Grade B  1,5x9x30cm</v>
          </cell>
          <cell r="F408" t="str">
            <v>m2</v>
          </cell>
          <cell r="G408">
            <v>420000</v>
          </cell>
        </row>
        <row r="409">
          <cell r="E409" t="str">
            <v>Granit  bakar 10x10, t=2cm</v>
          </cell>
          <cell r="F409" t="str">
            <v>m2</v>
          </cell>
          <cell r="G409">
            <v>275000</v>
          </cell>
        </row>
        <row r="410">
          <cell r="E410" t="str">
            <v>Granit  bakar 30x30, t=2cm</v>
          </cell>
          <cell r="F410" t="str">
            <v>m2</v>
          </cell>
          <cell r="G410">
            <v>315000</v>
          </cell>
        </row>
        <row r="411">
          <cell r="E411" t="str">
            <v>Granit  tile unpolish /  anti skid</v>
          </cell>
          <cell r="F411" t="str">
            <v>m2</v>
          </cell>
          <cell r="G411">
            <v>220100</v>
          </cell>
        </row>
        <row r="412">
          <cell r="E412" t="str">
            <v>Granit tile 30x30 cm (double loading)</v>
          </cell>
          <cell r="F412" t="str">
            <v>buah</v>
          </cell>
          <cell r="G412">
            <v>27700</v>
          </cell>
        </row>
        <row r="413">
          <cell r="E413" t="str">
            <v>Granit tile 40x40 cm (double loading)</v>
          </cell>
          <cell r="F413" t="str">
            <v>buah</v>
          </cell>
          <cell r="G413">
            <v>39200</v>
          </cell>
        </row>
        <row r="414">
          <cell r="E414" t="str">
            <v>Granit tile 60x60 cm (double loading)</v>
          </cell>
          <cell r="F414" t="str">
            <v>buah</v>
          </cell>
          <cell r="G414">
            <v>92800</v>
          </cell>
        </row>
        <row r="415">
          <cell r="E415" t="str">
            <v>Granito  30 x  30 cm</v>
          </cell>
          <cell r="F415" t="str">
            <v>m2</v>
          </cell>
          <cell r="G415">
            <v>326400</v>
          </cell>
        </row>
        <row r="416">
          <cell r="E416" t="str">
            <v>Granito  40 x  40 cm</v>
          </cell>
          <cell r="F416" t="str">
            <v>m2</v>
          </cell>
          <cell r="G416">
            <v>242500</v>
          </cell>
        </row>
        <row r="417">
          <cell r="E417" t="str">
            <v>Guiding Block Warna t  =  6 cm</v>
          </cell>
          <cell r="F417" t="str">
            <v>m2</v>
          </cell>
          <cell r="G417">
            <v>330600</v>
          </cell>
        </row>
        <row r="418">
          <cell r="E418" t="str">
            <v>Homogenous tile 30x30 cm</v>
          </cell>
          <cell r="F418" t="str">
            <v>buah</v>
          </cell>
          <cell r="G418">
            <v>20000</v>
          </cell>
        </row>
        <row r="419">
          <cell r="E419" t="str">
            <v>Homogenous tile 40x40 cm</v>
          </cell>
          <cell r="F419" t="str">
            <v>buah</v>
          </cell>
          <cell r="G419">
            <v>30000</v>
          </cell>
        </row>
        <row r="420">
          <cell r="E420" t="str">
            <v>Homogenous tile 60x60 cm</v>
          </cell>
          <cell r="F420" t="str">
            <v>buah</v>
          </cell>
          <cell r="G420">
            <v>50000</v>
          </cell>
        </row>
        <row r="421">
          <cell r="E421" t="str">
            <v>Homogenous tile dinding 30x30 cm</v>
          </cell>
          <cell r="F421" t="str">
            <v>buah</v>
          </cell>
          <cell r="G421">
            <v>22000</v>
          </cell>
        </row>
        <row r="422">
          <cell r="E422" t="str">
            <v>Homogenous tile dinding 40x40 cm</v>
          </cell>
          <cell r="F422" t="str">
            <v>buah</v>
          </cell>
          <cell r="G422">
            <v>30000</v>
          </cell>
        </row>
        <row r="423">
          <cell r="E423" t="str">
            <v>Homogenous tile dinding 60x60 cm</v>
          </cell>
          <cell r="F423" t="str">
            <v>buah</v>
          </cell>
          <cell r="G423">
            <v>35000</v>
          </cell>
        </row>
        <row r="424">
          <cell r="E424" t="str">
            <v>Karpet</v>
          </cell>
          <cell r="F424" t="str">
            <v>m2</v>
          </cell>
          <cell r="G424">
            <v>143000</v>
          </cell>
        </row>
        <row r="425">
          <cell r="E425" t="str">
            <v>Keramik  20  x 25  cm</v>
          </cell>
          <cell r="F425" t="str">
            <v>buah</v>
          </cell>
          <cell r="G425">
            <v>2400</v>
          </cell>
        </row>
        <row r="426">
          <cell r="E426" t="str">
            <v>Keramik 10 x  20 cm</v>
          </cell>
          <cell r="F426" t="str">
            <v>buah</v>
          </cell>
          <cell r="G426">
            <v>2300</v>
          </cell>
        </row>
        <row r="427">
          <cell r="E427" t="str">
            <v>Keramik 20x20 cm</v>
          </cell>
          <cell r="F427" t="str">
            <v>buah</v>
          </cell>
          <cell r="G427">
            <v>2200</v>
          </cell>
        </row>
        <row r="428">
          <cell r="E428" t="str">
            <v>Keramik 25 x  25 cm</v>
          </cell>
          <cell r="F428" t="str">
            <v>buah</v>
          </cell>
          <cell r="G428">
            <v>3100</v>
          </cell>
        </row>
        <row r="429">
          <cell r="E429" t="str">
            <v>Keramik 30x30 cm</v>
          </cell>
          <cell r="F429" t="str">
            <v>buah</v>
          </cell>
          <cell r="G429">
            <v>4000</v>
          </cell>
        </row>
        <row r="430">
          <cell r="E430" t="str">
            <v>Keramik 40x40 cm</v>
          </cell>
          <cell r="F430" t="str">
            <v>buah</v>
          </cell>
          <cell r="G430">
            <v>8100</v>
          </cell>
        </row>
        <row r="431">
          <cell r="E431" t="str">
            <v>Keramik 60x60 cm</v>
          </cell>
          <cell r="F431" t="str">
            <v>buah</v>
          </cell>
          <cell r="G431">
            <v>12000</v>
          </cell>
        </row>
        <row r="432">
          <cell r="E432" t="str">
            <v>Keramik artistik 10x10 cm</v>
          </cell>
          <cell r="F432" t="str">
            <v>buah</v>
          </cell>
          <cell r="G432">
            <v>1500</v>
          </cell>
        </row>
        <row r="433">
          <cell r="E433" t="str">
            <v>Keramik artistik 20x20 cm</v>
          </cell>
          <cell r="F433" t="str">
            <v>buah</v>
          </cell>
          <cell r="G433">
            <v>2000</v>
          </cell>
        </row>
        <row r="434">
          <cell r="E434" t="str">
            <v>Keramik artistik 30x30 cm</v>
          </cell>
          <cell r="F434" t="str">
            <v>buah</v>
          </cell>
          <cell r="G434">
            <v>3000</v>
          </cell>
        </row>
        <row r="435">
          <cell r="E435" t="str">
            <v>Keramik artistik 40x40 cm</v>
          </cell>
          <cell r="F435" t="str">
            <v>buah</v>
          </cell>
          <cell r="G435">
            <v>4000</v>
          </cell>
        </row>
        <row r="436">
          <cell r="E436" t="str">
            <v>Keramik artistik 8x8 cm</v>
          </cell>
          <cell r="F436" t="str">
            <v>buah</v>
          </cell>
          <cell r="G436">
            <v>1000</v>
          </cell>
        </row>
        <row r="437">
          <cell r="E437" t="str">
            <v>Keramik cuting 50x50</v>
          </cell>
          <cell r="F437" t="str">
            <v>buah</v>
          </cell>
          <cell r="G437">
            <v>27500</v>
          </cell>
        </row>
        <row r="438">
          <cell r="E438" t="str">
            <v>Keramik dinding 10x20 cm</v>
          </cell>
          <cell r="F438" t="str">
            <v>buah</v>
          </cell>
          <cell r="G438">
            <v>2000</v>
          </cell>
        </row>
        <row r="439">
          <cell r="E439" t="str">
            <v>Keramik dinding 20x20 cm</v>
          </cell>
          <cell r="F439" t="str">
            <v>buah</v>
          </cell>
          <cell r="G439">
            <v>3000</v>
          </cell>
        </row>
        <row r="440">
          <cell r="E440" t="str">
            <v>Keramik dinding artistik 10x20 cm</v>
          </cell>
          <cell r="F440" t="str">
            <v>buah</v>
          </cell>
          <cell r="G440">
            <v>2500</v>
          </cell>
        </row>
        <row r="441">
          <cell r="E441" t="str">
            <v>Keramik dinding artistik 5x20 cm</v>
          </cell>
          <cell r="F441" t="str">
            <v>buah</v>
          </cell>
          <cell r="G441">
            <v>2000</v>
          </cell>
        </row>
        <row r="442">
          <cell r="E442" t="str">
            <v>Lamparquet  Kayu Merbau 1x6x20cm</v>
          </cell>
          <cell r="F442" t="str">
            <v>m2</v>
          </cell>
          <cell r="G442">
            <v>190000</v>
          </cell>
        </row>
        <row r="443">
          <cell r="E443" t="str">
            <v>Lamparquet  Kayu Merbau 1x9x20cm</v>
          </cell>
          <cell r="F443" t="str">
            <v>m2</v>
          </cell>
          <cell r="G443">
            <v>200000</v>
          </cell>
        </row>
        <row r="444">
          <cell r="E444" t="str">
            <v>Lantai engineering wood</v>
          </cell>
          <cell r="F444" t="str">
            <v>m2</v>
          </cell>
          <cell r="G444">
            <v>200000</v>
          </cell>
        </row>
        <row r="445">
          <cell r="E445" t="str">
            <v>Lantai Parket  Jati grade A   1,2x5x17 cm</v>
          </cell>
          <cell r="F445" t="str">
            <v>m2</v>
          </cell>
          <cell r="G445">
            <v>175000</v>
          </cell>
        </row>
        <row r="446">
          <cell r="E446" t="str">
            <v>Lantai Parket  Jati grade A   1,2x5x20cm</v>
          </cell>
          <cell r="F446" t="str">
            <v>m2</v>
          </cell>
          <cell r="G446">
            <v>222000</v>
          </cell>
        </row>
        <row r="447">
          <cell r="E447" t="str">
            <v>Lantai Parket  Jati grade A   1,2x5x25 cm</v>
          </cell>
          <cell r="F447" t="str">
            <v>m2</v>
          </cell>
          <cell r="G447">
            <v>250000</v>
          </cell>
        </row>
        <row r="448">
          <cell r="E448" t="str">
            <v>Lantai Parket  Jati grade A   1,2x5x30 cm</v>
          </cell>
          <cell r="F448" t="str">
            <v>m2</v>
          </cell>
          <cell r="G448">
            <v>280000</v>
          </cell>
        </row>
        <row r="449">
          <cell r="E449" t="str">
            <v>Lantai Parket  Jati grade B   1,2x5x17 cm</v>
          </cell>
          <cell r="F449" t="str">
            <v>m2</v>
          </cell>
          <cell r="G449">
            <v>160000</v>
          </cell>
        </row>
        <row r="450">
          <cell r="E450" t="str">
            <v>Lantai Parket  Jati grade B   1,2x5x20cm</v>
          </cell>
          <cell r="F450" t="str">
            <v>m2</v>
          </cell>
          <cell r="G450">
            <v>195000</v>
          </cell>
        </row>
        <row r="451">
          <cell r="E451" t="str">
            <v>Lantai Parket  Jati grade B   1,2x5x25 cm</v>
          </cell>
          <cell r="F451" t="str">
            <v>m2</v>
          </cell>
          <cell r="G451">
            <v>210000</v>
          </cell>
        </row>
        <row r="452">
          <cell r="E452" t="str">
            <v>Lantai Parket  Jati grade B   1,2x5x30 cm</v>
          </cell>
          <cell r="F452" t="str">
            <v>m2</v>
          </cell>
          <cell r="G452">
            <v>250000</v>
          </cell>
        </row>
        <row r="453">
          <cell r="E453" t="str">
            <v>Lantai Parket  Jati grade C   1,2x5x20cm</v>
          </cell>
          <cell r="F453" t="str">
            <v>m2</v>
          </cell>
          <cell r="G453">
            <v>140000</v>
          </cell>
        </row>
        <row r="454">
          <cell r="E454" t="str">
            <v>Lantai Parket  Jati grade C   1,2x5x25 cm</v>
          </cell>
          <cell r="F454" t="str">
            <v>m2</v>
          </cell>
          <cell r="G454">
            <v>150000</v>
          </cell>
        </row>
        <row r="455">
          <cell r="E455" t="str">
            <v>Lantai Parket  Jati grade C   1,2x5x30 cm</v>
          </cell>
          <cell r="F455" t="str">
            <v>m2</v>
          </cell>
          <cell r="G455">
            <v>160000</v>
          </cell>
        </row>
        <row r="456">
          <cell r="E456" t="str">
            <v>Lem</v>
          </cell>
          <cell r="F456" t="str">
            <v>kg</v>
          </cell>
          <cell r="G456">
            <v>75000</v>
          </cell>
        </row>
        <row r="457">
          <cell r="E457" t="str">
            <v>Marmer</v>
          </cell>
          <cell r="F457" t="str">
            <v>buah</v>
          </cell>
          <cell r="G457">
            <v>800000</v>
          </cell>
        </row>
        <row r="458">
          <cell r="E458" t="str">
            <v>Marmer</v>
          </cell>
          <cell r="F458" t="str">
            <v>m2</v>
          </cell>
          <cell r="G458">
            <v>2252300</v>
          </cell>
        </row>
        <row r="459">
          <cell r="E459" t="str">
            <v>Mozaik porselen 10 x  20 cm</v>
          </cell>
          <cell r="F459" t="str">
            <v>m2</v>
          </cell>
          <cell r="G459">
            <v>73400</v>
          </cell>
        </row>
        <row r="460">
          <cell r="E460" t="str">
            <v>Mozaik porselen 15 x  15 cm</v>
          </cell>
          <cell r="F460" t="str">
            <v>m2</v>
          </cell>
          <cell r="G460">
            <v>74400</v>
          </cell>
        </row>
        <row r="461">
          <cell r="E461" t="str">
            <v>Mozaik porselen 20 x  20 cm</v>
          </cell>
          <cell r="F461" t="str">
            <v>m2</v>
          </cell>
          <cell r="G461">
            <v>75400</v>
          </cell>
        </row>
        <row r="462">
          <cell r="E462" t="str">
            <v>Mozaik porselen 20 x  25 cm</v>
          </cell>
          <cell r="F462" t="str">
            <v>m2</v>
          </cell>
          <cell r="G462">
            <v>75400</v>
          </cell>
        </row>
        <row r="463">
          <cell r="E463" t="str">
            <v>Parquet kayu solid</v>
          </cell>
          <cell r="F463" t="str">
            <v>m2</v>
          </cell>
          <cell r="G463">
            <v>306600</v>
          </cell>
        </row>
        <row r="464">
          <cell r="E464" t="str">
            <v>Plint  Kayu 10 cm</v>
          </cell>
          <cell r="F464" t="str">
            <v>buah</v>
          </cell>
          <cell r="G464">
            <v>85000</v>
          </cell>
        </row>
        <row r="465">
          <cell r="E465" t="str">
            <v>Plint  keramik 10 x  20 cm</v>
          </cell>
          <cell r="F465" t="str">
            <v>buah</v>
          </cell>
          <cell r="G465">
            <v>8200</v>
          </cell>
        </row>
        <row r="466">
          <cell r="E466" t="str">
            <v>Plint  keramik 5 x  20 cm</v>
          </cell>
          <cell r="F466" t="str">
            <v>buah</v>
          </cell>
          <cell r="G466">
            <v>3400</v>
          </cell>
        </row>
        <row r="467">
          <cell r="E467" t="str">
            <v>Plint granit 10 cm x 40 cm</v>
          </cell>
          <cell r="F467" t="str">
            <v>buah</v>
          </cell>
          <cell r="G467">
            <v>24000</v>
          </cell>
        </row>
        <row r="468">
          <cell r="E468" t="str">
            <v>Plint granit 10cm x 30cm</v>
          </cell>
          <cell r="F468" t="str">
            <v>buah</v>
          </cell>
          <cell r="G468">
            <v>22600</v>
          </cell>
        </row>
        <row r="469">
          <cell r="E469" t="str">
            <v>Plint homogenous tile uk. 10-15x30 cm</v>
          </cell>
          <cell r="F469" t="str">
            <v>buah</v>
          </cell>
          <cell r="G469">
            <v>5000</v>
          </cell>
        </row>
        <row r="470">
          <cell r="E470" t="str">
            <v>Plint homogenous tile uk. 10-15x40 cm</v>
          </cell>
          <cell r="F470" t="str">
            <v>buah</v>
          </cell>
          <cell r="G470">
            <v>7000</v>
          </cell>
        </row>
        <row r="471">
          <cell r="E471" t="str">
            <v>Plint homogenous tile uk. 10-15x60 cm</v>
          </cell>
          <cell r="F471" t="str">
            <v>buah</v>
          </cell>
          <cell r="G471">
            <v>10000</v>
          </cell>
        </row>
        <row r="472">
          <cell r="E472" t="str">
            <v>Plint internal cove uk. 5x5x20 cm</v>
          </cell>
          <cell r="F472" t="str">
            <v>buah</v>
          </cell>
          <cell r="G472">
            <v>5000</v>
          </cell>
        </row>
        <row r="473">
          <cell r="E473" t="str">
            <v>Plint keramik  10  x 30  cm</v>
          </cell>
          <cell r="F473" t="str">
            <v>buah</v>
          </cell>
          <cell r="G473">
            <v>15300</v>
          </cell>
        </row>
        <row r="474">
          <cell r="E474" t="str">
            <v>Plint keramik uk. 10-15x20 cm</v>
          </cell>
          <cell r="F474" t="str">
            <v>buah</v>
          </cell>
          <cell r="G474">
            <v>2000</v>
          </cell>
        </row>
        <row r="475">
          <cell r="E475" t="str">
            <v>Plint keramik uk. 10-15x30 cm</v>
          </cell>
          <cell r="F475" t="str">
            <v>buah</v>
          </cell>
          <cell r="G475">
            <v>3000</v>
          </cell>
        </row>
        <row r="476">
          <cell r="E476" t="str">
            <v>Plint keramik uk. 10-15x40 cm</v>
          </cell>
          <cell r="F476" t="str">
            <v>buah</v>
          </cell>
          <cell r="G476">
            <v>4000</v>
          </cell>
        </row>
        <row r="477">
          <cell r="E477" t="str">
            <v>Plint keramik uk. 10-15x60 cm</v>
          </cell>
          <cell r="F477" t="str">
            <v>buah</v>
          </cell>
          <cell r="G477">
            <v>5000</v>
          </cell>
        </row>
        <row r="478">
          <cell r="E478" t="str">
            <v>Plint teralux kerang uk. 10-15x30 cm</v>
          </cell>
          <cell r="F478" t="str">
            <v>buah</v>
          </cell>
          <cell r="G478">
            <v>2000</v>
          </cell>
        </row>
        <row r="479">
          <cell r="E479" t="str">
            <v>Plint teralux kerang uk. 10-15x40 cm</v>
          </cell>
          <cell r="F479" t="str">
            <v>buah</v>
          </cell>
          <cell r="G479">
            <v>3000</v>
          </cell>
        </row>
        <row r="480">
          <cell r="E480" t="str">
            <v>Plint teralux kerang uk. 10-15x60 cm</v>
          </cell>
          <cell r="F480" t="str">
            <v>buah</v>
          </cell>
          <cell r="G480">
            <v>4000</v>
          </cell>
        </row>
        <row r="481">
          <cell r="E481" t="str">
            <v>Plint teralux marmer uk. 10-15x30 cm</v>
          </cell>
          <cell r="F481" t="str">
            <v>buah</v>
          </cell>
          <cell r="G481">
            <v>2500</v>
          </cell>
        </row>
        <row r="482">
          <cell r="E482" t="str">
            <v>Plint teralux marmer uk. 10-15x40 cm</v>
          </cell>
          <cell r="F482" t="str">
            <v>buah</v>
          </cell>
          <cell r="G482">
            <v>3000</v>
          </cell>
        </row>
        <row r="483">
          <cell r="E483" t="str">
            <v>Plint teralux marmer uk. 10-15x60 cm</v>
          </cell>
          <cell r="F483" t="str">
            <v>buah</v>
          </cell>
          <cell r="G483">
            <v>4000</v>
          </cell>
        </row>
        <row r="484">
          <cell r="E484" t="str">
            <v>Plint ubin granit uk. 10-15x30 cm</v>
          </cell>
          <cell r="F484" t="str">
            <v>buah</v>
          </cell>
          <cell r="G484">
            <v>6000</v>
          </cell>
        </row>
        <row r="485">
          <cell r="E485" t="str">
            <v>Plint ubin granit uk. 10-15x40 cm</v>
          </cell>
          <cell r="F485" t="str">
            <v>buah</v>
          </cell>
          <cell r="G485">
            <v>8000</v>
          </cell>
        </row>
        <row r="486">
          <cell r="E486" t="str">
            <v>Plint ubin granit uk. 10-15x60 cm</v>
          </cell>
          <cell r="F486" t="str">
            <v>buah</v>
          </cell>
          <cell r="G486">
            <v>10000</v>
          </cell>
        </row>
        <row r="487">
          <cell r="E487" t="str">
            <v>Plint ubin PC abu-abu uk. 10-15x20 cm</v>
          </cell>
          <cell r="F487" t="str">
            <v>buah</v>
          </cell>
          <cell r="G487">
            <v>1000</v>
          </cell>
        </row>
        <row r="488">
          <cell r="E488" t="str">
            <v>Plint ubin PC abu-abu uk. 10-15x30 cm</v>
          </cell>
          <cell r="F488" t="str">
            <v>buah</v>
          </cell>
          <cell r="G488">
            <v>1500</v>
          </cell>
        </row>
        <row r="489">
          <cell r="E489" t="str">
            <v>Plint ubin PC abu-abu uk. 10-15x40 cm</v>
          </cell>
          <cell r="F489" t="str">
            <v>buah</v>
          </cell>
          <cell r="G489">
            <v>2000</v>
          </cell>
        </row>
        <row r="490">
          <cell r="E490" t="str">
            <v>Plint ubin PC abu-abu uk. 10-15x60 cm</v>
          </cell>
          <cell r="F490" t="str">
            <v>buah</v>
          </cell>
          <cell r="G490">
            <v>2500</v>
          </cell>
        </row>
        <row r="491">
          <cell r="E491" t="str">
            <v>Plint ubin teraso uk. 10-15x30 cm</v>
          </cell>
          <cell r="F491" t="str">
            <v>buah</v>
          </cell>
          <cell r="G491">
            <v>4000</v>
          </cell>
        </row>
        <row r="492">
          <cell r="E492" t="str">
            <v>Plint ubin teraso uk. 10-15x40 cm</v>
          </cell>
          <cell r="F492" t="str">
            <v>buah</v>
          </cell>
          <cell r="G492">
            <v>6000</v>
          </cell>
        </row>
        <row r="493">
          <cell r="E493" t="str">
            <v>Plint ubin warna uk. 10-15x20 cm</v>
          </cell>
          <cell r="F493" t="str">
            <v>buah</v>
          </cell>
          <cell r="G493">
            <v>1500</v>
          </cell>
        </row>
        <row r="494">
          <cell r="E494" t="str">
            <v>Plint ubin warna uk. 10-15x30 cm</v>
          </cell>
          <cell r="F494" t="str">
            <v>buah</v>
          </cell>
          <cell r="G494">
            <v>2000</v>
          </cell>
        </row>
        <row r="495">
          <cell r="E495" t="str">
            <v>Plint ubin warna uk. 10-15x40 cm</v>
          </cell>
          <cell r="F495" t="str">
            <v>buah</v>
          </cell>
          <cell r="G495">
            <v>3000</v>
          </cell>
        </row>
        <row r="496">
          <cell r="E496" t="str">
            <v>Plint ubin warna uk. 10-15x60 cm</v>
          </cell>
          <cell r="F496" t="str">
            <v>buah</v>
          </cell>
          <cell r="G496">
            <v>4500</v>
          </cell>
        </row>
        <row r="497">
          <cell r="E497" t="str">
            <v>Porselen 10x20 cm</v>
          </cell>
          <cell r="F497" t="str">
            <v>buah</v>
          </cell>
          <cell r="G497">
            <v>2000</v>
          </cell>
        </row>
        <row r="498">
          <cell r="E498" t="str">
            <v>Porselen 11x11 cm</v>
          </cell>
          <cell r="F498" t="str">
            <v>buah</v>
          </cell>
          <cell r="G498">
            <v>1000</v>
          </cell>
        </row>
        <row r="499">
          <cell r="E499" t="str">
            <v>Porselen 11x11 cm (dus)</v>
          </cell>
          <cell r="F499" t="str">
            <v>dus</v>
          </cell>
          <cell r="G499">
            <v>83000</v>
          </cell>
        </row>
        <row r="500">
          <cell r="E500" t="str">
            <v>Porselen 20x20 cm</v>
          </cell>
          <cell r="F500" t="str">
            <v>buah</v>
          </cell>
          <cell r="G500">
            <v>4000</v>
          </cell>
        </row>
        <row r="501">
          <cell r="E501" t="str">
            <v>Tangga Papan</v>
          </cell>
          <cell r="F501" t="str">
            <v>m2</v>
          </cell>
          <cell r="G501">
            <v>160000</v>
          </cell>
        </row>
        <row r="502">
          <cell r="E502" t="str">
            <v>Tangga Parquet  /  Flooring</v>
          </cell>
          <cell r="F502" t="str">
            <v>m2</v>
          </cell>
          <cell r="G502">
            <v>180000</v>
          </cell>
        </row>
        <row r="503">
          <cell r="E503" t="str">
            <v>Tegel plint, PC  abu-abu 15 x  20 cm</v>
          </cell>
          <cell r="F503" t="str">
            <v>buah</v>
          </cell>
          <cell r="G503">
            <v>6100</v>
          </cell>
        </row>
        <row r="504">
          <cell r="E504" t="str">
            <v>Tegel plint, PC  warna 10 x  20 cm</v>
          </cell>
          <cell r="F504" t="str">
            <v>buah</v>
          </cell>
          <cell r="G504">
            <v>5300</v>
          </cell>
        </row>
        <row r="505">
          <cell r="E505" t="str">
            <v>Teraso cor</v>
          </cell>
          <cell r="F505" t="str">
            <v>m3</v>
          </cell>
          <cell r="G505">
            <v>3500000</v>
          </cell>
        </row>
        <row r="506">
          <cell r="E506" t="str">
            <v>Ubin granit 30x30 cm</v>
          </cell>
          <cell r="F506" t="str">
            <v>buah</v>
          </cell>
          <cell r="G506">
            <v>14200</v>
          </cell>
        </row>
        <row r="507">
          <cell r="E507" t="str">
            <v>Ubin granit 40x40 cm</v>
          </cell>
          <cell r="F507" t="str">
            <v>buah</v>
          </cell>
          <cell r="G507">
            <v>20000</v>
          </cell>
        </row>
        <row r="508">
          <cell r="E508" t="str">
            <v>Ubin granit 60x60 cm</v>
          </cell>
          <cell r="F508" t="str">
            <v>buah</v>
          </cell>
          <cell r="G508">
            <v>30000</v>
          </cell>
        </row>
        <row r="509">
          <cell r="E509" t="str">
            <v>Ubin PC abu-abu 20x20 cm</v>
          </cell>
          <cell r="F509" t="str">
            <v>buah</v>
          </cell>
          <cell r="G509">
            <v>2000</v>
          </cell>
        </row>
        <row r="510">
          <cell r="E510" t="str">
            <v>Ubin PC abu-abu 30x30 cm</v>
          </cell>
          <cell r="F510" t="str">
            <v>buah</v>
          </cell>
          <cell r="G510">
            <v>3400</v>
          </cell>
        </row>
        <row r="511">
          <cell r="E511" t="str">
            <v>Ubin PC abu-abu 40x40 cm</v>
          </cell>
          <cell r="F511" t="str">
            <v>buah</v>
          </cell>
          <cell r="G511">
            <v>4600</v>
          </cell>
        </row>
        <row r="512">
          <cell r="E512" t="str">
            <v>Ubin PC abu-abu 60x60 cm</v>
          </cell>
          <cell r="F512" t="str">
            <v>buah</v>
          </cell>
          <cell r="G512">
            <v>6000</v>
          </cell>
        </row>
        <row r="513">
          <cell r="E513" t="str">
            <v>Ubin porselen lokal 11 x  11 putih</v>
          </cell>
          <cell r="F513" t="str">
            <v>dos</v>
          </cell>
          <cell r="G513">
            <v>43800</v>
          </cell>
        </row>
        <row r="514">
          <cell r="E514" t="str">
            <v>Ubin porselen lokal 11 x  11 warna</v>
          </cell>
          <cell r="F514" t="str">
            <v>dos</v>
          </cell>
          <cell r="G514">
            <v>46900</v>
          </cell>
        </row>
        <row r="515">
          <cell r="E515" t="str">
            <v>Ubin porselen lokal 15 x  15 putih</v>
          </cell>
          <cell r="F515" t="str">
            <v>dos</v>
          </cell>
          <cell r="G515">
            <v>48400</v>
          </cell>
        </row>
        <row r="516">
          <cell r="E516" t="str">
            <v>Ubin porselen lokal 15 x  15 warna</v>
          </cell>
          <cell r="F516" t="str">
            <v>dos</v>
          </cell>
          <cell r="G516">
            <v>49900</v>
          </cell>
        </row>
        <row r="517">
          <cell r="E517" t="str">
            <v>Ubin teralux marmer 30x30 cm</v>
          </cell>
          <cell r="F517" t="str">
            <v>buah</v>
          </cell>
          <cell r="G517">
            <v>45000</v>
          </cell>
        </row>
        <row r="518">
          <cell r="E518" t="str">
            <v>Ubin teralux marmer 40x40 cm</v>
          </cell>
          <cell r="F518" t="str">
            <v>buah</v>
          </cell>
          <cell r="G518">
            <v>60000</v>
          </cell>
        </row>
        <row r="519">
          <cell r="E519" t="str">
            <v>Ubin teralux marmer 60x60 cm</v>
          </cell>
          <cell r="F519" t="str">
            <v>buah</v>
          </cell>
          <cell r="G519">
            <v>70000</v>
          </cell>
        </row>
        <row r="520">
          <cell r="E520" t="str">
            <v>Ubin teraso 30x30 cm</v>
          </cell>
          <cell r="F520" t="str">
            <v>buah</v>
          </cell>
          <cell r="G520">
            <v>24000</v>
          </cell>
        </row>
        <row r="521">
          <cell r="E521" t="str">
            <v>Ubin teraso 40x40 cm</v>
          </cell>
          <cell r="F521" t="str">
            <v>buah</v>
          </cell>
          <cell r="G521">
            <v>30000</v>
          </cell>
        </row>
        <row r="522">
          <cell r="E522" t="str">
            <v>Ubin warna 20x20 cm</v>
          </cell>
          <cell r="F522" t="str">
            <v>buah</v>
          </cell>
          <cell r="G522">
            <v>2000</v>
          </cell>
        </row>
        <row r="523">
          <cell r="E523" t="str">
            <v>Ubin warna 30x30 cm</v>
          </cell>
          <cell r="F523" t="str">
            <v>buah</v>
          </cell>
          <cell r="G523">
            <v>4500</v>
          </cell>
        </row>
        <row r="524">
          <cell r="E524" t="str">
            <v>Ubin warna 40x40 cm</v>
          </cell>
          <cell r="F524" t="str">
            <v>buah</v>
          </cell>
          <cell r="G524">
            <v>6000</v>
          </cell>
        </row>
        <row r="525">
          <cell r="E525" t="str">
            <v>Ubin warna 60x60 cm</v>
          </cell>
          <cell r="F525" t="str">
            <v>buah</v>
          </cell>
          <cell r="G525">
            <v>8000</v>
          </cell>
        </row>
        <row r="526">
          <cell r="E526" t="str">
            <v>Underlayer karpet</v>
          </cell>
          <cell r="F526" t="str">
            <v>m2</v>
          </cell>
          <cell r="G526">
            <v>10000</v>
          </cell>
        </row>
        <row r="527">
          <cell r="E527" t="str">
            <v>UPVC decking</v>
          </cell>
          <cell r="F527" t="str">
            <v>m2</v>
          </cell>
          <cell r="G527">
            <v>500000</v>
          </cell>
        </row>
        <row r="528">
          <cell r="E528" t="str">
            <v>Vinyl</v>
          </cell>
          <cell r="F528" t="str">
            <v>buah</v>
          </cell>
          <cell r="G528">
            <v>7000</v>
          </cell>
        </row>
        <row r="529">
          <cell r="E529" t="str">
            <v>MATERIAL BETON DAN ADUKAN PASANGAN</v>
          </cell>
        </row>
        <row r="530">
          <cell r="E530" t="str">
            <v>Additive</v>
          </cell>
          <cell r="F530" t="str">
            <v>liter</v>
          </cell>
          <cell r="G530">
            <v>51600</v>
          </cell>
        </row>
        <row r="531">
          <cell r="E531" t="str">
            <v>Adukan beton berpori (Aggregat  10/20mm) ready mix</v>
          </cell>
          <cell r="F531" t="str">
            <v>m3</v>
          </cell>
          <cell r="G531">
            <v>2250000</v>
          </cell>
        </row>
        <row r="532">
          <cell r="E532" t="str">
            <v>Adukan beton K-100 ready mix</v>
          </cell>
          <cell r="F532" t="str">
            <v>m3</v>
          </cell>
          <cell r="G532">
            <v>788100</v>
          </cell>
        </row>
        <row r="533">
          <cell r="E533" t="str">
            <v>Adukan beton K-125 ready mix</v>
          </cell>
          <cell r="F533" t="str">
            <v>m3</v>
          </cell>
          <cell r="G533">
            <v>805600</v>
          </cell>
        </row>
        <row r="534">
          <cell r="E534" t="str">
            <v>Adukan beton K-175 ready mix</v>
          </cell>
          <cell r="F534" t="str">
            <v>m3</v>
          </cell>
          <cell r="G534">
            <v>848100</v>
          </cell>
        </row>
        <row r="535">
          <cell r="E535" t="str">
            <v>Adukan beton K-200 ready mix</v>
          </cell>
          <cell r="F535" t="str">
            <v>m3</v>
          </cell>
          <cell r="G535">
            <v>869200</v>
          </cell>
        </row>
        <row r="536">
          <cell r="E536" t="str">
            <v>Adukan beton K-225 ready mix</v>
          </cell>
          <cell r="F536" t="str">
            <v>m3</v>
          </cell>
          <cell r="G536">
            <v>887700</v>
          </cell>
        </row>
        <row r="537">
          <cell r="E537" t="str">
            <v>Adukan beton K-250 ready mix</v>
          </cell>
          <cell r="F537" t="str">
            <v>m3</v>
          </cell>
          <cell r="G537">
            <v>911300</v>
          </cell>
        </row>
        <row r="538">
          <cell r="E538" t="str">
            <v>Adukan beton K-275 ready mix</v>
          </cell>
          <cell r="F538" t="str">
            <v>m3</v>
          </cell>
          <cell r="G538">
            <v>937100</v>
          </cell>
        </row>
        <row r="539">
          <cell r="E539" t="str">
            <v>Adukan beton K-300 ready mix</v>
          </cell>
          <cell r="F539" t="str">
            <v>m3</v>
          </cell>
          <cell r="G539">
            <v>961200</v>
          </cell>
        </row>
        <row r="540">
          <cell r="E540" t="str">
            <v>Adukan beton K-350 ready mix</v>
          </cell>
          <cell r="F540" t="str">
            <v>m3</v>
          </cell>
          <cell r="G540">
            <v>1001900</v>
          </cell>
        </row>
        <row r="541">
          <cell r="E541" t="str">
            <v>Adukan beton K-400 ready mix</v>
          </cell>
          <cell r="F541" t="str">
            <v>m3</v>
          </cell>
          <cell r="G541">
            <v>1066100</v>
          </cell>
        </row>
        <row r="542">
          <cell r="E542" t="str">
            <v>Adukan beton K-500 ready mix</v>
          </cell>
          <cell r="F542" t="str">
            <v>m3</v>
          </cell>
          <cell r="G542">
            <v>1152800</v>
          </cell>
        </row>
        <row r="543">
          <cell r="E543" t="str">
            <v>Compound gypsum</v>
          </cell>
          <cell r="F543" t="str">
            <v>kg</v>
          </cell>
          <cell r="G543">
            <v>3500</v>
          </cell>
        </row>
        <row r="544">
          <cell r="E544" t="str">
            <v>Compound hardboard</v>
          </cell>
          <cell r="F544" t="str">
            <v>kg</v>
          </cell>
          <cell r="G544">
            <v>3700</v>
          </cell>
        </row>
        <row r="545">
          <cell r="E545" t="str">
            <v>Curing compound</v>
          </cell>
          <cell r="F545" t="str">
            <v>liter</v>
          </cell>
          <cell r="G545">
            <v>44100</v>
          </cell>
        </row>
        <row r="546">
          <cell r="E546" t="str">
            <v>Flexible waterproofing</v>
          </cell>
          <cell r="F546" t="str">
            <v>kg</v>
          </cell>
          <cell r="G546">
            <v>52400</v>
          </cell>
        </row>
        <row r="547">
          <cell r="E547" t="str">
            <v>Formtie/penjaga jarak bekesting/spacer</v>
          </cell>
          <cell r="F547" t="str">
            <v>buah</v>
          </cell>
          <cell r="G547">
            <v>7000</v>
          </cell>
        </row>
        <row r="548">
          <cell r="E548" t="str">
            <v>Kassa</v>
          </cell>
          <cell r="F548" t="str">
            <v>m'</v>
          </cell>
          <cell r="G548">
            <v>8100</v>
          </cell>
        </row>
        <row r="549">
          <cell r="E549" t="str">
            <v>Kolom beton pracetak panjang 220 cm</v>
          </cell>
          <cell r="F549" t="str">
            <v>batang</v>
          </cell>
          <cell r="G549">
            <v>282000</v>
          </cell>
        </row>
        <row r="550">
          <cell r="E550" t="str">
            <v>Panel beton pracetak 240x40x5 cm</v>
          </cell>
          <cell r="F550" t="str">
            <v>lembar</v>
          </cell>
          <cell r="G550">
            <v>125000</v>
          </cell>
        </row>
        <row r="551">
          <cell r="E551" t="str">
            <v>Paper tape hardboard</v>
          </cell>
          <cell r="F551" t="str">
            <v>m'</v>
          </cell>
          <cell r="G551">
            <v>4800</v>
          </cell>
        </row>
        <row r="552">
          <cell r="E552" t="str">
            <v>Pengisi khusus  rongga nat</v>
          </cell>
          <cell r="F552" t="str">
            <v>kg</v>
          </cell>
          <cell r="G552">
            <v>15500</v>
          </cell>
        </row>
        <row r="553">
          <cell r="E553" t="str">
            <v>Perekat  khusus  penutup dinding</v>
          </cell>
          <cell r="F553" t="str">
            <v>kg</v>
          </cell>
          <cell r="G553">
            <v>21100</v>
          </cell>
        </row>
        <row r="554">
          <cell r="E554" t="str">
            <v>Perekat  khusus  penutup lantai</v>
          </cell>
          <cell r="F554" t="str">
            <v>kg</v>
          </cell>
          <cell r="G554">
            <v>17200</v>
          </cell>
        </row>
        <row r="555">
          <cell r="E555" t="str">
            <v>Semen 40 Kg</v>
          </cell>
          <cell r="F555" t="str">
            <v>zak</v>
          </cell>
          <cell r="G555">
            <v>46600</v>
          </cell>
        </row>
        <row r="556">
          <cell r="E556" t="str">
            <v>Semen 50 Kg</v>
          </cell>
          <cell r="F556" t="str">
            <v>zak</v>
          </cell>
          <cell r="G556">
            <v>58200</v>
          </cell>
        </row>
        <row r="557">
          <cell r="E557" t="str">
            <v>Semen grout</v>
          </cell>
          <cell r="F557" t="str">
            <v>kg</v>
          </cell>
          <cell r="G557">
            <v>6000</v>
          </cell>
        </row>
        <row r="558">
          <cell r="E558" t="str">
            <v>Semen merah</v>
          </cell>
          <cell r="F558" t="str">
            <v>kg</v>
          </cell>
          <cell r="G558">
            <v>15800</v>
          </cell>
        </row>
        <row r="559">
          <cell r="E559" t="str">
            <v>Semen Merk II 40 Kg</v>
          </cell>
          <cell r="F559" t="str">
            <v>zak</v>
          </cell>
          <cell r="G559">
            <v>46500</v>
          </cell>
        </row>
        <row r="560">
          <cell r="E560" t="str">
            <v>Semen Merk II 50 Kg</v>
          </cell>
          <cell r="F560" t="str">
            <v>zak</v>
          </cell>
          <cell r="G560">
            <v>57600</v>
          </cell>
        </row>
        <row r="561">
          <cell r="E561" t="str">
            <v>Semen nat</v>
          </cell>
          <cell r="F561" t="str">
            <v>kg</v>
          </cell>
          <cell r="G561">
            <v>16100</v>
          </cell>
        </row>
        <row r="562">
          <cell r="E562" t="str">
            <v>Semen portland</v>
          </cell>
          <cell r="F562" t="str">
            <v>kg</v>
          </cell>
          <cell r="G562">
            <v>1600</v>
          </cell>
        </row>
        <row r="563">
          <cell r="E563" t="str">
            <v>Semen putih 40 Kg</v>
          </cell>
          <cell r="F563" t="str">
            <v>zak</v>
          </cell>
          <cell r="G563">
            <v>89700</v>
          </cell>
        </row>
        <row r="564">
          <cell r="E564" t="str">
            <v>Semen putih 50 Kg</v>
          </cell>
          <cell r="F564" t="str">
            <v>zak</v>
          </cell>
          <cell r="G564">
            <v>97700</v>
          </cell>
        </row>
        <row r="565">
          <cell r="E565" t="str">
            <v>Semen warna</v>
          </cell>
          <cell r="F565" t="str">
            <v>kg</v>
          </cell>
          <cell r="G565">
            <v>20000</v>
          </cell>
        </row>
        <row r="566">
          <cell r="E566" t="str">
            <v>Waterproofing</v>
          </cell>
          <cell r="F566" t="str">
            <v>kg</v>
          </cell>
          <cell r="G566">
            <v>61200</v>
          </cell>
        </row>
        <row r="567">
          <cell r="E567" t="str">
            <v>MATERIAL CAT</v>
          </cell>
        </row>
        <row r="568">
          <cell r="E568" t="str">
            <v>Cat  anti karat</v>
          </cell>
          <cell r="F568" t="str">
            <v>kg</v>
          </cell>
          <cell r="G568">
            <v>58200</v>
          </cell>
        </row>
        <row r="569">
          <cell r="E569" t="str">
            <v>Cat  besi</v>
          </cell>
          <cell r="F569" t="str">
            <v>kg</v>
          </cell>
          <cell r="G569">
            <v>80900</v>
          </cell>
        </row>
        <row r="570">
          <cell r="E570" t="str">
            <v>Cat  coating</v>
          </cell>
          <cell r="F570" t="str">
            <v>liter</v>
          </cell>
          <cell r="G570">
            <v>75700</v>
          </cell>
        </row>
        <row r="571">
          <cell r="E571" t="str">
            <v>Cat  genteng</v>
          </cell>
          <cell r="F571" t="str">
            <v>kg</v>
          </cell>
          <cell r="G571">
            <v>78800</v>
          </cell>
        </row>
        <row r="572">
          <cell r="E572" t="str">
            <v>Cat  tembok per 20 kg</v>
          </cell>
          <cell r="F572" t="str">
            <v>kg</v>
          </cell>
          <cell r="G572">
            <v>528800</v>
          </cell>
        </row>
        <row r="573">
          <cell r="E573" t="str">
            <v>Cat antara (cat besi)</v>
          </cell>
          <cell r="F573" t="str">
            <v>kg</v>
          </cell>
          <cell r="G573">
            <v>49700</v>
          </cell>
        </row>
        <row r="574">
          <cell r="E574" t="str">
            <v>Cat dasar (cat besi)</v>
          </cell>
          <cell r="F574" t="str">
            <v>kg</v>
          </cell>
          <cell r="G574">
            <v>52300</v>
          </cell>
        </row>
        <row r="575">
          <cell r="E575" t="str">
            <v>Cat dasar (cat kayu)</v>
          </cell>
          <cell r="F575" t="str">
            <v>kg</v>
          </cell>
          <cell r="G575">
            <v>38200</v>
          </cell>
        </row>
        <row r="576">
          <cell r="E576" t="str">
            <v>Cat dasar (cat tembok eksterior)</v>
          </cell>
          <cell r="F576" t="str">
            <v>kg</v>
          </cell>
          <cell r="G576">
            <v>128500</v>
          </cell>
        </row>
        <row r="577">
          <cell r="E577" t="str">
            <v>Cat dasar (cat tembok interior)</v>
          </cell>
          <cell r="F577" t="str">
            <v>kg</v>
          </cell>
          <cell r="G577">
            <v>119100</v>
          </cell>
        </row>
        <row r="578">
          <cell r="E578" t="str">
            <v>Cat epoxy</v>
          </cell>
          <cell r="F578" t="str">
            <v>kg</v>
          </cell>
          <cell r="G578">
            <v>30000</v>
          </cell>
        </row>
        <row r="579">
          <cell r="E579" t="str">
            <v>Cat kedap  air  ( water  base)</v>
          </cell>
          <cell r="F579" t="str">
            <v>kg</v>
          </cell>
          <cell r="G579">
            <v>53300</v>
          </cell>
        </row>
        <row r="580">
          <cell r="E580" t="str">
            <v>Cat penutup (cat besi)</v>
          </cell>
          <cell r="F580" t="str">
            <v>kg</v>
          </cell>
          <cell r="G580">
            <v>54700</v>
          </cell>
        </row>
        <row r="581">
          <cell r="E581" t="str">
            <v>Cat penutup (cat kayu)</v>
          </cell>
          <cell r="F581" t="str">
            <v>kg</v>
          </cell>
          <cell r="G581">
            <v>58500</v>
          </cell>
        </row>
        <row r="582">
          <cell r="E582" t="str">
            <v>Cat penutup (cat tembok eksterior)</v>
          </cell>
          <cell r="F582" t="str">
            <v>kg</v>
          </cell>
          <cell r="G582">
            <v>136600</v>
          </cell>
        </row>
        <row r="583">
          <cell r="E583" t="str">
            <v>Cat penutup (cat tembok interior)</v>
          </cell>
          <cell r="F583" t="str">
            <v>kg</v>
          </cell>
          <cell r="G583">
            <v>130500</v>
          </cell>
        </row>
        <row r="584">
          <cell r="E584" t="str">
            <v>Cat zyncromate</v>
          </cell>
          <cell r="F584" t="str">
            <v>kg</v>
          </cell>
          <cell r="G584">
            <v>26000</v>
          </cell>
        </row>
        <row r="585">
          <cell r="E585" t="str">
            <v>Dempul</v>
          </cell>
          <cell r="F585" t="str">
            <v>kg</v>
          </cell>
          <cell r="G585">
            <v>33500</v>
          </cell>
        </row>
        <row r="586">
          <cell r="E586" t="str">
            <v>Dempul jadi</v>
          </cell>
          <cell r="F586" t="str">
            <v>kg</v>
          </cell>
          <cell r="G586">
            <v>35500</v>
          </cell>
        </row>
        <row r="587">
          <cell r="E587" t="str">
            <v>Kuas  1"</v>
          </cell>
          <cell r="F587" t="str">
            <v>buah</v>
          </cell>
          <cell r="G587">
            <v>7100</v>
          </cell>
        </row>
        <row r="588">
          <cell r="E588" t="str">
            <v>Kuas  2"</v>
          </cell>
          <cell r="F588" t="str">
            <v>buah</v>
          </cell>
          <cell r="G588">
            <v>9800</v>
          </cell>
        </row>
        <row r="589">
          <cell r="E589" t="str">
            <v>Kuas  4"</v>
          </cell>
          <cell r="F589" t="str">
            <v>buah</v>
          </cell>
          <cell r="G589">
            <v>14100</v>
          </cell>
        </row>
        <row r="590">
          <cell r="E590" t="str">
            <v>Kuas 3 inch</v>
          </cell>
          <cell r="F590" t="str">
            <v>buah</v>
          </cell>
          <cell r="G590">
            <v>10400</v>
          </cell>
        </row>
        <row r="591">
          <cell r="E591" t="str">
            <v>Melamic</v>
          </cell>
          <cell r="F591" t="str">
            <v>kg</v>
          </cell>
          <cell r="G591">
            <v>60000</v>
          </cell>
        </row>
        <row r="592">
          <cell r="E592" t="str">
            <v>Meni besi</v>
          </cell>
          <cell r="F592" t="str">
            <v>kg</v>
          </cell>
          <cell r="G592">
            <v>39700</v>
          </cell>
        </row>
        <row r="593">
          <cell r="E593" t="str">
            <v>Meni kayu</v>
          </cell>
          <cell r="F593" t="str">
            <v>kg</v>
          </cell>
          <cell r="G593">
            <v>34500</v>
          </cell>
        </row>
        <row r="594">
          <cell r="E594" t="str">
            <v>Pelitur</v>
          </cell>
          <cell r="F594" t="str">
            <v>liter</v>
          </cell>
          <cell r="G594">
            <v>73700</v>
          </cell>
        </row>
        <row r="595">
          <cell r="E595" t="str">
            <v>Pelitur jadi</v>
          </cell>
          <cell r="F595" t="str">
            <v>liter</v>
          </cell>
          <cell r="G595">
            <v>66200</v>
          </cell>
        </row>
        <row r="596">
          <cell r="E596" t="str">
            <v>Pengencer cat kayu/besi</v>
          </cell>
          <cell r="F596" t="str">
            <v>liter</v>
          </cell>
          <cell r="G596">
            <v>20000</v>
          </cell>
        </row>
        <row r="597">
          <cell r="E597" t="str">
            <v>Pengencer cat kayu/besi</v>
          </cell>
          <cell r="F597" t="str">
            <v>kg</v>
          </cell>
          <cell r="G597">
            <v>17400</v>
          </cell>
        </row>
        <row r="598">
          <cell r="E598" t="str">
            <v>Pewarna Beton</v>
          </cell>
          <cell r="F598" t="str">
            <v>kg</v>
          </cell>
          <cell r="G598">
            <v>75000</v>
          </cell>
        </row>
        <row r="599">
          <cell r="E599" t="str">
            <v>Plamir kayu</v>
          </cell>
          <cell r="F599" t="str">
            <v>kg</v>
          </cell>
          <cell r="G599">
            <v>30100</v>
          </cell>
        </row>
        <row r="600">
          <cell r="E600" t="str">
            <v>Plamir tembok</v>
          </cell>
          <cell r="F600" t="str">
            <v>kg</v>
          </cell>
          <cell r="G600">
            <v>41600</v>
          </cell>
        </row>
        <row r="601">
          <cell r="E601" t="str">
            <v>Sanding</v>
          </cell>
          <cell r="F601" t="str">
            <v>kg</v>
          </cell>
          <cell r="G601">
            <v>90000</v>
          </cell>
        </row>
        <row r="602">
          <cell r="E602" t="str">
            <v>Vernis</v>
          </cell>
          <cell r="F602" t="str">
            <v>liter</v>
          </cell>
          <cell r="G602">
            <v>71700</v>
          </cell>
        </row>
        <row r="603">
          <cell r="E603" t="str">
            <v>Wood filler</v>
          </cell>
          <cell r="F603" t="str">
            <v>kg</v>
          </cell>
          <cell r="G603">
            <v>53000</v>
          </cell>
        </row>
        <row r="604">
          <cell r="E604" t="str">
            <v>Woodstain</v>
          </cell>
          <cell r="F604" t="str">
            <v>kg</v>
          </cell>
          <cell r="G604">
            <v>87000</v>
          </cell>
        </row>
        <row r="605">
          <cell r="E605" t="str">
            <v>MATERIAL KUNCI DAN ENGSEL</v>
          </cell>
        </row>
        <row r="606">
          <cell r="E606" t="str">
            <v> </v>
          </cell>
          <cell r="F606" t="str">
            <v>buah</v>
          </cell>
          <cell r="G606">
            <v>180900</v>
          </cell>
        </row>
        <row r="607">
          <cell r="E607" t="str">
            <v>1 set  kunci pintu (kw  2)</v>
          </cell>
          <cell r="F607" t="str">
            <v>buah</v>
          </cell>
          <cell r="G607">
            <v>117900</v>
          </cell>
        </row>
        <row r="608">
          <cell r="E608" t="str">
            <v>1 set handle+kunci</v>
          </cell>
          <cell r="F608" t="str">
            <v>buah</v>
          </cell>
          <cell r="G608">
            <v>279000</v>
          </cell>
        </row>
        <row r="609">
          <cell r="E609" t="str">
            <v>Door closer</v>
          </cell>
          <cell r="F609" t="str">
            <v>buah</v>
          </cell>
          <cell r="G609">
            <v>171000</v>
          </cell>
        </row>
        <row r="610">
          <cell r="E610" t="str">
            <v>Door holder</v>
          </cell>
          <cell r="F610" t="str">
            <v>buah</v>
          </cell>
          <cell r="G610">
            <v>81000</v>
          </cell>
        </row>
        <row r="611">
          <cell r="E611" t="str">
            <v>Door stop</v>
          </cell>
          <cell r="F611" t="str">
            <v>buah</v>
          </cell>
          <cell r="G611">
            <v>82100</v>
          </cell>
        </row>
        <row r="612">
          <cell r="E612" t="str">
            <v>Engsel angin</v>
          </cell>
          <cell r="F612" t="str">
            <v>buah</v>
          </cell>
          <cell r="G612">
            <v>30100</v>
          </cell>
        </row>
        <row r="613">
          <cell r="E613" t="str">
            <v>Engsel jendela</v>
          </cell>
          <cell r="F613" t="str">
            <v>buah</v>
          </cell>
          <cell r="G613">
            <v>18900</v>
          </cell>
        </row>
        <row r="614">
          <cell r="E614" t="str">
            <v>Engsel kupu-kupu</v>
          </cell>
          <cell r="F614" t="str">
            <v>buah</v>
          </cell>
          <cell r="G614">
            <v>23900</v>
          </cell>
        </row>
        <row r="615">
          <cell r="E615" t="str">
            <v>Engsel lengan jendela</v>
          </cell>
          <cell r="F615" t="str">
            <v>buah</v>
          </cell>
          <cell r="G615">
            <v>26500</v>
          </cell>
        </row>
        <row r="616">
          <cell r="E616" t="str">
            <v>Engsel pintu (kw 1)</v>
          </cell>
          <cell r="F616" t="str">
            <v>buah</v>
          </cell>
          <cell r="G616">
            <v>31500</v>
          </cell>
        </row>
        <row r="617">
          <cell r="E617" t="str">
            <v>Engsel pintu (kw 2)</v>
          </cell>
          <cell r="F617" t="str">
            <v>buah</v>
          </cell>
          <cell r="G617">
            <v>23700</v>
          </cell>
        </row>
        <row r="618">
          <cell r="E618" t="str">
            <v>Floor hinge</v>
          </cell>
          <cell r="F618" t="str">
            <v>buah</v>
          </cell>
          <cell r="G618">
            <v>500000</v>
          </cell>
        </row>
        <row r="619">
          <cell r="E619" t="str">
            <v>Gerendel Biasa</v>
          </cell>
          <cell r="F619" t="str">
            <v>buah</v>
          </cell>
          <cell r="G619">
            <v>32600</v>
          </cell>
        </row>
        <row r="620">
          <cell r="E620" t="str">
            <v>Grendel</v>
          </cell>
          <cell r="F620" t="str">
            <v>buah</v>
          </cell>
          <cell r="G620">
            <v>15000</v>
          </cell>
        </row>
        <row r="621">
          <cell r="E621" t="str">
            <v>Grendel tanam</v>
          </cell>
          <cell r="F621" t="str">
            <v>buah</v>
          </cell>
          <cell r="G621">
            <v>150000</v>
          </cell>
        </row>
        <row r="622">
          <cell r="E622" t="str">
            <v>Handle pintu (kw  1)</v>
          </cell>
          <cell r="F622" t="str">
            <v>buah</v>
          </cell>
          <cell r="G622">
            <v>140800</v>
          </cell>
        </row>
        <row r="623">
          <cell r="E623" t="str">
            <v>Kait angin</v>
          </cell>
          <cell r="F623" t="str">
            <v>buah</v>
          </cell>
          <cell r="G623">
            <v>42200</v>
          </cell>
        </row>
        <row r="624">
          <cell r="E624" t="str">
            <v>Kunci lemari</v>
          </cell>
          <cell r="F624" t="str">
            <v>buah</v>
          </cell>
          <cell r="G624">
            <v>22000</v>
          </cell>
        </row>
        <row r="625">
          <cell r="E625" t="str">
            <v>Kunci silinder</v>
          </cell>
          <cell r="F625" t="str">
            <v>buah</v>
          </cell>
          <cell r="G625">
            <v>167200</v>
          </cell>
        </row>
        <row r="626">
          <cell r="E626" t="str">
            <v>Kunci slot</v>
          </cell>
          <cell r="F626" t="str">
            <v>buah</v>
          </cell>
          <cell r="G626">
            <v>176000</v>
          </cell>
        </row>
        <row r="627">
          <cell r="E627" t="str">
            <v>Kunci tanam antik</v>
          </cell>
          <cell r="F627" t="str">
            <v>buah</v>
          </cell>
          <cell r="G627">
            <v>144300</v>
          </cell>
        </row>
        <row r="628">
          <cell r="E628" t="str">
            <v>Kunci tanam biasa</v>
          </cell>
          <cell r="F628" t="str">
            <v>buah</v>
          </cell>
          <cell r="G628">
            <v>65800</v>
          </cell>
        </row>
        <row r="629">
          <cell r="E629" t="str">
            <v>Kunci Tanam ex  lokal 2x  slag</v>
          </cell>
          <cell r="F629" t="str">
            <v>buah</v>
          </cell>
          <cell r="G629">
            <v>167200</v>
          </cell>
        </row>
        <row r="630">
          <cell r="E630" t="str">
            <v>Kunci tanam kamar mandi</v>
          </cell>
          <cell r="F630" t="str">
            <v>buah</v>
          </cell>
          <cell r="G630">
            <v>46900</v>
          </cell>
        </row>
        <row r="631">
          <cell r="E631" t="str">
            <v>Pull handle (kw  1)</v>
          </cell>
          <cell r="F631" t="str">
            <v>buah</v>
          </cell>
          <cell r="G631">
            <v>290800</v>
          </cell>
        </row>
        <row r="632">
          <cell r="E632" t="str">
            <v>Pull handle stainless  jumbo  (kw  1)</v>
          </cell>
          <cell r="F632" t="str">
            <v>buah</v>
          </cell>
          <cell r="G632">
            <v>435200</v>
          </cell>
        </row>
        <row r="633">
          <cell r="E633" t="str">
            <v>Rel pintu dorong</v>
          </cell>
          <cell r="F633" t="str">
            <v>set</v>
          </cell>
          <cell r="G633">
            <v>243100</v>
          </cell>
        </row>
        <row r="634">
          <cell r="E634" t="str">
            <v>Spring knip</v>
          </cell>
          <cell r="F634" t="str">
            <v>buah</v>
          </cell>
          <cell r="G634">
            <v>21600</v>
          </cell>
        </row>
        <row r="635">
          <cell r="E635" t="str">
            <v>Tarikan Pintu Stainless</v>
          </cell>
          <cell r="F635" t="str">
            <v>buah</v>
          </cell>
          <cell r="G635">
            <v>60000</v>
          </cell>
        </row>
        <row r="636">
          <cell r="E636" t="str">
            <v>Venetions blinds dan vertical blinds</v>
          </cell>
          <cell r="F636" t="str">
            <v>m2</v>
          </cell>
          <cell r="G636">
            <v>140000</v>
          </cell>
        </row>
        <row r="637">
          <cell r="E637" t="str">
            <v>MATERIAL KACA</v>
          </cell>
        </row>
        <row r="638">
          <cell r="E638" t="str">
            <v>Glass block 20x20 cm</v>
          </cell>
          <cell r="F638" t="str">
            <v>buah</v>
          </cell>
          <cell r="G638">
            <v>2500</v>
          </cell>
        </row>
        <row r="639">
          <cell r="E639" t="str">
            <v>Jendela nako</v>
          </cell>
          <cell r="F639" t="str">
            <v>buah</v>
          </cell>
          <cell r="G639">
            <v>400000</v>
          </cell>
        </row>
        <row r="640">
          <cell r="E640" t="str">
            <v>Jendela nako (rangka+kaca 5 mm)</v>
          </cell>
          <cell r="F640" t="str">
            <v>m2</v>
          </cell>
          <cell r="G640">
            <v>309800</v>
          </cell>
        </row>
        <row r="641">
          <cell r="E641" t="str">
            <v>Kaca buram 12mm</v>
          </cell>
          <cell r="F641" t="str">
            <v>m2</v>
          </cell>
          <cell r="G641">
            <v>317000</v>
          </cell>
        </row>
        <row r="642">
          <cell r="E642" t="str">
            <v>Kaca cermin 5 mm</v>
          </cell>
          <cell r="F642" t="str">
            <v>m2</v>
          </cell>
          <cell r="G642">
            <v>133400</v>
          </cell>
        </row>
        <row r="643">
          <cell r="E643" t="str">
            <v>Kaca cermin 6mm</v>
          </cell>
          <cell r="F643" t="str">
            <v>m2</v>
          </cell>
          <cell r="G643">
            <v>270900</v>
          </cell>
        </row>
        <row r="644">
          <cell r="E644" t="str">
            <v>Kaca cermin 8 mm</v>
          </cell>
          <cell r="F644" t="str">
            <v>m2</v>
          </cell>
          <cell r="G644">
            <v>796100</v>
          </cell>
        </row>
        <row r="645">
          <cell r="E645" t="str">
            <v>Kaca es  kabur 3 mm</v>
          </cell>
          <cell r="F645" t="str">
            <v>m2</v>
          </cell>
          <cell r="G645">
            <v>85000</v>
          </cell>
        </row>
        <row r="646">
          <cell r="E646" t="str">
            <v>Kaca es  kabur 5 mm</v>
          </cell>
          <cell r="F646" t="str">
            <v>m2</v>
          </cell>
          <cell r="G646">
            <v>95000</v>
          </cell>
        </row>
        <row r="647">
          <cell r="E647" t="str">
            <v>Kaca gravire 5mm</v>
          </cell>
          <cell r="F647" t="str">
            <v>m2</v>
          </cell>
          <cell r="G647">
            <v>794400</v>
          </cell>
        </row>
        <row r="648">
          <cell r="E648" t="str">
            <v>Kaca gravire putih 5mm</v>
          </cell>
          <cell r="F648" t="str">
            <v>m2</v>
          </cell>
          <cell r="G648">
            <v>750000</v>
          </cell>
        </row>
        <row r="649">
          <cell r="E649" t="str">
            <v>Kaca laminated 12 mm</v>
          </cell>
          <cell r="F649" t="str">
            <v>m2</v>
          </cell>
          <cell r="G649">
            <v>900000</v>
          </cell>
        </row>
        <row r="650">
          <cell r="E650" t="str">
            <v>Kaca laminated 8 mm</v>
          </cell>
          <cell r="F650" t="str">
            <v>m2</v>
          </cell>
          <cell r="G650">
            <v>700000</v>
          </cell>
        </row>
        <row r="651">
          <cell r="E651" t="str">
            <v>Kaca lukis  alur 5mm</v>
          </cell>
          <cell r="F651" t="str">
            <v>m2</v>
          </cell>
          <cell r="G651">
            <v>688700</v>
          </cell>
        </row>
        <row r="652">
          <cell r="E652" t="str">
            <v>Kaca patri 5 mm</v>
          </cell>
          <cell r="F652" t="str">
            <v>m2</v>
          </cell>
          <cell r="G652">
            <v>1516300</v>
          </cell>
        </row>
        <row r="653">
          <cell r="E653" t="str">
            <v>Kaca polos 3 mm</v>
          </cell>
          <cell r="F653" t="str">
            <v>m2</v>
          </cell>
          <cell r="G653">
            <v>134000</v>
          </cell>
        </row>
        <row r="654">
          <cell r="E654" t="str">
            <v>Kaca polos 5 mm</v>
          </cell>
          <cell r="F654" t="str">
            <v>m2</v>
          </cell>
          <cell r="G654">
            <v>220000</v>
          </cell>
        </row>
        <row r="655">
          <cell r="E655" t="str">
            <v>Kaca polos 6 mm</v>
          </cell>
          <cell r="F655" t="str">
            <v>m2</v>
          </cell>
          <cell r="G655">
            <v>237000</v>
          </cell>
        </row>
        <row r="656">
          <cell r="E656" t="str">
            <v>Kaca polos 8 mm</v>
          </cell>
          <cell r="F656" t="str">
            <v>m2</v>
          </cell>
          <cell r="G656">
            <v>226400</v>
          </cell>
        </row>
        <row r="657">
          <cell r="E657" t="str">
            <v>Kaca tanpa tripel 5mm</v>
          </cell>
          <cell r="F657" t="str">
            <v>m2</v>
          </cell>
          <cell r="G657">
            <v>3447000</v>
          </cell>
        </row>
        <row r="658">
          <cell r="E658" t="str">
            <v>Kaca tempered 12 mm</v>
          </cell>
          <cell r="F658" t="str">
            <v>m2</v>
          </cell>
          <cell r="G658">
            <v>600000</v>
          </cell>
        </row>
        <row r="659">
          <cell r="E659" t="str">
            <v>Kaca triple 5mm</v>
          </cell>
          <cell r="F659" t="str">
            <v>m2</v>
          </cell>
          <cell r="G659">
            <v>3179400</v>
          </cell>
        </row>
        <row r="660">
          <cell r="E660" t="str">
            <v>Kaca triple platinum 5mm</v>
          </cell>
          <cell r="F660" t="str">
            <v>m2</v>
          </cell>
          <cell r="G660">
            <v>3702800</v>
          </cell>
        </row>
        <row r="661">
          <cell r="E661" t="str">
            <v>Kaca wireglass 5 mm</v>
          </cell>
          <cell r="F661" t="str">
            <v>m2</v>
          </cell>
          <cell r="G661">
            <v>144800</v>
          </cell>
        </row>
        <row r="662">
          <cell r="E662" t="str">
            <v>Profil kaca</v>
          </cell>
          <cell r="F662" t="str">
            <v>m¹</v>
          </cell>
          <cell r="G662">
            <v>9800</v>
          </cell>
        </row>
        <row r="663">
          <cell r="E663" t="str">
            <v>Ray Band 3mm</v>
          </cell>
          <cell r="F663" t="str">
            <v>m2</v>
          </cell>
          <cell r="G663">
            <v>85100</v>
          </cell>
        </row>
        <row r="664">
          <cell r="E664" t="str">
            <v>Ray Band 5mm</v>
          </cell>
          <cell r="F664" t="str">
            <v>m2</v>
          </cell>
          <cell r="G664">
            <v>112400</v>
          </cell>
        </row>
        <row r="665">
          <cell r="E665" t="str">
            <v>MATERIAL SANITAIR</v>
          </cell>
        </row>
        <row r="666">
          <cell r="E666" t="str">
            <v>Bak  reservoir  fibreglass (kapasitas 1050  liter)</v>
          </cell>
          <cell r="F666" t="str">
            <v>buah</v>
          </cell>
          <cell r="G666">
            <v>1793400</v>
          </cell>
        </row>
        <row r="667">
          <cell r="E667" t="str">
            <v>Bak  reservoir  fibreglass (kapasitas 1200  liter)</v>
          </cell>
          <cell r="F667" t="str">
            <v>buah</v>
          </cell>
          <cell r="G667">
            <v>1448700</v>
          </cell>
        </row>
        <row r="668">
          <cell r="E668" t="str">
            <v>Bak  reservoir  fibreglass (kapasitas 1550  liter)</v>
          </cell>
          <cell r="F668" t="str">
            <v>buah</v>
          </cell>
          <cell r="G668">
            <v>2125600</v>
          </cell>
        </row>
        <row r="669">
          <cell r="E669" t="str">
            <v>Bak  reservoir  fibreglass (kapasitas 2000  liter)</v>
          </cell>
          <cell r="F669" t="str">
            <v>buah</v>
          </cell>
          <cell r="G669">
            <v>2778200</v>
          </cell>
        </row>
        <row r="670">
          <cell r="E670" t="str">
            <v>Bak  reservoir  fibreglass (kapasitas 650  liter)</v>
          </cell>
          <cell r="F670" t="str">
            <v>buah</v>
          </cell>
          <cell r="G670">
            <v>868300</v>
          </cell>
        </row>
        <row r="671">
          <cell r="E671" t="str">
            <v>Bak cuci stainlesteel</v>
          </cell>
          <cell r="F671" t="str">
            <v>buah</v>
          </cell>
          <cell r="G671">
            <v>230600</v>
          </cell>
        </row>
        <row r="672">
          <cell r="E672" t="str">
            <v>Bak cuci teraso</v>
          </cell>
          <cell r="F672" t="str">
            <v>buah</v>
          </cell>
          <cell r="G672">
            <v>600000</v>
          </cell>
        </row>
        <row r="673">
          <cell r="E673" t="str">
            <v>Bak fiberglass 1 m3</v>
          </cell>
          <cell r="F673" t="str">
            <v>buah</v>
          </cell>
          <cell r="G673">
            <v>400000</v>
          </cell>
        </row>
        <row r="674">
          <cell r="E674" t="str">
            <v>Bak fiberglass 70x70x66 cm</v>
          </cell>
          <cell r="F674" t="str">
            <v>buah</v>
          </cell>
          <cell r="G674">
            <v>328400</v>
          </cell>
        </row>
        <row r="675">
          <cell r="E675" t="str">
            <v>Bak teraso</v>
          </cell>
          <cell r="F675" t="str">
            <v>buah</v>
          </cell>
          <cell r="G675">
            <v>450000</v>
          </cell>
        </row>
        <row r="676">
          <cell r="E676" t="str">
            <v>Bathup</v>
          </cell>
          <cell r="F676" t="str">
            <v>unit</v>
          </cell>
          <cell r="G676">
            <v>2500000</v>
          </cell>
        </row>
        <row r="677">
          <cell r="E677" t="str">
            <v>Carbon filter kap. 0,1 m3/hari</v>
          </cell>
          <cell r="F677" t="str">
            <v>unit</v>
          </cell>
          <cell r="G677">
            <v>650000</v>
          </cell>
        </row>
        <row r="678">
          <cell r="E678" t="str">
            <v>Carbon filter kap. 0,6 m3/hari</v>
          </cell>
          <cell r="F678" t="str">
            <v>unit</v>
          </cell>
          <cell r="G678">
            <v>3000000</v>
          </cell>
        </row>
        <row r="679">
          <cell r="E679" t="str">
            <v>Clean out</v>
          </cell>
          <cell r="F679" t="str">
            <v>buah</v>
          </cell>
          <cell r="G679">
            <v>70000</v>
          </cell>
        </row>
        <row r="680">
          <cell r="E680" t="str">
            <v>Flexible hose</v>
          </cell>
          <cell r="F680" t="str">
            <v>m'</v>
          </cell>
          <cell r="G680">
            <v>55000</v>
          </cell>
        </row>
        <row r="681">
          <cell r="E681" t="str">
            <v>Flexible hose</v>
          </cell>
          <cell r="F681" t="str">
            <v>buah</v>
          </cell>
          <cell r="G681">
            <v>50000</v>
          </cell>
        </row>
        <row r="682">
          <cell r="E682" t="str">
            <v>Floor drain stainles steel</v>
          </cell>
          <cell r="F682" t="str">
            <v>buah</v>
          </cell>
          <cell r="G682">
            <v>44700</v>
          </cell>
        </row>
        <row r="683">
          <cell r="E683" t="str">
            <v>Grab bar</v>
          </cell>
          <cell r="F683" t="str">
            <v>buah</v>
          </cell>
          <cell r="G683">
            <v>120000</v>
          </cell>
        </row>
        <row r="684">
          <cell r="E684" t="str">
            <v>Grease trap central fiberglass, kap. 5 m3</v>
          </cell>
          <cell r="F684" t="str">
            <v>unit</v>
          </cell>
          <cell r="G684">
            <v>20000000</v>
          </cell>
        </row>
        <row r="685">
          <cell r="E685" t="str">
            <v>Grease trap portable fiberglass, kap. 30 Liter</v>
          </cell>
          <cell r="F685" t="str">
            <v>unit</v>
          </cell>
          <cell r="G685">
            <v>1000000</v>
          </cell>
        </row>
        <row r="686">
          <cell r="E686" t="str">
            <v>Grease trap portable stainless, kap. 30 Liter</v>
          </cell>
          <cell r="F686" t="str">
            <v>unit</v>
          </cell>
          <cell r="G686">
            <v>1500000</v>
          </cell>
        </row>
        <row r="687">
          <cell r="E687" t="str">
            <v>Jet washer</v>
          </cell>
          <cell r="F687" t="str">
            <v>buah</v>
          </cell>
          <cell r="G687">
            <v>100000</v>
          </cell>
        </row>
        <row r="688">
          <cell r="E688" t="str">
            <v>Kloset duduk/monoblok</v>
          </cell>
          <cell r="F688" t="str">
            <v>buah</v>
          </cell>
          <cell r="G688">
            <v>2061700</v>
          </cell>
        </row>
        <row r="689">
          <cell r="E689" t="str">
            <v>Kloset jongkok</v>
          </cell>
          <cell r="F689" t="str">
            <v>buah</v>
          </cell>
          <cell r="G689">
            <v>206600</v>
          </cell>
        </row>
        <row r="690">
          <cell r="E690" t="str">
            <v>Komunal 10</v>
          </cell>
          <cell r="F690" t="str">
            <v>unit</v>
          </cell>
          <cell r="G690">
            <v>30000000</v>
          </cell>
        </row>
        <row r="691">
          <cell r="E691" t="str">
            <v>Komunal 100</v>
          </cell>
          <cell r="F691" t="str">
            <v>unit</v>
          </cell>
          <cell r="G691">
            <v>310000000</v>
          </cell>
        </row>
        <row r="692">
          <cell r="E692" t="str">
            <v>Komunal 125</v>
          </cell>
          <cell r="F692" t="str">
            <v>unit</v>
          </cell>
          <cell r="G692">
            <v>390000000</v>
          </cell>
        </row>
        <row r="693">
          <cell r="E693" t="str">
            <v>Komunal 150</v>
          </cell>
          <cell r="F693" t="str">
            <v>unit</v>
          </cell>
          <cell r="G693">
            <v>465000000</v>
          </cell>
        </row>
        <row r="694">
          <cell r="E694" t="str">
            <v>Komunal 25</v>
          </cell>
          <cell r="F694" t="str">
            <v>unit</v>
          </cell>
          <cell r="G694">
            <v>70000000</v>
          </cell>
        </row>
        <row r="695">
          <cell r="E695" t="str">
            <v>Komunal 50</v>
          </cell>
          <cell r="F695" t="str">
            <v>unit</v>
          </cell>
          <cell r="G695">
            <v>135000000</v>
          </cell>
        </row>
        <row r="696">
          <cell r="E696" t="str">
            <v>Komunal 75</v>
          </cell>
          <cell r="F696" t="str">
            <v>unit</v>
          </cell>
          <cell r="G696">
            <v>245000000</v>
          </cell>
        </row>
        <row r="697">
          <cell r="E697" t="str">
            <v>Kran air</v>
          </cell>
          <cell r="F697" t="str">
            <v>buah</v>
          </cell>
          <cell r="G697">
            <v>41700</v>
          </cell>
        </row>
        <row r="698">
          <cell r="E698" t="str">
            <v>Partisi urinoir</v>
          </cell>
          <cell r="F698" t="str">
            <v>buah</v>
          </cell>
          <cell r="G698">
            <v>700000</v>
          </cell>
        </row>
        <row r="699">
          <cell r="E699" t="str">
            <v>Pintu kubikel</v>
          </cell>
          <cell r="F699" t="str">
            <v>set</v>
          </cell>
          <cell r="G699">
            <v>1000000</v>
          </cell>
        </row>
        <row r="700">
          <cell r="E700" t="str">
            <v>Pompa booster 150 lpm (vertical in line-packaged)</v>
          </cell>
          <cell r="F700" t="str">
            <v>unit</v>
          </cell>
          <cell r="G700">
            <v>1200000</v>
          </cell>
        </row>
        <row r="701">
          <cell r="E701" t="str">
            <v>Pompa booster 450 lpm (centrifugal end suction)</v>
          </cell>
          <cell r="F701" t="str">
            <v>unit</v>
          </cell>
          <cell r="G701">
            <v>2970000</v>
          </cell>
        </row>
        <row r="702">
          <cell r="E702" t="str">
            <v>Pompa jet 100 lpm</v>
          </cell>
          <cell r="F702" t="str">
            <v>unit</v>
          </cell>
          <cell r="G702">
            <v>2000000</v>
          </cell>
        </row>
        <row r="703">
          <cell r="E703" t="str">
            <v>Pompa jet 27 lpm</v>
          </cell>
          <cell r="F703" t="str">
            <v>unit</v>
          </cell>
          <cell r="G703">
            <v>900000</v>
          </cell>
        </row>
        <row r="704">
          <cell r="E704" t="str">
            <v>Pompa jet 34 lpm</v>
          </cell>
          <cell r="F704" t="str">
            <v>unit</v>
          </cell>
          <cell r="G704">
            <v>1200000</v>
          </cell>
        </row>
        <row r="705">
          <cell r="E705" t="str">
            <v>Pompa lift 250 lpm</v>
          </cell>
          <cell r="F705" t="str">
            <v>unit</v>
          </cell>
          <cell r="G705">
            <v>3500000</v>
          </cell>
        </row>
        <row r="706">
          <cell r="E706" t="str">
            <v>Pompa lift 80 lpm</v>
          </cell>
          <cell r="F706" t="str">
            <v>unit</v>
          </cell>
          <cell r="G706">
            <v>1000000</v>
          </cell>
        </row>
        <row r="707">
          <cell r="E707" t="str">
            <v>Pompa transfer 150 lpm (centrifugal end suction)</v>
          </cell>
          <cell r="F707" t="str">
            <v>unit</v>
          </cell>
          <cell r="G707">
            <v>1000000</v>
          </cell>
        </row>
        <row r="708">
          <cell r="E708" t="str">
            <v>Pressure tank 1.000 liter</v>
          </cell>
          <cell r="F708" t="str">
            <v>unit</v>
          </cell>
          <cell r="G708">
            <v>17000000</v>
          </cell>
        </row>
        <row r="709">
          <cell r="E709" t="str">
            <v>Priming tank fiber 1.000 liter</v>
          </cell>
          <cell r="F709" t="str">
            <v>unit</v>
          </cell>
          <cell r="G709">
            <v>2850000</v>
          </cell>
        </row>
        <row r="710">
          <cell r="E710" t="str">
            <v>Priming tank fiber 2.000 liter</v>
          </cell>
          <cell r="F710" t="str">
            <v>unit</v>
          </cell>
          <cell r="G710">
            <v>4000000</v>
          </cell>
        </row>
        <row r="711">
          <cell r="E711" t="str">
            <v>Priming tank fiber 500 liter</v>
          </cell>
          <cell r="F711" t="str">
            <v>unit</v>
          </cell>
          <cell r="G711">
            <v>1300000</v>
          </cell>
        </row>
        <row r="712">
          <cell r="E712" t="str">
            <v>Priming tank fiber 800 liter</v>
          </cell>
          <cell r="F712" t="str">
            <v>unit</v>
          </cell>
          <cell r="G712">
            <v>2080000</v>
          </cell>
        </row>
        <row r="713">
          <cell r="E713" t="str">
            <v>Robe hook</v>
          </cell>
          <cell r="F713" t="str">
            <v>buah</v>
          </cell>
          <cell r="G713">
            <v>70000</v>
          </cell>
        </row>
        <row r="714">
          <cell r="E714" t="str">
            <v>Roof tank fiberglass kap. 12 m3</v>
          </cell>
          <cell r="F714" t="str">
            <v>unit</v>
          </cell>
          <cell r="G714">
            <v>36000000</v>
          </cell>
        </row>
        <row r="715">
          <cell r="E715" t="str">
            <v>Roof tank fiberglass kap. 2 m3</v>
          </cell>
          <cell r="F715" t="str">
            <v>unit</v>
          </cell>
          <cell r="G715">
            <v>6000000</v>
          </cell>
        </row>
        <row r="716">
          <cell r="E716" t="str">
            <v>Roof tank fiberglass kap. 4 m3</v>
          </cell>
          <cell r="F716" t="str">
            <v>unit</v>
          </cell>
          <cell r="G716">
            <v>12000000</v>
          </cell>
        </row>
        <row r="717">
          <cell r="E717" t="str">
            <v>Roof tank stainless kap. 12 m3</v>
          </cell>
          <cell r="F717" t="str">
            <v>unit</v>
          </cell>
          <cell r="G717">
            <v>48000000</v>
          </cell>
        </row>
        <row r="718">
          <cell r="E718" t="str">
            <v>Roof tank stainless kap. 2 m3</v>
          </cell>
          <cell r="F718" t="str">
            <v>unit</v>
          </cell>
          <cell r="G718">
            <v>6400000</v>
          </cell>
        </row>
        <row r="719">
          <cell r="E719" t="str">
            <v>Roof tank stainless kap. 4 m3</v>
          </cell>
          <cell r="F719" t="str">
            <v>unit</v>
          </cell>
          <cell r="G719">
            <v>15000000</v>
          </cell>
        </row>
        <row r="720">
          <cell r="E720" t="str">
            <v>Sand filter kap. 0,1 m3/hari</v>
          </cell>
          <cell r="F720" t="str">
            <v>unit</v>
          </cell>
          <cell r="G720">
            <v>2500000</v>
          </cell>
        </row>
        <row r="721">
          <cell r="E721" t="str">
            <v>Sand filter kap. 14 m3/hari</v>
          </cell>
          <cell r="F721" t="str">
            <v>unit</v>
          </cell>
          <cell r="G721">
            <v>4800000</v>
          </cell>
        </row>
        <row r="722">
          <cell r="E722" t="str">
            <v>Sekat kubikel</v>
          </cell>
          <cell r="F722" t="str">
            <v>m2</v>
          </cell>
          <cell r="G722">
            <v>1200000</v>
          </cell>
        </row>
        <row r="723">
          <cell r="E723" t="str">
            <v>Septic  0,6</v>
          </cell>
          <cell r="F723" t="str">
            <v>unit</v>
          </cell>
          <cell r="G723">
            <v>3200000</v>
          </cell>
        </row>
        <row r="724">
          <cell r="E724" t="str">
            <v>Septic  0,8</v>
          </cell>
          <cell r="F724" t="str">
            <v>unit</v>
          </cell>
          <cell r="G724">
            <v>3500000</v>
          </cell>
        </row>
        <row r="725">
          <cell r="E725" t="str">
            <v>Septic  1</v>
          </cell>
          <cell r="F725" t="str">
            <v>unit</v>
          </cell>
          <cell r="G725">
            <v>3600000</v>
          </cell>
        </row>
        <row r="726">
          <cell r="E726" t="str">
            <v>Septic  2</v>
          </cell>
          <cell r="F726" t="str">
            <v>unit</v>
          </cell>
          <cell r="G726">
            <v>4600000</v>
          </cell>
        </row>
        <row r="727">
          <cell r="E727" t="str">
            <v>Septic  5</v>
          </cell>
          <cell r="F727" t="str">
            <v>unit</v>
          </cell>
          <cell r="G727">
            <v>16000000</v>
          </cell>
        </row>
        <row r="728">
          <cell r="E728" t="str">
            <v>Sewage Treatment Plant (STP) fiberglass kap. 10 m3</v>
          </cell>
          <cell r="F728" t="str">
            <v>unit</v>
          </cell>
          <cell r="G728">
            <v>53200000</v>
          </cell>
        </row>
        <row r="729">
          <cell r="E729" t="str">
            <v>Sewage Treatment Plant (STP) fiberglass kap. 2 m3</v>
          </cell>
          <cell r="F729" t="str">
            <v>unit</v>
          </cell>
          <cell r="G729">
            <v>19500000</v>
          </cell>
        </row>
        <row r="730">
          <cell r="E730" t="str">
            <v>Sewage Treatment Plant (STP) fiberglass kap. 30 m3</v>
          </cell>
          <cell r="F730" t="str">
            <v>unit</v>
          </cell>
          <cell r="G730">
            <v>100000000</v>
          </cell>
        </row>
        <row r="731">
          <cell r="E731" t="str">
            <v>Sewage Treatment Plant (STP) fiberglass kap. 5 m3</v>
          </cell>
          <cell r="F731" t="str">
            <v>unit</v>
          </cell>
          <cell r="G731">
            <v>33000000</v>
          </cell>
        </row>
        <row r="732">
          <cell r="E732" t="str">
            <v>Sewage Treatment Plant (STP) precast kap. 30 m3</v>
          </cell>
          <cell r="F732" t="str">
            <v>unit</v>
          </cell>
          <cell r="G732">
            <v>84000000</v>
          </cell>
        </row>
        <row r="733">
          <cell r="E733" t="str">
            <v>Silika filter kap. 0,1 m3/hari</v>
          </cell>
          <cell r="F733" t="str">
            <v>unit</v>
          </cell>
          <cell r="G733">
            <v>500000</v>
          </cell>
        </row>
        <row r="734">
          <cell r="E734" t="str">
            <v>Soap holder</v>
          </cell>
          <cell r="F734" t="str">
            <v>buah</v>
          </cell>
          <cell r="G734">
            <v>150000</v>
          </cell>
        </row>
        <row r="735">
          <cell r="E735" t="str">
            <v>Stop kran PVC 1/2"</v>
          </cell>
          <cell r="F735" t="str">
            <v>buah</v>
          </cell>
          <cell r="G735">
            <v>4000</v>
          </cell>
        </row>
        <row r="736">
          <cell r="E736" t="str">
            <v>Stop kran PVC 3/4"</v>
          </cell>
          <cell r="F736" t="str">
            <v>buah</v>
          </cell>
          <cell r="G736">
            <v>6000</v>
          </cell>
        </row>
        <row r="737">
          <cell r="E737" t="str">
            <v>Submersible cutter pump kap. 100 lpm</v>
          </cell>
          <cell r="F737" t="str">
            <v>unit</v>
          </cell>
          <cell r="G737">
            <v>8500000</v>
          </cell>
        </row>
        <row r="738">
          <cell r="E738" t="str">
            <v>Tangki toren kap. 0,7 m3</v>
          </cell>
          <cell r="F738" t="str">
            <v>unit</v>
          </cell>
          <cell r="G738">
            <v>1100000</v>
          </cell>
        </row>
        <row r="739">
          <cell r="E739" t="str">
            <v>Tangki toren kap. 1,5 m3</v>
          </cell>
          <cell r="F739" t="str">
            <v>unit</v>
          </cell>
          <cell r="G739">
            <v>1700000</v>
          </cell>
        </row>
        <row r="740">
          <cell r="E740" t="str">
            <v>Tangki toren kap. 2,5 m3</v>
          </cell>
          <cell r="F740" t="str">
            <v>unit</v>
          </cell>
          <cell r="G740">
            <v>3400000</v>
          </cell>
        </row>
        <row r="741">
          <cell r="E741" t="str">
            <v>Tangki toren kap. 3 m3</v>
          </cell>
          <cell r="F741" t="str">
            <v>unit</v>
          </cell>
          <cell r="G741">
            <v>4600000</v>
          </cell>
        </row>
        <row r="742">
          <cell r="E742" t="str">
            <v>Tangki toren kap. 4 m3</v>
          </cell>
          <cell r="F742" t="str">
            <v>unit</v>
          </cell>
          <cell r="G742">
            <v>5500000</v>
          </cell>
        </row>
        <row r="743">
          <cell r="E743" t="str">
            <v>Tangki toren kap. 5 m3</v>
          </cell>
          <cell r="F743" t="str">
            <v>unit</v>
          </cell>
          <cell r="G743">
            <v>6900000</v>
          </cell>
        </row>
        <row r="744">
          <cell r="E744" t="str">
            <v>Tangki toren kap. 5,5 m3</v>
          </cell>
          <cell r="F744" t="str">
            <v>unit</v>
          </cell>
          <cell r="G744">
            <v>7100000</v>
          </cell>
        </row>
        <row r="745">
          <cell r="E745" t="str">
            <v>Tangki toren kap. 6 m3</v>
          </cell>
          <cell r="F745" t="str">
            <v>unit</v>
          </cell>
          <cell r="G745">
            <v>7850000</v>
          </cell>
        </row>
        <row r="746">
          <cell r="E746" t="str">
            <v>Tempat  sabun gantung</v>
          </cell>
          <cell r="F746" t="str">
            <v>buah</v>
          </cell>
          <cell r="G746">
            <v>70100</v>
          </cell>
        </row>
        <row r="747">
          <cell r="E747" t="str">
            <v>Tempat  sabun tanam</v>
          </cell>
          <cell r="F747" t="str">
            <v>buah</v>
          </cell>
          <cell r="G747">
            <v>53300</v>
          </cell>
        </row>
        <row r="748">
          <cell r="E748" t="str">
            <v>Tissue holder</v>
          </cell>
          <cell r="F748" t="str">
            <v>buah</v>
          </cell>
          <cell r="G748">
            <v>150000</v>
          </cell>
        </row>
        <row r="749">
          <cell r="E749" t="str">
            <v>Towel bar</v>
          </cell>
          <cell r="F749" t="str">
            <v>buah</v>
          </cell>
          <cell r="G749">
            <v>150000</v>
          </cell>
        </row>
        <row r="750">
          <cell r="E750" t="str">
            <v>Urinoir</v>
          </cell>
          <cell r="F750" t="str">
            <v>buah</v>
          </cell>
          <cell r="G750">
            <v>462000</v>
          </cell>
        </row>
        <row r="751">
          <cell r="E751" t="str">
            <v>Wastafel</v>
          </cell>
          <cell r="F751" t="str">
            <v>buah</v>
          </cell>
          <cell r="G751">
            <v>445900</v>
          </cell>
        </row>
        <row r="752">
          <cell r="E752" t="str">
            <v>Water drain</v>
          </cell>
          <cell r="F752" t="str">
            <v>set</v>
          </cell>
          <cell r="G752">
            <v>321900</v>
          </cell>
        </row>
        <row r="753">
          <cell r="E753" t="str">
            <v>MATERIAL MINYAK</v>
          </cell>
        </row>
        <row r="754">
          <cell r="E754" t="str">
            <v>Bensin</v>
          </cell>
          <cell r="F754" t="str">
            <v>liter</v>
          </cell>
          <cell r="G754">
            <v>7800</v>
          </cell>
        </row>
        <row r="755">
          <cell r="E755" t="str">
            <v>Bensin (industri)</v>
          </cell>
          <cell r="F755" t="str">
            <v>liter</v>
          </cell>
          <cell r="G755">
            <v>8100</v>
          </cell>
        </row>
        <row r="756">
          <cell r="E756" t="str">
            <v>Bentonite</v>
          </cell>
          <cell r="F756" t="str">
            <v>m3</v>
          </cell>
          <cell r="G756">
            <v>20000000</v>
          </cell>
        </row>
        <row r="757">
          <cell r="E757" t="str">
            <v>Cairan perontok karat</v>
          </cell>
          <cell r="F757" t="str">
            <v>kg</v>
          </cell>
          <cell r="G757">
            <v>20000</v>
          </cell>
        </row>
        <row r="758">
          <cell r="E758" t="str">
            <v>Cuka bibit</v>
          </cell>
          <cell r="F758" t="str">
            <v>liter</v>
          </cell>
          <cell r="G758">
            <v>50000</v>
          </cell>
        </row>
        <row r="759">
          <cell r="E759" t="str">
            <v>Minyak bekisting</v>
          </cell>
          <cell r="F759" t="str">
            <v>liter</v>
          </cell>
          <cell r="G759">
            <v>16800</v>
          </cell>
        </row>
        <row r="760">
          <cell r="E760" t="str">
            <v>Minyak cat</v>
          </cell>
          <cell r="F760" t="str">
            <v>kg</v>
          </cell>
          <cell r="G760">
            <v>24000</v>
          </cell>
        </row>
        <row r="761">
          <cell r="E761" t="str">
            <v>Minyak pelumas</v>
          </cell>
          <cell r="F761" t="str">
            <v>liter</v>
          </cell>
          <cell r="G761">
            <v>34700</v>
          </cell>
        </row>
        <row r="762">
          <cell r="E762" t="str">
            <v>Minyak tanah</v>
          </cell>
          <cell r="F762" t="str">
            <v>liter</v>
          </cell>
          <cell r="G762">
            <v>15300</v>
          </cell>
        </row>
        <row r="763">
          <cell r="E763" t="str">
            <v>Oli hidrolis</v>
          </cell>
          <cell r="F763" t="str">
            <v>liter</v>
          </cell>
          <cell r="G763">
            <v>31300</v>
          </cell>
        </row>
        <row r="764">
          <cell r="E764" t="str">
            <v>Oli mesin</v>
          </cell>
          <cell r="F764" t="str">
            <v>liter</v>
          </cell>
          <cell r="G764">
            <v>30300</v>
          </cell>
        </row>
        <row r="765">
          <cell r="E765" t="str">
            <v>Premium (industri)</v>
          </cell>
          <cell r="F765" t="str">
            <v>liter</v>
          </cell>
          <cell r="G765">
            <v>9400</v>
          </cell>
        </row>
        <row r="766">
          <cell r="E766" t="str">
            <v>Residu</v>
          </cell>
          <cell r="F766" t="str">
            <v>liter</v>
          </cell>
          <cell r="G766">
            <v>21000</v>
          </cell>
        </row>
        <row r="767">
          <cell r="E767" t="str">
            <v>Solar</v>
          </cell>
          <cell r="F767" t="str">
            <v>liter</v>
          </cell>
          <cell r="G767">
            <v>6500</v>
          </cell>
        </row>
        <row r="768">
          <cell r="E768" t="str">
            <v>Solar (industri)</v>
          </cell>
          <cell r="F768" t="str">
            <v>liter</v>
          </cell>
          <cell r="G768">
            <v>15800</v>
          </cell>
        </row>
        <row r="769">
          <cell r="E769" t="str">
            <v>Steamvet</v>
          </cell>
          <cell r="F769" t="str">
            <v>liter</v>
          </cell>
          <cell r="G769">
            <v>51000</v>
          </cell>
        </row>
        <row r="770">
          <cell r="E770" t="str">
            <v>Teak oil</v>
          </cell>
          <cell r="F770" t="str">
            <v>liter</v>
          </cell>
          <cell r="G770">
            <v>63600</v>
          </cell>
        </row>
        <row r="771">
          <cell r="E771" t="str">
            <v>Thinner</v>
          </cell>
          <cell r="F771" t="str">
            <v>liter</v>
          </cell>
          <cell r="G771">
            <v>21800</v>
          </cell>
        </row>
        <row r="772">
          <cell r="E772" t="str">
            <v>Thinner A</v>
          </cell>
          <cell r="F772" t="str">
            <v>liter</v>
          </cell>
          <cell r="G772">
            <v>18800</v>
          </cell>
        </row>
        <row r="773">
          <cell r="E773" t="str">
            <v>MATERIAL ALUMINIUM DAN BESI</v>
          </cell>
        </row>
        <row r="774">
          <cell r="E774" t="str">
            <v>Aluminium composite panel</v>
          </cell>
          <cell r="F774" t="str">
            <v>m2</v>
          </cell>
          <cell r="G774">
            <v>225800</v>
          </cell>
        </row>
        <row r="775">
          <cell r="E775" t="str">
            <v>Aluminium spandrel 10x600 cm</v>
          </cell>
          <cell r="F775" t="str">
            <v>lembar</v>
          </cell>
          <cell r="G775">
            <v>200000</v>
          </cell>
        </row>
        <row r="776">
          <cell r="E776" t="str">
            <v>Aluminium strip</v>
          </cell>
          <cell r="F776" t="str">
            <v>m'</v>
          </cell>
          <cell r="G776">
            <v>50000</v>
          </cell>
        </row>
        <row r="777">
          <cell r="E777" t="str">
            <v>Besi as  drat</v>
          </cell>
          <cell r="F777" t="str">
            <v>kg</v>
          </cell>
          <cell r="G777">
            <v>40200</v>
          </cell>
        </row>
        <row r="778">
          <cell r="E778" t="str">
            <v>Besi profil</v>
          </cell>
          <cell r="F778" t="str">
            <v>kg</v>
          </cell>
          <cell r="G778">
            <v>34500</v>
          </cell>
        </row>
        <row r="779">
          <cell r="E779" t="str">
            <v>Blok besi cor type skep</v>
          </cell>
          <cell r="F779" t="str">
            <v>bh</v>
          </cell>
          <cell r="G779">
            <v>1055700</v>
          </cell>
        </row>
        <row r="780">
          <cell r="E780" t="str">
            <v>Blok besi type ronsel</v>
          </cell>
          <cell r="F780" t="str">
            <v>bh</v>
          </cell>
          <cell r="G780">
            <v>1508800</v>
          </cell>
        </row>
        <row r="781">
          <cell r="E781" t="str">
            <v>Buis  brons</v>
          </cell>
          <cell r="F781" t="str">
            <v>bh</v>
          </cell>
          <cell r="G781">
            <v>422000</v>
          </cell>
        </row>
        <row r="782">
          <cell r="E782" t="str">
            <v>C  channel galvanis  lebar 40 mm</v>
          </cell>
          <cell r="F782" t="str">
            <v>m'</v>
          </cell>
          <cell r="G782">
            <v>10700</v>
          </cell>
        </row>
        <row r="783">
          <cell r="E783" t="str">
            <v>C  channel galvanis  lebar 75 mm</v>
          </cell>
          <cell r="F783" t="str">
            <v>m'</v>
          </cell>
          <cell r="G783">
            <v>13600</v>
          </cell>
        </row>
        <row r="784">
          <cell r="E784" t="str">
            <v>Cat  meni</v>
          </cell>
          <cell r="F784" t="str">
            <v>kg</v>
          </cell>
          <cell r="G784">
            <v>57200</v>
          </cell>
        </row>
        <row r="785">
          <cell r="E785" t="str">
            <v>Daun Pintu HDF 36x720x2100</v>
          </cell>
          <cell r="F785" t="str">
            <v>unit</v>
          </cell>
          <cell r="G785">
            <v>475000</v>
          </cell>
        </row>
        <row r="786">
          <cell r="E786" t="str">
            <v>Frame aluminium</v>
          </cell>
          <cell r="F786" t="str">
            <v>m'</v>
          </cell>
          <cell r="G786">
            <v>38333</v>
          </cell>
        </row>
        <row r="787">
          <cell r="E787" t="str">
            <v>Gembok</v>
          </cell>
          <cell r="F787" t="str">
            <v>bh</v>
          </cell>
          <cell r="G787">
            <v>67450</v>
          </cell>
        </row>
        <row r="788">
          <cell r="E788" t="str">
            <v>Grease</v>
          </cell>
          <cell r="F788" t="str">
            <v>kg</v>
          </cell>
          <cell r="G788">
            <v>67800</v>
          </cell>
        </row>
        <row r="789">
          <cell r="E789" t="str">
            <v>Hollow  galvanis  20x40x0,4 mm</v>
          </cell>
          <cell r="F789" t="str">
            <v>m'</v>
          </cell>
          <cell r="G789">
            <v>7500</v>
          </cell>
        </row>
        <row r="790">
          <cell r="E790" t="str">
            <v>Hollow galvanis 40x40x0,4 mm</v>
          </cell>
          <cell r="F790" t="str">
            <v>m'</v>
          </cell>
          <cell r="G790">
            <v>10700</v>
          </cell>
        </row>
        <row r="791">
          <cell r="E791" t="str">
            <v>Jalusi aluminium</v>
          </cell>
          <cell r="F791" t="str">
            <v>m2</v>
          </cell>
          <cell r="G791">
            <v>600000</v>
          </cell>
        </row>
        <row r="792">
          <cell r="E792" t="str">
            <v>Kontra mur type ronsel</v>
          </cell>
          <cell r="F792" t="str">
            <v>bh</v>
          </cell>
          <cell r="G792">
            <v>343800</v>
          </cell>
        </row>
        <row r="793">
          <cell r="E793" t="str">
            <v>Kontra mur type skep</v>
          </cell>
          <cell r="F793" t="str">
            <v>bh</v>
          </cell>
          <cell r="G793">
            <v>301300</v>
          </cell>
        </row>
        <row r="794">
          <cell r="E794" t="str">
            <v>kopel/universal join</v>
          </cell>
          <cell r="F794" t="str">
            <v>bh</v>
          </cell>
          <cell r="G794">
            <v>542800</v>
          </cell>
        </row>
        <row r="795">
          <cell r="E795" t="str">
            <v>Kusen aluminium 4"  putih</v>
          </cell>
          <cell r="F795" t="str">
            <v>m'</v>
          </cell>
          <cell r="G795">
            <v>107000</v>
          </cell>
        </row>
        <row r="796">
          <cell r="E796" t="str">
            <v>Lager type ronsel</v>
          </cell>
          <cell r="F796" t="str">
            <v>bh</v>
          </cell>
          <cell r="G796">
            <v>905000</v>
          </cell>
        </row>
        <row r="797">
          <cell r="E797" t="str">
            <v>Lager type skep</v>
          </cell>
          <cell r="F797" t="str">
            <v>bh</v>
          </cell>
          <cell r="G797">
            <v>693400</v>
          </cell>
        </row>
        <row r="798">
          <cell r="E798" t="str">
            <v>Mur baut  1/2"  x  4"</v>
          </cell>
          <cell r="F798" t="str">
            <v>bh</v>
          </cell>
          <cell r="G798">
            <v>16100</v>
          </cell>
        </row>
        <row r="799">
          <cell r="E799" t="str">
            <v>Mur baut  5/8"  x  4"</v>
          </cell>
          <cell r="F799" t="str">
            <v>bh</v>
          </cell>
          <cell r="G799">
            <v>19500</v>
          </cell>
        </row>
        <row r="800">
          <cell r="E800" t="str">
            <v>Mur baut  M8 steinless</v>
          </cell>
          <cell r="F800" t="str">
            <v>bh</v>
          </cell>
          <cell r="G800">
            <v>19500</v>
          </cell>
        </row>
        <row r="801">
          <cell r="E801" t="str">
            <v>Mur brons  ronsel</v>
          </cell>
          <cell r="F801" t="str">
            <v>kg</v>
          </cell>
          <cell r="G801">
            <v>210400</v>
          </cell>
        </row>
        <row r="802">
          <cell r="E802" t="str">
            <v>Mur brons  type skep</v>
          </cell>
          <cell r="F802" t="str">
            <v>kg</v>
          </cell>
          <cell r="G802">
            <v>210400</v>
          </cell>
        </row>
        <row r="803">
          <cell r="E803" t="str">
            <v>Pen spindie type ronsel</v>
          </cell>
          <cell r="F803" t="str">
            <v>bh</v>
          </cell>
          <cell r="G803">
            <v>102300</v>
          </cell>
        </row>
        <row r="804">
          <cell r="E804" t="str">
            <v>Penyangga roda gigi</v>
          </cell>
          <cell r="F804" t="str">
            <v>bh</v>
          </cell>
          <cell r="G804">
            <v>542800</v>
          </cell>
        </row>
        <row r="805">
          <cell r="E805" t="str">
            <v>Pintu alluminium</v>
          </cell>
          <cell r="F805" t="str">
            <v>m'</v>
          </cell>
          <cell r="G805">
            <v>73600</v>
          </cell>
        </row>
        <row r="806">
          <cell r="E806" t="str">
            <v>Pintu KM  aluminium</v>
          </cell>
          <cell r="F806" t="str">
            <v>unit</v>
          </cell>
          <cell r="G806">
            <v>1500000</v>
          </cell>
        </row>
        <row r="807">
          <cell r="E807" t="str">
            <v>Pintu lipat  besi</v>
          </cell>
          <cell r="F807" t="str">
            <v>m2</v>
          </cell>
          <cell r="G807">
            <v>494200</v>
          </cell>
        </row>
        <row r="808">
          <cell r="E808" t="str">
            <v>Pintu lipat PVC</v>
          </cell>
          <cell r="F808" t="str">
            <v>m2</v>
          </cell>
          <cell r="G808">
            <v>750000</v>
          </cell>
        </row>
        <row r="809">
          <cell r="E809" t="str">
            <v>Plat  peluncur</v>
          </cell>
          <cell r="F809" t="str">
            <v>kg</v>
          </cell>
          <cell r="G809">
            <v>210400</v>
          </cell>
        </row>
        <row r="810">
          <cell r="E810" t="str">
            <v>Plat besi 3 mm</v>
          </cell>
          <cell r="F810" t="str">
            <v>kg</v>
          </cell>
          <cell r="G810">
            <v>34500</v>
          </cell>
        </row>
        <row r="811">
          <cell r="E811" t="str">
            <v>Profil aluminium</v>
          </cell>
          <cell r="F811" t="str">
            <v>m'</v>
          </cell>
          <cell r="G811">
            <v>130000</v>
          </cell>
        </row>
        <row r="812">
          <cell r="E812" t="str">
            <v>Profil Aluminium ”T”</v>
          </cell>
          <cell r="F812" t="str">
            <v>m'</v>
          </cell>
          <cell r="G812">
            <v>15000</v>
          </cell>
        </row>
        <row r="813">
          <cell r="E813" t="str">
            <v>Profil slimar aluminium</v>
          </cell>
          <cell r="F813" t="str">
            <v>m'</v>
          </cell>
          <cell r="G813">
            <v>60000</v>
          </cell>
        </row>
        <row r="814">
          <cell r="E814" t="str">
            <v>Rangka metal hollow 40.40.1,2 mm</v>
          </cell>
          <cell r="F814" t="str">
            <v>m'</v>
          </cell>
          <cell r="G814">
            <v>16200</v>
          </cell>
        </row>
        <row r="815">
          <cell r="E815" t="str">
            <v>Rangka metal hollow 40.40.2 mm</v>
          </cell>
          <cell r="F815" t="str">
            <v>m'</v>
          </cell>
          <cell r="G815">
            <v>19000</v>
          </cell>
        </row>
        <row r="816">
          <cell r="E816" t="str">
            <v>roda gigi nanas</v>
          </cell>
          <cell r="F816" t="str">
            <v>bh</v>
          </cell>
          <cell r="G816">
            <v>1025800</v>
          </cell>
        </row>
        <row r="817">
          <cell r="E817" t="str">
            <v>Roda gigi pinggiran</v>
          </cell>
          <cell r="F817" t="str">
            <v>bh</v>
          </cell>
          <cell r="G817">
            <v>1750300</v>
          </cell>
        </row>
        <row r="818">
          <cell r="E818" t="str">
            <v>Rolling door aluminium</v>
          </cell>
          <cell r="F818" t="str">
            <v>m2</v>
          </cell>
          <cell r="G818">
            <v>600600</v>
          </cell>
        </row>
        <row r="819">
          <cell r="E819" t="str">
            <v>Rolling door besi</v>
          </cell>
          <cell r="F819" t="str">
            <v>m2</v>
          </cell>
          <cell r="G819">
            <v>509100</v>
          </cell>
        </row>
        <row r="820">
          <cell r="E820" t="str">
            <v>Rubber seal</v>
          </cell>
          <cell r="F820" t="str">
            <v>m'</v>
          </cell>
          <cell r="G820">
            <v>1811200</v>
          </cell>
        </row>
        <row r="821">
          <cell r="E821" t="str">
            <v>Sliding pintu J4</v>
          </cell>
          <cell r="F821" t="str">
            <v>buah</v>
          </cell>
          <cell r="G821">
            <v>456000</v>
          </cell>
        </row>
        <row r="822">
          <cell r="E822" t="str">
            <v>Stang draft  diameter 1,5"  +  mur baut</v>
          </cell>
          <cell r="F822" t="str">
            <v>m'</v>
          </cell>
          <cell r="G822">
            <v>2750000</v>
          </cell>
        </row>
        <row r="823">
          <cell r="E823" t="str">
            <v>Stang draft  diameter 1,75"  +  mur baut</v>
          </cell>
          <cell r="F823" t="str">
            <v>m'</v>
          </cell>
          <cell r="G823">
            <v>3150000</v>
          </cell>
        </row>
        <row r="824">
          <cell r="E824" t="str">
            <v>Stang draft  diameter 2"  +  mur baut</v>
          </cell>
          <cell r="F824" t="str">
            <v>m'</v>
          </cell>
          <cell r="G824">
            <v>3500000</v>
          </cell>
        </row>
        <row r="825">
          <cell r="E825" t="str">
            <v>Stang draft  diameter 2,25"  +  mur baut</v>
          </cell>
          <cell r="F825" t="str">
            <v>m'</v>
          </cell>
          <cell r="G825">
            <v>3800000</v>
          </cell>
        </row>
        <row r="826">
          <cell r="E826" t="str">
            <v>Stang gembok</v>
          </cell>
          <cell r="F826" t="str">
            <v>bh</v>
          </cell>
          <cell r="G826">
            <v>78200</v>
          </cell>
        </row>
        <row r="827">
          <cell r="E827" t="str">
            <v>Stang pemutar type ronsel</v>
          </cell>
          <cell r="F827" t="str">
            <v>bh</v>
          </cell>
          <cell r="G827">
            <v>1146500</v>
          </cell>
        </row>
        <row r="828">
          <cell r="E828" t="str">
            <v>Stang pemutar type skep</v>
          </cell>
          <cell r="F828" t="str">
            <v>bh</v>
          </cell>
          <cell r="G828">
            <v>633600</v>
          </cell>
        </row>
        <row r="829">
          <cell r="E829" t="str">
            <v>Sunscreen aluminium</v>
          </cell>
          <cell r="F829" t="str">
            <v>m2</v>
          </cell>
          <cell r="G829">
            <v>381900</v>
          </cell>
        </row>
        <row r="830">
          <cell r="E830" t="str">
            <v>Talang galvalum lebar 50 cm tebal 0,4 mm</v>
          </cell>
          <cell r="F830" t="str">
            <v>m'</v>
          </cell>
          <cell r="G830">
            <v>53300</v>
          </cell>
        </row>
        <row r="831">
          <cell r="E831" t="str">
            <v>Thinner</v>
          </cell>
          <cell r="F831" t="str">
            <v>ltr</v>
          </cell>
          <cell r="G831">
            <v>35600</v>
          </cell>
        </row>
        <row r="832">
          <cell r="E832" t="str">
            <v>MATERIAL LISTRIK</v>
          </cell>
        </row>
        <row r="833">
          <cell r="E833" t="str">
            <v>Hanger tray panjang 2,5 m</v>
          </cell>
          <cell r="F833" t="str">
            <v>buah</v>
          </cell>
          <cell r="G833">
            <v>300000</v>
          </cell>
        </row>
        <row r="834">
          <cell r="E834" t="str">
            <v>Kabel BCC 10 mm² (0,10 kg/m)</v>
          </cell>
          <cell r="F834" t="str">
            <v>m'</v>
          </cell>
          <cell r="G834">
            <v>29000</v>
          </cell>
        </row>
        <row r="835">
          <cell r="E835" t="str">
            <v>Kabel BCC 16 mm² (0,16 kg/m)</v>
          </cell>
          <cell r="F835" t="str">
            <v>m'</v>
          </cell>
          <cell r="G835">
            <v>33000</v>
          </cell>
        </row>
        <row r="836">
          <cell r="E836" t="str">
            <v>Kabel BCC 25 mm² (0,25 kg/m)</v>
          </cell>
          <cell r="F836" t="str">
            <v>m'</v>
          </cell>
          <cell r="G836">
            <v>53000</v>
          </cell>
        </row>
        <row r="837">
          <cell r="E837" t="str">
            <v>Kabel BCC 35 mm² (0,35 kg/m)</v>
          </cell>
          <cell r="F837" t="str">
            <v>m'</v>
          </cell>
          <cell r="G837">
            <v>72000</v>
          </cell>
        </row>
        <row r="838">
          <cell r="E838" t="str">
            <v>Kabel BCC 4 mm² (0,04 kg/m)</v>
          </cell>
          <cell r="F838" t="str">
            <v>m'</v>
          </cell>
          <cell r="G838">
            <v>12000</v>
          </cell>
        </row>
        <row r="839">
          <cell r="E839" t="str">
            <v>Kabel BCC 50 mm² (0,50 kg/m)</v>
          </cell>
          <cell r="F839" t="str">
            <v>m'</v>
          </cell>
          <cell r="G839">
            <v>95500</v>
          </cell>
        </row>
        <row r="840">
          <cell r="E840" t="str">
            <v>Kabel BCC 6 mm² (0,06 kg/m)</v>
          </cell>
          <cell r="F840" t="str">
            <v>m'</v>
          </cell>
          <cell r="G840">
            <v>13200</v>
          </cell>
        </row>
        <row r="841">
          <cell r="E841" t="str">
            <v>Kabel BCC 70 mm² (0,70 kg/m)</v>
          </cell>
          <cell r="F841" t="str">
            <v>m'</v>
          </cell>
          <cell r="G841">
            <v>136000</v>
          </cell>
        </row>
        <row r="842">
          <cell r="E842" t="str">
            <v>Kabel BCC 95 mm² (0,95 kg/m)</v>
          </cell>
          <cell r="F842" t="str">
            <v>m'</v>
          </cell>
          <cell r="G842">
            <v>185000</v>
          </cell>
        </row>
        <row r="843">
          <cell r="E843" t="str">
            <v>Kabel FRC 1 x 150 mm²</v>
          </cell>
          <cell r="F843" t="str">
            <v>m'</v>
          </cell>
          <cell r="G843">
            <v>275000</v>
          </cell>
        </row>
        <row r="844">
          <cell r="E844" t="str">
            <v>Kabel FRC 2 x 1,5 mm²</v>
          </cell>
          <cell r="F844" t="str">
            <v>m'</v>
          </cell>
          <cell r="G844">
            <v>23000</v>
          </cell>
        </row>
        <row r="845">
          <cell r="E845" t="str">
            <v>Kabel FRC 2 x 2,5 mm²</v>
          </cell>
          <cell r="F845" t="str">
            <v>m'</v>
          </cell>
          <cell r="G845">
            <v>33500</v>
          </cell>
        </row>
        <row r="846">
          <cell r="E846" t="str">
            <v>Kabel FRC 3 x 2,5 mm²</v>
          </cell>
          <cell r="F846" t="str">
            <v>m'</v>
          </cell>
          <cell r="G846">
            <v>40000</v>
          </cell>
        </row>
        <row r="847">
          <cell r="E847" t="str">
            <v>Kabel FRC 4 x 150 mm²</v>
          </cell>
          <cell r="F847" t="str">
            <v>m'</v>
          </cell>
          <cell r="G847">
            <v>1607400</v>
          </cell>
        </row>
        <row r="848">
          <cell r="E848" t="str">
            <v>Kabel FRC 4 x 4 mm²</v>
          </cell>
          <cell r="F848" t="str">
            <v>m'</v>
          </cell>
          <cell r="G848">
            <v>90000</v>
          </cell>
        </row>
        <row r="849">
          <cell r="E849" t="str">
            <v>Kabel FRC 4 x 6 mm²</v>
          </cell>
          <cell r="F849" t="str">
            <v>m'</v>
          </cell>
          <cell r="G849">
            <v>110000</v>
          </cell>
        </row>
        <row r="850">
          <cell r="E850" t="str">
            <v>Kabel NYA 1 x 1,5 mm²</v>
          </cell>
          <cell r="F850" t="str">
            <v>m'</v>
          </cell>
          <cell r="G850">
            <v>3200</v>
          </cell>
        </row>
        <row r="851">
          <cell r="E851" t="str">
            <v>Kabel NYA 1 x 10 mm²</v>
          </cell>
          <cell r="F851" t="str">
            <v>m'</v>
          </cell>
          <cell r="G851">
            <v>20000</v>
          </cell>
        </row>
        <row r="852">
          <cell r="E852" t="str">
            <v>Kabel NYA 1 x 16 mm²</v>
          </cell>
          <cell r="F852" t="str">
            <v>m'</v>
          </cell>
          <cell r="G852">
            <v>33000</v>
          </cell>
        </row>
        <row r="853">
          <cell r="E853" t="str">
            <v>Kabel NYA 1 x 2,5 mm²</v>
          </cell>
          <cell r="F853" t="str">
            <v>m'</v>
          </cell>
          <cell r="G853">
            <v>5300</v>
          </cell>
        </row>
        <row r="854">
          <cell r="E854" t="str">
            <v>Kabel NYA 1 x 4 mm²</v>
          </cell>
          <cell r="F854" t="str">
            <v>m'</v>
          </cell>
          <cell r="G854">
            <v>8300</v>
          </cell>
        </row>
        <row r="855">
          <cell r="E855" t="str">
            <v>Kabel NYA 1 x 6 mm²</v>
          </cell>
          <cell r="F855" t="str">
            <v>m'</v>
          </cell>
          <cell r="G855">
            <v>12200</v>
          </cell>
        </row>
        <row r="856">
          <cell r="E856" t="str">
            <v>Kabel NYA 2 x 1,5 mm²</v>
          </cell>
          <cell r="F856" t="str">
            <v>m'</v>
          </cell>
          <cell r="G856">
            <v>9200</v>
          </cell>
        </row>
        <row r="857">
          <cell r="E857" t="str">
            <v>Kabel NYA 3 x 1,5 mm²</v>
          </cell>
          <cell r="F857" t="str">
            <v>m'</v>
          </cell>
          <cell r="G857">
            <v>14000</v>
          </cell>
        </row>
        <row r="858">
          <cell r="E858" t="str">
            <v>Kabel NYFGBY 2 x 1,5 mm²</v>
          </cell>
          <cell r="F858" t="str">
            <v>m'</v>
          </cell>
          <cell r="G858">
            <v>22750</v>
          </cell>
        </row>
        <row r="859">
          <cell r="E859" t="str">
            <v>Kabel NYFGBY 2 x 10 mm²</v>
          </cell>
          <cell r="F859" t="str">
            <v>m'</v>
          </cell>
          <cell r="G859">
            <v>60750</v>
          </cell>
        </row>
        <row r="860">
          <cell r="E860" t="str">
            <v>Kabel NYFGBY 2 x 16 mm²</v>
          </cell>
          <cell r="F860" t="str">
            <v>m'</v>
          </cell>
          <cell r="G860">
            <v>82000</v>
          </cell>
        </row>
        <row r="861">
          <cell r="E861" t="str">
            <v>Kabel NYFGBY 2 x 2,5 mm²</v>
          </cell>
          <cell r="F861" t="str">
            <v>m'</v>
          </cell>
          <cell r="G861">
            <v>30500</v>
          </cell>
        </row>
        <row r="862">
          <cell r="E862" t="str">
            <v>Kabel NYFGBY 2 x 4 mm²</v>
          </cell>
          <cell r="F862" t="str">
            <v>m'</v>
          </cell>
          <cell r="G862">
            <v>35200</v>
          </cell>
        </row>
        <row r="863">
          <cell r="E863" t="str">
            <v>Kabel NYFGBY 2 x 6 mm²</v>
          </cell>
          <cell r="F863" t="str">
            <v>m'</v>
          </cell>
          <cell r="G863">
            <v>43350</v>
          </cell>
        </row>
        <row r="864">
          <cell r="E864" t="str">
            <v>Kabel NYFGBY 3 x 1,5 mm²</v>
          </cell>
          <cell r="F864" t="str">
            <v>m'</v>
          </cell>
          <cell r="G864">
            <v>28500</v>
          </cell>
        </row>
        <row r="865">
          <cell r="E865" t="str">
            <v>Kabel NYFGBY 3 x 10 mm²</v>
          </cell>
          <cell r="F865" t="str">
            <v>m'</v>
          </cell>
          <cell r="G865">
            <v>79600</v>
          </cell>
        </row>
        <row r="866">
          <cell r="E866" t="str">
            <v>Kabel NYFGBY 3 x 16 mm²</v>
          </cell>
          <cell r="F866" t="str">
            <v>m'</v>
          </cell>
          <cell r="G866">
            <v>128900</v>
          </cell>
        </row>
        <row r="867">
          <cell r="E867" t="str">
            <v>Kabel NYFGBY 3 x 2,5 mm²</v>
          </cell>
          <cell r="F867" t="str">
            <v>m'</v>
          </cell>
          <cell r="G867">
            <v>32900</v>
          </cell>
        </row>
        <row r="868">
          <cell r="E868" t="str">
            <v>Kabel NYFGBY 3 x 4 mm²</v>
          </cell>
          <cell r="F868" t="str">
            <v>m'</v>
          </cell>
          <cell r="G868">
            <v>49000</v>
          </cell>
        </row>
        <row r="869">
          <cell r="E869" t="str">
            <v>Kabel NYFGBY 3 x 6 mm²</v>
          </cell>
          <cell r="F869" t="str">
            <v>m'</v>
          </cell>
          <cell r="G869">
            <v>63500</v>
          </cell>
        </row>
        <row r="870">
          <cell r="E870" t="str">
            <v>Kabel NYFGBY 4 x 1,5 mm²</v>
          </cell>
          <cell r="F870" t="str">
            <v>m'</v>
          </cell>
          <cell r="G870">
            <v>29400</v>
          </cell>
        </row>
        <row r="871">
          <cell r="E871" t="str">
            <v>Kabel NYFGBY 4 x 10 mm²</v>
          </cell>
          <cell r="F871" t="str">
            <v>m'</v>
          </cell>
          <cell r="G871">
            <v>100600</v>
          </cell>
        </row>
        <row r="872">
          <cell r="E872" t="str">
            <v>Kabel NYFGBY 4 x 120 mm²</v>
          </cell>
          <cell r="F872" t="str">
            <v>m'</v>
          </cell>
          <cell r="G872">
            <v>969500</v>
          </cell>
        </row>
        <row r="873">
          <cell r="E873" t="str">
            <v>Kabel NYFGBY 4 x 150 mm²</v>
          </cell>
          <cell r="F873" t="str">
            <v>m'</v>
          </cell>
          <cell r="G873">
            <v>1187650</v>
          </cell>
        </row>
        <row r="874">
          <cell r="E874" t="str">
            <v>Kabel NYFGBY 4 x 16 mm²</v>
          </cell>
          <cell r="F874" t="str">
            <v>m'</v>
          </cell>
          <cell r="G874">
            <v>159300</v>
          </cell>
        </row>
        <row r="875">
          <cell r="E875" t="str">
            <v>Kabel NYFGBY 4 x 185 mm²</v>
          </cell>
          <cell r="F875" t="str">
            <v>m'</v>
          </cell>
          <cell r="G875">
            <v>1470650</v>
          </cell>
        </row>
        <row r="876">
          <cell r="E876" t="str">
            <v>Kabel NYFGBY 4 x 2,5 mm²</v>
          </cell>
          <cell r="F876" t="str">
            <v>m'</v>
          </cell>
          <cell r="G876">
            <v>38600</v>
          </cell>
        </row>
        <row r="877">
          <cell r="E877" t="str">
            <v>Kabel NYFGBY 4 x 240 mm²</v>
          </cell>
          <cell r="F877" t="str">
            <v>m'</v>
          </cell>
          <cell r="G877">
            <v>1921500</v>
          </cell>
        </row>
        <row r="878">
          <cell r="E878" t="str">
            <v>Kabel NYFGBY 4 x 25 mm²</v>
          </cell>
          <cell r="F878" t="str">
            <v>m'</v>
          </cell>
          <cell r="G878">
            <v>247200</v>
          </cell>
        </row>
        <row r="879">
          <cell r="E879" t="str">
            <v>Kabel NYFGBY 4 x 300 mm²</v>
          </cell>
          <cell r="F879" t="str">
            <v>m'</v>
          </cell>
          <cell r="G879">
            <v>2392250</v>
          </cell>
        </row>
        <row r="880">
          <cell r="E880" t="str">
            <v>Kabel NYFGBY 4 x 35 mm²</v>
          </cell>
          <cell r="F880" t="str">
            <v>m'</v>
          </cell>
          <cell r="G880">
            <v>314750</v>
          </cell>
        </row>
        <row r="881">
          <cell r="E881" t="str">
            <v>Kabel NYFGBY 4 x 4 mm²</v>
          </cell>
          <cell r="F881" t="str">
            <v>m'</v>
          </cell>
          <cell r="G881">
            <v>66000</v>
          </cell>
        </row>
        <row r="882">
          <cell r="E882" t="str">
            <v>Kabel NYFGBY 4 x 50 mm²</v>
          </cell>
          <cell r="F882" t="str">
            <v>m'</v>
          </cell>
          <cell r="G882">
            <v>411600</v>
          </cell>
        </row>
        <row r="883">
          <cell r="E883" t="str">
            <v>Kabel NYFGBY 4 x 6 mm²</v>
          </cell>
          <cell r="F883" t="str">
            <v>m'</v>
          </cell>
          <cell r="G883">
            <v>70200</v>
          </cell>
        </row>
        <row r="884">
          <cell r="E884" t="str">
            <v>Kabel NYFGBY 4 x 70 mm²</v>
          </cell>
          <cell r="F884" t="str">
            <v>m'</v>
          </cell>
          <cell r="G884">
            <v>575250</v>
          </cell>
        </row>
        <row r="885">
          <cell r="E885" t="str">
            <v>Kabel NYFGBY 4 x 95 mm²</v>
          </cell>
          <cell r="F885" t="str">
            <v>m'</v>
          </cell>
          <cell r="G885">
            <v>743750</v>
          </cell>
        </row>
        <row r="886">
          <cell r="E886" t="str">
            <v>Kabel NYM 2 x 1,5 mm²</v>
          </cell>
          <cell r="F886" t="str">
            <v>m'</v>
          </cell>
          <cell r="G886">
            <v>8880</v>
          </cell>
        </row>
        <row r="887">
          <cell r="E887" t="str">
            <v>Kabel NYM 2 x 10 mm²</v>
          </cell>
          <cell r="F887" t="str">
            <v>m'</v>
          </cell>
          <cell r="G887">
            <v>49000</v>
          </cell>
        </row>
        <row r="888">
          <cell r="E888" t="str">
            <v>Kabel NYM 2 x 2,5 mm²</v>
          </cell>
          <cell r="F888" t="str">
            <v>m'</v>
          </cell>
          <cell r="G888">
            <v>13250</v>
          </cell>
        </row>
        <row r="889">
          <cell r="E889" t="str">
            <v>Kabel NYM 2 x 4 mm²</v>
          </cell>
          <cell r="F889" t="str">
            <v>m'</v>
          </cell>
          <cell r="G889">
            <v>19950</v>
          </cell>
        </row>
        <row r="890">
          <cell r="E890" t="str">
            <v>Kabel NYM 2 x 6 mm²</v>
          </cell>
          <cell r="F890" t="str">
            <v>m'</v>
          </cell>
          <cell r="G890">
            <v>29000</v>
          </cell>
        </row>
        <row r="891">
          <cell r="E891" t="str">
            <v>Kabel NYM 3 x 1,5 mm²</v>
          </cell>
          <cell r="F891" t="str">
            <v>m'</v>
          </cell>
          <cell r="G891">
            <v>11400</v>
          </cell>
        </row>
        <row r="892">
          <cell r="E892" t="str">
            <v>Kabel NYM 3 x 10 mm²</v>
          </cell>
          <cell r="F892" t="str">
            <v>m'</v>
          </cell>
          <cell r="G892">
            <v>69200</v>
          </cell>
        </row>
        <row r="893">
          <cell r="E893" t="str">
            <v>Kabel NYM 3 x 2,5 mm²</v>
          </cell>
          <cell r="F893" t="str">
            <v>m'</v>
          </cell>
          <cell r="G893">
            <v>21300</v>
          </cell>
        </row>
        <row r="894">
          <cell r="E894" t="str">
            <v>Kabel NYM 3 x 4 mm²</v>
          </cell>
          <cell r="F894" t="str">
            <v>m'</v>
          </cell>
          <cell r="G894">
            <v>27000</v>
          </cell>
        </row>
        <row r="895">
          <cell r="E895" t="str">
            <v>Kabel NYM 3 x 6 mm²</v>
          </cell>
          <cell r="F895" t="str">
            <v>m'</v>
          </cell>
          <cell r="G895">
            <v>43100</v>
          </cell>
        </row>
        <row r="896">
          <cell r="E896" t="str">
            <v>Kabel NYM 4 x 1,5 mm²</v>
          </cell>
          <cell r="F896" t="str">
            <v>m'</v>
          </cell>
          <cell r="G896">
            <v>14400</v>
          </cell>
        </row>
        <row r="897">
          <cell r="E897" t="str">
            <v>Kabel NYM 4 x 10 mm²</v>
          </cell>
          <cell r="F897" t="str">
            <v>m'</v>
          </cell>
          <cell r="G897">
            <v>92900</v>
          </cell>
        </row>
        <row r="898">
          <cell r="E898" t="str">
            <v>Kabel NYM 4 x 16 mm²</v>
          </cell>
          <cell r="F898" t="str">
            <v>m'</v>
          </cell>
          <cell r="G898">
            <v>150000</v>
          </cell>
        </row>
        <row r="899">
          <cell r="E899" t="str">
            <v>Kabel NYM 4 x 2,5 mm²</v>
          </cell>
          <cell r="F899" t="str">
            <v>m'</v>
          </cell>
          <cell r="G899">
            <v>22700</v>
          </cell>
        </row>
        <row r="900">
          <cell r="E900" t="str">
            <v>Kabel NYM 4 x 4 mm²</v>
          </cell>
          <cell r="F900" t="str">
            <v>m'</v>
          </cell>
          <cell r="G900">
            <v>37000</v>
          </cell>
        </row>
        <row r="901">
          <cell r="E901" t="str">
            <v>Kabel NYM 4 x 6 mm²</v>
          </cell>
          <cell r="F901" t="str">
            <v>m'</v>
          </cell>
          <cell r="G901">
            <v>54400</v>
          </cell>
        </row>
        <row r="902">
          <cell r="E902" t="str">
            <v>Kabel NYMHY 2 x 1,5 mm²</v>
          </cell>
          <cell r="F902" t="str">
            <v>m'</v>
          </cell>
          <cell r="G902">
            <v>9300</v>
          </cell>
        </row>
        <row r="903">
          <cell r="E903" t="str">
            <v>Kabel NYMHY 2 x 2,5 mm²</v>
          </cell>
          <cell r="F903" t="str">
            <v>m'</v>
          </cell>
          <cell r="G903">
            <v>13900</v>
          </cell>
        </row>
        <row r="904">
          <cell r="E904" t="str">
            <v>Kabel NYMHY 3 x 1,5 mm²</v>
          </cell>
          <cell r="F904" t="str">
            <v>m'</v>
          </cell>
          <cell r="G904">
            <v>13400</v>
          </cell>
        </row>
        <row r="905">
          <cell r="E905" t="str">
            <v>Kabel NYMHY 3 x 2,5 mm²</v>
          </cell>
          <cell r="F905" t="str">
            <v>m'</v>
          </cell>
          <cell r="G905">
            <v>21300</v>
          </cell>
        </row>
        <row r="906">
          <cell r="E906" t="str">
            <v>Kabel NYMHY 4 x 2,5 mm²</v>
          </cell>
          <cell r="F906" t="str">
            <v>m'</v>
          </cell>
          <cell r="G906">
            <v>28700</v>
          </cell>
        </row>
        <row r="907">
          <cell r="E907" t="str">
            <v>Kabel NYY 1 x 10 mm²</v>
          </cell>
          <cell r="F907" t="str">
            <v>m'</v>
          </cell>
          <cell r="G907">
            <v>18000</v>
          </cell>
        </row>
        <row r="908">
          <cell r="E908" t="str">
            <v>Kabel NYY 1 x 120 mm²</v>
          </cell>
          <cell r="F908" t="str">
            <v>m'</v>
          </cell>
          <cell r="G908">
            <v>246500</v>
          </cell>
        </row>
        <row r="909">
          <cell r="E909" t="str">
            <v>Kabel NYY 1 x 150 mm²</v>
          </cell>
          <cell r="F909" t="str">
            <v>m'</v>
          </cell>
          <cell r="G909">
            <v>303000</v>
          </cell>
        </row>
        <row r="910">
          <cell r="E910" t="str">
            <v>Kabel NYY 1 x 16 mm²</v>
          </cell>
          <cell r="F910" t="str">
            <v>m'</v>
          </cell>
          <cell r="G910">
            <v>36000</v>
          </cell>
        </row>
        <row r="911">
          <cell r="E911" t="str">
            <v>Kabel NYY 1 x 185 mm²</v>
          </cell>
          <cell r="F911" t="str">
            <v>m'</v>
          </cell>
          <cell r="G911">
            <v>377000</v>
          </cell>
        </row>
        <row r="912">
          <cell r="E912" t="str">
            <v>Kabel NYY 1 x 25 mm²</v>
          </cell>
          <cell r="F912" t="str">
            <v>m'</v>
          </cell>
          <cell r="G912">
            <v>56000</v>
          </cell>
        </row>
        <row r="913">
          <cell r="E913" t="str">
            <v>Kabel NYY 1 x 250 mm²</v>
          </cell>
          <cell r="F913" t="str">
            <v>m'</v>
          </cell>
          <cell r="G913">
            <v>496000</v>
          </cell>
        </row>
        <row r="914">
          <cell r="E914" t="str">
            <v>Kabel NYY 1 x 300 mm²</v>
          </cell>
          <cell r="F914" t="str">
            <v>m'</v>
          </cell>
          <cell r="G914">
            <v>619000</v>
          </cell>
        </row>
        <row r="915">
          <cell r="E915" t="str">
            <v>Kabel NYY 1 x 35 mm²</v>
          </cell>
          <cell r="F915" t="str">
            <v>m'</v>
          </cell>
          <cell r="G915">
            <v>75000</v>
          </cell>
        </row>
        <row r="916">
          <cell r="E916" t="str">
            <v>Kabel NYY 1 x 4 mm²</v>
          </cell>
          <cell r="F916" t="str">
            <v>m'</v>
          </cell>
          <cell r="G916">
            <v>7500</v>
          </cell>
        </row>
        <row r="917">
          <cell r="E917" t="str">
            <v>Kabel NYY 1 x 400 mm²</v>
          </cell>
          <cell r="F917" t="str">
            <v>m'</v>
          </cell>
          <cell r="G917">
            <v>786000</v>
          </cell>
        </row>
        <row r="918">
          <cell r="E918" t="str">
            <v>Kabel NYY 1 x 50 mm²</v>
          </cell>
          <cell r="F918" t="str">
            <v>m'</v>
          </cell>
          <cell r="G918">
            <v>99600</v>
          </cell>
        </row>
        <row r="919">
          <cell r="E919" t="str">
            <v>Kabel NYY 1 x 500 mm²</v>
          </cell>
          <cell r="F919" t="str">
            <v>m'</v>
          </cell>
          <cell r="G919">
            <v>1004400</v>
          </cell>
        </row>
        <row r="920">
          <cell r="E920" t="str">
            <v>Kabel NYY 1 x 6 mm²</v>
          </cell>
          <cell r="F920" t="str">
            <v>m'</v>
          </cell>
          <cell r="G920">
            <v>12000</v>
          </cell>
        </row>
        <row r="921">
          <cell r="E921" t="str">
            <v>Kabel NYY 1 x 630 mm²</v>
          </cell>
          <cell r="F921" t="str">
            <v>m'</v>
          </cell>
          <cell r="G921">
            <v>1245000</v>
          </cell>
        </row>
        <row r="922">
          <cell r="E922" t="str">
            <v>Kabel NYY 1 x 70 mm²</v>
          </cell>
          <cell r="F922" t="str">
            <v>m'</v>
          </cell>
          <cell r="G922">
            <v>142000</v>
          </cell>
        </row>
        <row r="923">
          <cell r="E923" t="str">
            <v>Kabel NYY 1 x 95 mm²</v>
          </cell>
          <cell r="F923" t="str">
            <v>m'</v>
          </cell>
          <cell r="G923">
            <v>196500</v>
          </cell>
        </row>
        <row r="924">
          <cell r="E924" t="str">
            <v>Kabel NYY 2 x 1,5 mm²</v>
          </cell>
          <cell r="F924" t="str">
            <v>m'</v>
          </cell>
          <cell r="G924">
            <v>12000</v>
          </cell>
        </row>
        <row r="925">
          <cell r="E925" t="str">
            <v>Kabel NYY 2 x 10 mm²</v>
          </cell>
          <cell r="F925" t="str">
            <v>m'</v>
          </cell>
          <cell r="G925">
            <v>57500</v>
          </cell>
        </row>
        <row r="926">
          <cell r="E926" t="str">
            <v>Kabel NYY 2 x 16 mm²</v>
          </cell>
          <cell r="F926" t="str">
            <v>m'</v>
          </cell>
          <cell r="G926">
            <v>92000</v>
          </cell>
        </row>
        <row r="927">
          <cell r="E927" t="str">
            <v>Kabel NYY 2 x 2,5 mm²</v>
          </cell>
          <cell r="F927" t="str">
            <v>m'</v>
          </cell>
          <cell r="G927">
            <v>16560</v>
          </cell>
        </row>
        <row r="928">
          <cell r="E928" t="str">
            <v>Kabel NYY 2 x 4 mm²</v>
          </cell>
          <cell r="F928" t="str">
            <v>m'</v>
          </cell>
          <cell r="G928">
            <v>23000</v>
          </cell>
        </row>
        <row r="929">
          <cell r="E929" t="str">
            <v>Kabel NYY 2 x 6 mm²</v>
          </cell>
          <cell r="F929" t="str">
            <v>m'</v>
          </cell>
          <cell r="G929">
            <v>35000</v>
          </cell>
        </row>
        <row r="930">
          <cell r="E930" t="str">
            <v>Kabel NYY 3 x 1,5 mm²</v>
          </cell>
          <cell r="F930" t="str">
            <v>m'</v>
          </cell>
          <cell r="G930">
            <v>15000</v>
          </cell>
        </row>
        <row r="931">
          <cell r="E931" t="str">
            <v>Kabel NYY 3 x 10 mm²</v>
          </cell>
          <cell r="F931" t="str">
            <v>m'</v>
          </cell>
          <cell r="G931">
            <v>74600</v>
          </cell>
        </row>
        <row r="932">
          <cell r="E932" t="str">
            <v>Kabel NYY 3 x 16 mm²</v>
          </cell>
          <cell r="F932" t="str">
            <v>m'</v>
          </cell>
          <cell r="G932">
            <v>114000</v>
          </cell>
        </row>
        <row r="933">
          <cell r="E933" t="str">
            <v>Kabel NYY 3 x 2,5 mm²</v>
          </cell>
          <cell r="F933" t="str">
            <v>m'</v>
          </cell>
          <cell r="G933">
            <v>21500</v>
          </cell>
        </row>
        <row r="934">
          <cell r="E934" t="str">
            <v>Kabel NYY 3 x 25 mm²</v>
          </cell>
          <cell r="F934" t="str">
            <v>m'</v>
          </cell>
          <cell r="G934">
            <v>174900</v>
          </cell>
        </row>
        <row r="935">
          <cell r="E935" t="str">
            <v>Kabel NYY 3 x 35 mm²</v>
          </cell>
          <cell r="F935" t="str">
            <v>m'</v>
          </cell>
          <cell r="G935">
            <v>235500</v>
          </cell>
        </row>
        <row r="936">
          <cell r="E936" t="str">
            <v>Kabel NYY 3 x 4 mm²</v>
          </cell>
          <cell r="F936" t="str">
            <v>m'</v>
          </cell>
          <cell r="G936">
            <v>33000</v>
          </cell>
        </row>
        <row r="937">
          <cell r="E937" t="str">
            <v>Kabel NYY 3 x 50 mm²</v>
          </cell>
          <cell r="F937" t="str">
            <v>m'</v>
          </cell>
          <cell r="G937">
            <v>305700</v>
          </cell>
        </row>
        <row r="938">
          <cell r="E938" t="str">
            <v>Kabel NYY 3 x 6 mm²</v>
          </cell>
          <cell r="F938" t="str">
            <v>m'</v>
          </cell>
          <cell r="G938">
            <v>46000</v>
          </cell>
        </row>
        <row r="939">
          <cell r="E939" t="str">
            <v>Kabel NYY 4 x 1,5 mm²</v>
          </cell>
          <cell r="F939" t="str">
            <v>m'</v>
          </cell>
          <cell r="G939">
            <v>18600</v>
          </cell>
        </row>
        <row r="940">
          <cell r="E940" t="str">
            <v>Kabel NYY 4 x 10 mm²</v>
          </cell>
          <cell r="F940" t="str">
            <v>m'</v>
          </cell>
          <cell r="G940">
            <v>96000</v>
          </cell>
        </row>
        <row r="941">
          <cell r="E941" t="str">
            <v>Kabel NYY 4 x 120 mm²</v>
          </cell>
          <cell r="F941" t="str">
            <v>m'</v>
          </cell>
          <cell r="G941">
            <v>1011900</v>
          </cell>
        </row>
        <row r="942">
          <cell r="E942" t="str">
            <v>Kabel NYY 4 x 150 mm²</v>
          </cell>
          <cell r="F942" t="str">
            <v>m'</v>
          </cell>
          <cell r="G942">
            <v>1245000</v>
          </cell>
        </row>
        <row r="943">
          <cell r="E943" t="str">
            <v>Kabel NYY 4 x 16 mm²</v>
          </cell>
          <cell r="F943" t="str">
            <v>m'</v>
          </cell>
          <cell r="G943">
            <v>148500</v>
          </cell>
        </row>
        <row r="944">
          <cell r="E944" t="str">
            <v>Kabel NYY 4 x 185 mm²</v>
          </cell>
          <cell r="F944" t="str">
            <v>m'</v>
          </cell>
          <cell r="G944">
            <v>1552800</v>
          </cell>
        </row>
        <row r="945">
          <cell r="E945" t="str">
            <v>Kabel NYY 4 x 2,5 mm²</v>
          </cell>
          <cell r="F945" t="str">
            <v>m'</v>
          </cell>
          <cell r="G945">
            <v>28620</v>
          </cell>
        </row>
        <row r="946">
          <cell r="E946" t="str">
            <v>Kabel NYY 4 x 240 mm²</v>
          </cell>
          <cell r="F946" t="str">
            <v>m'</v>
          </cell>
          <cell r="G946">
            <v>2044800</v>
          </cell>
        </row>
        <row r="947">
          <cell r="E947" t="str">
            <v>Kabel NYY 4 x 25 mm²</v>
          </cell>
          <cell r="F947" t="str">
            <v>m'</v>
          </cell>
          <cell r="G947">
            <v>228000</v>
          </cell>
        </row>
        <row r="948">
          <cell r="E948" t="str">
            <v>Kabel NYY 4 x 300 mm²</v>
          </cell>
          <cell r="F948" t="str">
            <v>m'</v>
          </cell>
          <cell r="G948">
            <v>2550900</v>
          </cell>
        </row>
        <row r="949">
          <cell r="E949" t="str">
            <v>Kabel NYY 4 x 35 mm²</v>
          </cell>
          <cell r="F949" t="str">
            <v>m'</v>
          </cell>
          <cell r="G949">
            <v>310500</v>
          </cell>
        </row>
        <row r="950">
          <cell r="E950" t="str">
            <v>Kabel NYY 4 x 4 mm²</v>
          </cell>
          <cell r="F950" t="str">
            <v>m'</v>
          </cell>
          <cell r="G950">
            <v>43000</v>
          </cell>
        </row>
        <row r="951">
          <cell r="E951" t="str">
            <v>Kabel NYY 4 x 50 mm²</v>
          </cell>
          <cell r="F951" t="str">
            <v>m'</v>
          </cell>
          <cell r="G951">
            <v>412200</v>
          </cell>
        </row>
        <row r="952">
          <cell r="E952" t="str">
            <v>Kabel NYY 4 x 6 mm²</v>
          </cell>
          <cell r="F952" t="str">
            <v>m'</v>
          </cell>
          <cell r="G952">
            <v>61000</v>
          </cell>
        </row>
        <row r="953">
          <cell r="E953" t="str">
            <v>Kabel NYY 4 x 70 mm²</v>
          </cell>
          <cell r="F953" t="str">
            <v>m'</v>
          </cell>
          <cell r="G953">
            <v>584700</v>
          </cell>
        </row>
        <row r="954">
          <cell r="E954" t="str">
            <v>Kabel NYY 4 x 95 mm²</v>
          </cell>
          <cell r="F954" t="str">
            <v>m'</v>
          </cell>
          <cell r="G954">
            <v>805200</v>
          </cell>
        </row>
        <row r="955">
          <cell r="E955" t="str">
            <v>Kabel tray 200 x 100 mm</v>
          </cell>
          <cell r="F955" t="str">
            <v>m'</v>
          </cell>
          <cell r="G955">
            <v>175000</v>
          </cell>
        </row>
        <row r="956">
          <cell r="E956" t="str">
            <v>Kabel tray 300 x 100 mm</v>
          </cell>
          <cell r="F956" t="str">
            <v>m'</v>
          </cell>
          <cell r="G956">
            <v>219000</v>
          </cell>
        </row>
        <row r="957">
          <cell r="E957" t="str">
            <v>Kabel tray 400 x 100 mm</v>
          </cell>
          <cell r="F957" t="str">
            <v>m'</v>
          </cell>
          <cell r="G957">
            <v>265000</v>
          </cell>
        </row>
        <row r="958">
          <cell r="E958" t="str">
            <v>Kabel tray 500 x 100 mm</v>
          </cell>
          <cell r="F958" t="str">
            <v>m'</v>
          </cell>
          <cell r="G958">
            <v>309000</v>
          </cell>
        </row>
        <row r="959">
          <cell r="E959" t="str">
            <v>Kabel tray 600 x 100 mm</v>
          </cell>
          <cell r="F959" t="str">
            <v>m'</v>
          </cell>
          <cell r="G959">
            <v>352000</v>
          </cell>
        </row>
        <row r="960">
          <cell r="E960" t="str">
            <v>Klem kabel tray</v>
          </cell>
          <cell r="F960" t="str">
            <v>buah</v>
          </cell>
          <cell r="G960">
            <v>6000</v>
          </cell>
        </row>
        <row r="961">
          <cell r="E961" t="str">
            <v>Mur baut kabel tray</v>
          </cell>
          <cell r="F961" t="str">
            <v>buah</v>
          </cell>
          <cell r="G961">
            <v>1000</v>
          </cell>
        </row>
        <row r="962">
          <cell r="E962" t="str">
            <v>PVC conduit HI 20 mm²</v>
          </cell>
          <cell r="F962" t="str">
            <v>m'</v>
          </cell>
          <cell r="G962">
            <v>4100</v>
          </cell>
        </row>
        <row r="963">
          <cell r="E963" t="str">
            <v>MATERIAL LAIN-LAIN</v>
          </cell>
        </row>
        <row r="964">
          <cell r="E964" t="str">
            <v>Air</v>
          </cell>
          <cell r="F964" t="str">
            <v>liter</v>
          </cell>
          <cell r="G964">
            <v>200</v>
          </cell>
        </row>
        <row r="965">
          <cell r="E965" t="str">
            <v>Air (m3)</v>
          </cell>
          <cell r="F965" t="str">
            <v>m3</v>
          </cell>
          <cell r="G965">
            <v>50000</v>
          </cell>
        </row>
        <row r="966">
          <cell r="E966" t="str">
            <v>Akrilik 4 mm</v>
          </cell>
          <cell r="F966" t="str">
            <v>m2</v>
          </cell>
          <cell r="G966">
            <v>179000</v>
          </cell>
        </row>
        <row r="967">
          <cell r="E967" t="str">
            <v>Alang-alang</v>
          </cell>
          <cell r="F967" t="str">
            <v>ikat</v>
          </cell>
          <cell r="G967">
            <v>2900</v>
          </cell>
        </row>
        <row r="968">
          <cell r="E968" t="str">
            <v>Alat  tulis</v>
          </cell>
          <cell r="F968" t="str">
            <v>buah</v>
          </cell>
          <cell r="G968">
            <v>68600</v>
          </cell>
        </row>
        <row r="969">
          <cell r="E969" t="str">
            <v>Aluminium foil</v>
          </cell>
          <cell r="F969" t="str">
            <v>m2</v>
          </cell>
          <cell r="G969">
            <v>10000</v>
          </cell>
        </row>
        <row r="970">
          <cell r="E970" t="str">
            <v>Aluminium foil double side</v>
          </cell>
          <cell r="F970" t="str">
            <v>m2</v>
          </cell>
          <cell r="G970">
            <v>11000</v>
          </cell>
        </row>
        <row r="971">
          <cell r="E971" t="str">
            <v>Amplas</v>
          </cell>
          <cell r="F971" t="str">
            <v>lembar</v>
          </cell>
          <cell r="G971">
            <v>9100</v>
          </cell>
        </row>
        <row r="972">
          <cell r="E972" t="str">
            <v>Baja ringan C75 x 0,75 mm</v>
          </cell>
          <cell r="F972" t="str">
            <v>batang</v>
          </cell>
          <cell r="G972">
            <v>77200</v>
          </cell>
        </row>
        <row r="973">
          <cell r="E973" t="str">
            <v>Baja ringan C75 x 0,8 mm</v>
          </cell>
          <cell r="F973" t="str">
            <v>batang</v>
          </cell>
          <cell r="G973">
            <v>82400</v>
          </cell>
        </row>
        <row r="974">
          <cell r="E974" t="str">
            <v>Baja ringan C75 x 1,00 mm</v>
          </cell>
          <cell r="F974" t="str">
            <v>batang</v>
          </cell>
          <cell r="G974">
            <v>106000</v>
          </cell>
        </row>
        <row r="975">
          <cell r="E975" t="str">
            <v>Baja ringan C75 x 1,00 mm (m)</v>
          </cell>
          <cell r="F975" t="str">
            <v>m'</v>
          </cell>
          <cell r="G975">
            <v>17667</v>
          </cell>
        </row>
        <row r="976">
          <cell r="E976" t="str">
            <v>Bata Ringan (ukuran 60x20x10 cm)</v>
          </cell>
          <cell r="F976" t="str">
            <v>m3</v>
          </cell>
          <cell r="G976">
            <v>755000</v>
          </cell>
        </row>
        <row r="977">
          <cell r="E977" t="str">
            <v>Batu Andesit  Bakar 10x10, t=3cm</v>
          </cell>
          <cell r="F977" t="str">
            <v>Unit</v>
          </cell>
          <cell r="G977">
            <v>145000</v>
          </cell>
        </row>
        <row r="978">
          <cell r="E978" t="str">
            <v>Batu Andesit  Bakar 30x30, t=3cm</v>
          </cell>
          <cell r="F978" t="str">
            <v>Unit</v>
          </cell>
          <cell r="G978">
            <v>170000</v>
          </cell>
        </row>
        <row r="979">
          <cell r="E979" t="str">
            <v>Batu apung</v>
          </cell>
          <cell r="F979" t="str">
            <v>kg</v>
          </cell>
          <cell r="G979">
            <v>6100</v>
          </cell>
        </row>
        <row r="980">
          <cell r="E980" t="str">
            <v>Bollard Besi Tempa (BL1)</v>
          </cell>
          <cell r="F980" t="str">
            <v>unit</v>
          </cell>
          <cell r="G980">
            <v>1262500</v>
          </cell>
        </row>
        <row r="981">
          <cell r="E981" t="str">
            <v>Bollard Besi Tempa (BL2)</v>
          </cell>
          <cell r="F981" t="str">
            <v>unit</v>
          </cell>
          <cell r="G981">
            <v>1040000</v>
          </cell>
        </row>
        <row r="982">
          <cell r="E982" t="str">
            <v>Bollard cast  iron (tinggi 1,2m ; Ø bawah 5"  ; Ø atas  4")</v>
          </cell>
          <cell r="F982" t="str">
            <v>buah</v>
          </cell>
          <cell r="G982">
            <v>2626500</v>
          </cell>
        </row>
        <row r="983">
          <cell r="E983" t="str">
            <v>Bollard stainless  steel (tinggi 1m ; Ø 4")</v>
          </cell>
          <cell r="F983" t="str">
            <v>buah</v>
          </cell>
          <cell r="G983">
            <v>555600</v>
          </cell>
        </row>
        <row r="984">
          <cell r="E984" t="str">
            <v>Bubuk poles</v>
          </cell>
          <cell r="F984" t="str">
            <v>kg</v>
          </cell>
          <cell r="G984">
            <v>180000</v>
          </cell>
        </row>
        <row r="985">
          <cell r="E985" t="str">
            <v>Coldmix  (Aspal Tambal Dingin) 25 kg</v>
          </cell>
          <cell r="F985" t="str">
            <v>Zak</v>
          </cell>
          <cell r="G985">
            <v>225000</v>
          </cell>
        </row>
        <row r="986">
          <cell r="E986" t="str">
            <v>Cutting sticker</v>
          </cell>
          <cell r="F986" t="str">
            <v>m2</v>
          </cell>
          <cell r="G986">
            <v>100000</v>
          </cell>
        </row>
        <row r="987">
          <cell r="E987" t="str">
            <v>Epoxy resin grout</v>
          </cell>
          <cell r="F987" t="str">
            <v>kg</v>
          </cell>
          <cell r="G987">
            <v>216700</v>
          </cell>
        </row>
        <row r="988">
          <cell r="E988" t="str">
            <v>Formica</v>
          </cell>
          <cell r="F988" t="str">
            <v>lembar</v>
          </cell>
          <cell r="G988">
            <v>51400</v>
          </cell>
        </row>
        <row r="989">
          <cell r="E989" t="str">
            <v>Formika</v>
          </cell>
          <cell r="F989" t="str">
            <v>lembar</v>
          </cell>
          <cell r="G989">
            <v>170000</v>
          </cell>
        </row>
        <row r="990">
          <cell r="E990" t="str">
            <v>Gebalan Rumput  Jenis  Lamuran</v>
          </cell>
          <cell r="F990" t="str">
            <v>m²</v>
          </cell>
          <cell r="G990">
            <v>10600</v>
          </cell>
        </row>
        <row r="991">
          <cell r="E991" t="str">
            <v>Glasswool tebal 8 cm</v>
          </cell>
          <cell r="F991" t="str">
            <v>m2</v>
          </cell>
          <cell r="G991">
            <v>29167</v>
          </cell>
        </row>
        <row r="992">
          <cell r="E992" t="str">
            <v>Guardrail</v>
          </cell>
          <cell r="F992" t="str">
            <v>m'</v>
          </cell>
          <cell r="G992">
            <v>761200</v>
          </cell>
        </row>
        <row r="993">
          <cell r="E993" t="str">
            <v>Hebel Block (ukuran 60x20x15 cm)</v>
          </cell>
          <cell r="F993" t="str">
            <v>buah</v>
          </cell>
          <cell r="G993">
            <v>20200</v>
          </cell>
        </row>
        <row r="994">
          <cell r="E994" t="str">
            <v>Huruf/letter timbul stainless  steel</v>
          </cell>
          <cell r="F994" t="str">
            <v>buah</v>
          </cell>
          <cell r="G994">
            <v>9200</v>
          </cell>
        </row>
        <row r="995">
          <cell r="E995" t="str">
            <v>Ijuk</v>
          </cell>
          <cell r="F995" t="str">
            <v>m3</v>
          </cell>
          <cell r="G995">
            <v>39700</v>
          </cell>
        </row>
        <row r="996">
          <cell r="E996" t="str">
            <v>Insulasi foam</v>
          </cell>
          <cell r="F996" t="str">
            <v>m2</v>
          </cell>
          <cell r="G996">
            <v>70000</v>
          </cell>
        </row>
        <row r="997">
          <cell r="E997" t="str">
            <v>Jaringan udara (LVTC  2x15 mm)</v>
          </cell>
          <cell r="F997" t="str">
            <v>unit</v>
          </cell>
          <cell r="G997">
            <v>2156800</v>
          </cell>
        </row>
        <row r="998">
          <cell r="E998" t="str">
            <v>Jendela type J1</v>
          </cell>
          <cell r="F998" t="str">
            <v>unit</v>
          </cell>
          <cell r="G998">
            <v>2740500</v>
          </cell>
        </row>
        <row r="999">
          <cell r="E999" t="str">
            <v>Jendela type J2</v>
          </cell>
          <cell r="F999" t="str">
            <v>unit</v>
          </cell>
          <cell r="G999">
            <v>5481000</v>
          </cell>
        </row>
        <row r="1000">
          <cell r="E1000" t="str">
            <v>Joint  Sealent</v>
          </cell>
          <cell r="F1000" t="str">
            <v>kg</v>
          </cell>
          <cell r="G1000">
            <v>37300</v>
          </cell>
        </row>
        <row r="1001">
          <cell r="E1001" t="str">
            <v>Kapur</v>
          </cell>
          <cell r="F1001" t="str">
            <v>m3</v>
          </cell>
          <cell r="G1001">
            <v>263700</v>
          </cell>
        </row>
        <row r="1002">
          <cell r="E1002" t="str">
            <v>Kapur padam</v>
          </cell>
          <cell r="F1002" t="str">
            <v>kg</v>
          </cell>
          <cell r="G1002">
            <v>7000</v>
          </cell>
        </row>
        <row r="1003">
          <cell r="E1003" t="str">
            <v>Karung goni</v>
          </cell>
          <cell r="F1003" t="str">
            <v>m2</v>
          </cell>
          <cell r="G1003">
            <v>14500</v>
          </cell>
        </row>
        <row r="1004">
          <cell r="E1004" t="str">
            <v>Karung plastik</v>
          </cell>
          <cell r="F1004" t="str">
            <v>buah</v>
          </cell>
          <cell r="G1004">
            <v>4000</v>
          </cell>
        </row>
        <row r="1005">
          <cell r="E1005" t="str">
            <v>Kisdam (sewa sheet  pile selama 2 bulan)</v>
          </cell>
          <cell r="F1005" t="str">
            <v>batang</v>
          </cell>
          <cell r="G1005">
            <v>710500</v>
          </cell>
        </row>
        <row r="1006">
          <cell r="E1006" t="str">
            <v>Lem Aibon</v>
          </cell>
          <cell r="F1006" t="str">
            <v>kg</v>
          </cell>
          <cell r="G1006">
            <v>42500</v>
          </cell>
        </row>
        <row r="1007">
          <cell r="E1007" t="str">
            <v>Lem epoxy</v>
          </cell>
          <cell r="F1007" t="str">
            <v>kg</v>
          </cell>
          <cell r="G1007">
            <v>145000</v>
          </cell>
        </row>
        <row r="1008">
          <cell r="E1008" t="str">
            <v>Lem kayu</v>
          </cell>
          <cell r="F1008" t="str">
            <v>kg</v>
          </cell>
          <cell r="G1008">
            <v>20800</v>
          </cell>
        </row>
        <row r="1009">
          <cell r="E1009" t="str">
            <v>Lem vinyl</v>
          </cell>
          <cell r="F1009" t="str">
            <v>kg</v>
          </cell>
          <cell r="G1009">
            <v>36900</v>
          </cell>
        </row>
        <row r="1010">
          <cell r="E1010" t="str">
            <v>Lethering akrilik tinggi 100 tebal 20 cm</v>
          </cell>
          <cell r="F1010" t="str">
            <v>buah</v>
          </cell>
          <cell r="G1010">
            <v>1167200</v>
          </cell>
        </row>
        <row r="1011">
          <cell r="E1011" t="str">
            <v>Lethering akrilik tinggi 25 tebal 5 cm</v>
          </cell>
          <cell r="F1011" t="str">
            <v>buah</v>
          </cell>
          <cell r="G1011">
            <v>140000</v>
          </cell>
        </row>
        <row r="1012">
          <cell r="E1012" t="str">
            <v>Lethering akrilik tinggi 45 tebal 20 cm</v>
          </cell>
          <cell r="F1012" t="str">
            <v>buah</v>
          </cell>
          <cell r="G1012">
            <v>525200</v>
          </cell>
        </row>
        <row r="1013">
          <cell r="E1013" t="str">
            <v>Lethering akrilik tinggi 70 tebal 20 cm</v>
          </cell>
          <cell r="F1013" t="str">
            <v>buah</v>
          </cell>
          <cell r="G1013">
            <v>817000</v>
          </cell>
        </row>
        <row r="1014">
          <cell r="E1014" t="str">
            <v>Lis  profil beton (50 cm)</v>
          </cell>
          <cell r="F1014" t="str">
            <v>buah</v>
          </cell>
          <cell r="G1014">
            <v>8000</v>
          </cell>
        </row>
        <row r="1015">
          <cell r="E1015" t="str">
            <v>Mortar Acian Bata Ringan</v>
          </cell>
          <cell r="F1015" t="str">
            <v>zak</v>
          </cell>
          <cell r="G1015">
            <v>99600</v>
          </cell>
        </row>
        <row r="1016">
          <cell r="E1016" t="str">
            <v>Mortar Perekat  Bata Ringan</v>
          </cell>
          <cell r="F1016" t="str">
            <v>zak</v>
          </cell>
          <cell r="G1016">
            <v>85600</v>
          </cell>
        </row>
        <row r="1017">
          <cell r="E1017" t="str">
            <v>Mortar Plesteran Bata Ringan</v>
          </cell>
          <cell r="F1017" t="str">
            <v>zak</v>
          </cell>
          <cell r="G1017">
            <v>82600</v>
          </cell>
        </row>
        <row r="1018">
          <cell r="E1018" t="str">
            <v>Mortar siap pakai</v>
          </cell>
          <cell r="F1018" t="str">
            <v>kg</v>
          </cell>
          <cell r="G1018">
            <v>1850</v>
          </cell>
        </row>
        <row r="1019">
          <cell r="E1019" t="str">
            <v>Nako  per daun</v>
          </cell>
          <cell r="F1019" t="str">
            <v>buah</v>
          </cell>
          <cell r="G1019">
            <v>8700</v>
          </cell>
        </row>
        <row r="1020">
          <cell r="E1020" t="str">
            <v>Pasir Ottawa</v>
          </cell>
          <cell r="F1020" t="str">
            <v>Zak</v>
          </cell>
          <cell r="G1020">
            <v>515000</v>
          </cell>
        </row>
        <row r="1021">
          <cell r="E1021" t="str">
            <v>Pemasangan lantai tempered laminated glass  Jemabatan Kaca</v>
          </cell>
          <cell r="F1021" t="str">
            <v>Unit</v>
          </cell>
          <cell r="G1021">
            <v>107070707</v>
          </cell>
        </row>
        <row r="1022">
          <cell r="E1022" t="str">
            <v>Pen akrilik</v>
          </cell>
          <cell r="F1022" t="str">
            <v>buah</v>
          </cell>
          <cell r="G1022">
            <v>7000</v>
          </cell>
        </row>
        <row r="1023">
          <cell r="E1023" t="str">
            <v>Perekat untuk  wallpaper</v>
          </cell>
          <cell r="F1023" t="str">
            <v>kg</v>
          </cell>
          <cell r="G1023">
            <v>36800</v>
          </cell>
        </row>
        <row r="1024">
          <cell r="E1024" t="str">
            <v>Pintu lipat  (folding door) bahan plastik/PVC</v>
          </cell>
          <cell r="F1024" t="str">
            <v>m2</v>
          </cell>
          <cell r="G1024">
            <v>215000</v>
          </cell>
        </row>
        <row r="1025">
          <cell r="E1025" t="str">
            <v>Pintu type P1</v>
          </cell>
          <cell r="F1025" t="str">
            <v>unit</v>
          </cell>
          <cell r="G1025">
            <v>4689300</v>
          </cell>
        </row>
        <row r="1026">
          <cell r="E1026" t="str">
            <v>Pipa screen pvc  Ø 4"</v>
          </cell>
          <cell r="F1026" t="str">
            <v>m¹</v>
          </cell>
          <cell r="G1026">
            <v>94600</v>
          </cell>
        </row>
        <row r="1027">
          <cell r="E1027" t="str">
            <v>Pipa stainless  steel diameter 0,5 "  panjang 6 m</v>
          </cell>
          <cell r="F1027" t="str">
            <v>batang</v>
          </cell>
          <cell r="G1027">
            <v>1152000</v>
          </cell>
        </row>
        <row r="1028">
          <cell r="E1028" t="str">
            <v>Pipa stainless  steel diameter 0,75 "  panjang 6 m</v>
          </cell>
          <cell r="F1028" t="str">
            <v>batang</v>
          </cell>
          <cell r="G1028">
            <v>1253500</v>
          </cell>
        </row>
        <row r="1029">
          <cell r="E1029" t="str">
            <v>Pipa stainless  steel diameter 1 "  panjang 6 m</v>
          </cell>
          <cell r="F1029" t="str">
            <v>batang</v>
          </cell>
          <cell r="G1029">
            <v>1598600</v>
          </cell>
        </row>
        <row r="1030">
          <cell r="E1030" t="str">
            <v>Pipa stainless  steel diameter 1,5 "  panjang 6 m</v>
          </cell>
          <cell r="F1030" t="str">
            <v>batang</v>
          </cell>
          <cell r="G1030">
            <v>1877700</v>
          </cell>
        </row>
        <row r="1031">
          <cell r="E1031" t="str">
            <v>Pipa stainless  steel diameter 2 "  panjang 6 m</v>
          </cell>
          <cell r="F1031" t="str">
            <v>batang</v>
          </cell>
          <cell r="G1031">
            <v>2461300</v>
          </cell>
        </row>
        <row r="1032">
          <cell r="E1032" t="str">
            <v>Pipa stainless  steel diameter 2,5 "  panjang 6 m</v>
          </cell>
          <cell r="F1032" t="str">
            <v>batang</v>
          </cell>
          <cell r="G1032">
            <v>3045000</v>
          </cell>
        </row>
        <row r="1033">
          <cell r="E1033" t="str">
            <v>Pipa stainless  steel diameter 3 "  panjang 6 m</v>
          </cell>
          <cell r="F1033" t="str">
            <v>batang</v>
          </cell>
          <cell r="G1033">
            <v>4403200</v>
          </cell>
        </row>
        <row r="1034">
          <cell r="E1034" t="str">
            <v>Plastik aerator</v>
          </cell>
          <cell r="F1034" t="str">
            <v>buah</v>
          </cell>
          <cell r="G1034">
            <v>15900</v>
          </cell>
        </row>
        <row r="1035">
          <cell r="E1035" t="str">
            <v>Prasasti marmer 20x20</v>
          </cell>
          <cell r="F1035" t="str">
            <v>Unit</v>
          </cell>
          <cell r="G1035">
            <v>120000</v>
          </cell>
        </row>
        <row r="1036">
          <cell r="E1036" t="str">
            <v>Ramset</v>
          </cell>
          <cell r="F1036" t="str">
            <v>buah</v>
          </cell>
          <cell r="G1036">
            <v>2900</v>
          </cell>
        </row>
        <row r="1037">
          <cell r="E1037" t="str">
            <v>Recorder paper</v>
          </cell>
          <cell r="F1037" t="str">
            <v>set</v>
          </cell>
          <cell r="G1037">
            <v>174100</v>
          </cell>
        </row>
        <row r="1038">
          <cell r="E1038" t="str">
            <v>Rel pintu dorong</v>
          </cell>
          <cell r="F1038" t="str">
            <v>buah</v>
          </cell>
          <cell r="G1038">
            <v>273200</v>
          </cell>
        </row>
        <row r="1039">
          <cell r="E1039" t="str">
            <v>Reng baja ringan</v>
          </cell>
          <cell r="F1039" t="str">
            <v>batang</v>
          </cell>
          <cell r="G1039">
            <v>60000</v>
          </cell>
        </row>
        <row r="1040">
          <cell r="E1040" t="str">
            <v>Roster 10 x  20 cm</v>
          </cell>
          <cell r="F1040" t="str">
            <v>buah</v>
          </cell>
          <cell r="G1040">
            <v>11300</v>
          </cell>
        </row>
        <row r="1041">
          <cell r="E1041" t="str">
            <v>Roster 15 x  25 cm</v>
          </cell>
          <cell r="F1041" t="str">
            <v>buah</v>
          </cell>
          <cell r="G1041">
            <v>19300</v>
          </cell>
        </row>
        <row r="1042">
          <cell r="E1042" t="str">
            <v>Roster 15 x  30 cm</v>
          </cell>
          <cell r="F1042" t="str">
            <v>buah</v>
          </cell>
          <cell r="G1042">
            <v>19800</v>
          </cell>
        </row>
        <row r="1043">
          <cell r="E1043" t="str">
            <v>Roster 20 x 20 cm</v>
          </cell>
          <cell r="F1043" t="str">
            <v>buah</v>
          </cell>
          <cell r="G1043">
            <v>13100</v>
          </cell>
        </row>
        <row r="1044">
          <cell r="E1044" t="str">
            <v>Roster 25 x  25 cm</v>
          </cell>
          <cell r="F1044" t="str">
            <v>buah</v>
          </cell>
          <cell r="G1044">
            <v>16500</v>
          </cell>
        </row>
        <row r="1045">
          <cell r="E1045" t="str">
            <v>Roster 30 x  30 cm</v>
          </cell>
          <cell r="F1045" t="str">
            <v>buah</v>
          </cell>
          <cell r="G1045">
            <v>20500</v>
          </cell>
        </row>
        <row r="1046">
          <cell r="E1046" t="str">
            <v>Roster/terawang</v>
          </cell>
          <cell r="F1046" t="str">
            <v>buah</v>
          </cell>
          <cell r="G1046">
            <v>21500</v>
          </cell>
        </row>
        <row r="1047">
          <cell r="E1047" t="str">
            <v>Rumput  sintetis  uk. 1mx1m tebal 2 cm</v>
          </cell>
          <cell r="F1047" t="str">
            <v>buah</v>
          </cell>
          <cell r="G1047">
            <v>149300</v>
          </cell>
        </row>
        <row r="1048">
          <cell r="E1048" t="str">
            <v>Sabun</v>
          </cell>
          <cell r="F1048" t="str">
            <v>Kg</v>
          </cell>
          <cell r="G1048">
            <v>11000</v>
          </cell>
        </row>
        <row r="1049">
          <cell r="E1049" t="str">
            <v>Screen low  carbon</v>
          </cell>
          <cell r="F1049" t="str">
            <v>m¹</v>
          </cell>
          <cell r="G1049">
            <v>549300</v>
          </cell>
        </row>
        <row r="1050">
          <cell r="E1050" t="str">
            <v>Screen stainless  steel ø  4"</v>
          </cell>
          <cell r="F1050" t="str">
            <v>m¹</v>
          </cell>
          <cell r="G1050">
            <v>1137800</v>
          </cell>
        </row>
        <row r="1051">
          <cell r="E1051" t="str">
            <v>Sealant</v>
          </cell>
          <cell r="F1051" t="str">
            <v>tube</v>
          </cell>
          <cell r="G1051">
            <v>33100</v>
          </cell>
        </row>
        <row r="1052">
          <cell r="E1052" t="str">
            <v>Sealant</v>
          </cell>
          <cell r="F1052" t="str">
            <v>tube</v>
          </cell>
          <cell r="G1052">
            <v>33500</v>
          </cell>
        </row>
        <row r="1053">
          <cell r="E1053" t="str">
            <v>Sealant  kaca</v>
          </cell>
          <cell r="F1053" t="str">
            <v>kg</v>
          </cell>
          <cell r="G1053">
            <v>32100</v>
          </cell>
        </row>
        <row r="1054">
          <cell r="E1054" t="str">
            <v>Sealtape</v>
          </cell>
          <cell r="F1054" t="str">
            <v>buah</v>
          </cell>
          <cell r="G1054">
            <v>5700</v>
          </cell>
        </row>
        <row r="1055">
          <cell r="E1055" t="str">
            <v>Semen Sika</v>
          </cell>
          <cell r="F1055" t="str">
            <v>Zak</v>
          </cell>
          <cell r="G1055">
            <v>163900</v>
          </cell>
        </row>
        <row r="1056">
          <cell r="E1056" t="str">
            <v>Septic  tank pabrikasi 1000 liter</v>
          </cell>
          <cell r="F1056" t="str">
            <v>buah</v>
          </cell>
          <cell r="G1056">
            <v>3605000</v>
          </cell>
        </row>
        <row r="1057">
          <cell r="E1057" t="str">
            <v>Septic  tank pabrikasi 1200 liter</v>
          </cell>
          <cell r="F1057" t="str">
            <v>buah</v>
          </cell>
          <cell r="G1057">
            <v>5150000</v>
          </cell>
        </row>
        <row r="1058">
          <cell r="E1058" t="str">
            <v>Septic  tank pabrikasi 2000 liter</v>
          </cell>
          <cell r="F1058" t="str">
            <v>buah</v>
          </cell>
          <cell r="G1058">
            <v>9785000</v>
          </cell>
        </row>
        <row r="1059">
          <cell r="E1059" t="str">
            <v>Septic  tank pabrikasi 800 liter</v>
          </cell>
          <cell r="F1059" t="str">
            <v>buah</v>
          </cell>
          <cell r="G1059">
            <v>2629500</v>
          </cell>
        </row>
        <row r="1060">
          <cell r="E1060" t="str">
            <v>Sesek bambu</v>
          </cell>
          <cell r="F1060" t="str">
            <v>lembar</v>
          </cell>
          <cell r="G1060">
            <v>19100</v>
          </cell>
        </row>
        <row r="1061">
          <cell r="E1061" t="str">
            <v>Signage RMJ</v>
          </cell>
          <cell r="F1061" t="str">
            <v>unit</v>
          </cell>
          <cell r="G1061">
            <v>1987300</v>
          </cell>
        </row>
        <row r="1062">
          <cell r="E1062" t="str">
            <v>Sitting Group (cast  iron, kayu)</v>
          </cell>
          <cell r="F1062" t="str">
            <v>unit</v>
          </cell>
          <cell r="G1062">
            <v>2389300</v>
          </cell>
        </row>
        <row r="1063">
          <cell r="E1063" t="str">
            <v>Skrup fixer</v>
          </cell>
          <cell r="F1063" t="str">
            <v>buah</v>
          </cell>
          <cell r="G1063">
            <v>1600</v>
          </cell>
        </row>
        <row r="1064">
          <cell r="E1064" t="str">
            <v>Soda api</v>
          </cell>
          <cell r="F1064" t="str">
            <v>kg</v>
          </cell>
          <cell r="G1064">
            <v>20800</v>
          </cell>
        </row>
        <row r="1065">
          <cell r="E1065" t="str">
            <v>Strorox-100</v>
          </cell>
          <cell r="F1065" t="str">
            <v>kg</v>
          </cell>
          <cell r="G1065">
            <v>40000</v>
          </cell>
        </row>
        <row r="1066">
          <cell r="E1066" t="str">
            <v>Tali ijuk</v>
          </cell>
          <cell r="F1066" t="str">
            <v>kg</v>
          </cell>
          <cell r="G1066">
            <v>8200</v>
          </cell>
        </row>
        <row r="1067">
          <cell r="E1067" t="str">
            <v>Terpal</v>
          </cell>
          <cell r="F1067" t="str">
            <v>m2</v>
          </cell>
          <cell r="G1067">
            <v>12000</v>
          </cell>
        </row>
        <row r="1068">
          <cell r="E1068" t="str">
            <v>Tiang Bolard (Bollard cast  iron) tinggi 1,2 m; ø bawah 5"; ø atas  4"</v>
          </cell>
          <cell r="F1068" t="str">
            <v>buah</v>
          </cell>
          <cell r="G1068">
            <v>1429100</v>
          </cell>
        </row>
        <row r="1069">
          <cell r="E1069" t="str">
            <v>Venetions  blinds  dan vertical blinds  (tirai)</v>
          </cell>
          <cell r="F1069" t="str">
            <v>m2</v>
          </cell>
          <cell r="G1069">
            <v>7400</v>
          </cell>
        </row>
        <row r="1070">
          <cell r="E1070" t="str">
            <v>Wallpaper</v>
          </cell>
          <cell r="F1070" t="str">
            <v>m'</v>
          </cell>
          <cell r="G1070">
            <v>13500</v>
          </cell>
        </row>
        <row r="1071">
          <cell r="E1071" t="str">
            <v>Waterstop lebar 150 mm</v>
          </cell>
          <cell r="F1071" t="str">
            <v>m'</v>
          </cell>
          <cell r="G1071">
            <v>75000</v>
          </cell>
        </row>
        <row r="1072">
          <cell r="E1072" t="str">
            <v>Waterstop lebar 200 mm</v>
          </cell>
          <cell r="F1072" t="str">
            <v>m'</v>
          </cell>
          <cell r="G1072">
            <v>94000</v>
          </cell>
        </row>
        <row r="1073">
          <cell r="E1073" t="str">
            <v>Waterstop lebar 250 mm</v>
          </cell>
          <cell r="F1073" t="str">
            <v>m'</v>
          </cell>
          <cell r="G1073">
            <v>136000</v>
          </cell>
        </row>
        <row r="1074">
          <cell r="E1074" t="str">
            <v>Wax</v>
          </cell>
          <cell r="F1074" t="str">
            <v>kg</v>
          </cell>
          <cell r="G1074">
            <v>130000</v>
          </cell>
        </row>
        <row r="1075">
          <cell r="E1075" t="str">
            <v>SEWA PERALATAN</v>
          </cell>
        </row>
        <row r="1076">
          <cell r="E1076" t="str">
            <v>Alat  bantu</v>
          </cell>
          <cell r="F1076" t="str">
            <v>set</v>
          </cell>
          <cell r="G1076">
            <v>50000</v>
          </cell>
        </row>
        <row r="1077">
          <cell r="E1077" t="str">
            <v>Asphalt  distributor 4000 ℓ</v>
          </cell>
          <cell r="F1077" t="str">
            <v>jam</v>
          </cell>
          <cell r="G1077">
            <v>307300</v>
          </cell>
        </row>
        <row r="1078">
          <cell r="E1078" t="str">
            <v>Asphalt  finisher</v>
          </cell>
          <cell r="F1078" t="str">
            <v>jam</v>
          </cell>
          <cell r="G1078">
            <v>602500</v>
          </cell>
        </row>
        <row r="1079">
          <cell r="E1079" t="str">
            <v>Asphalt  liquid mixer 1000 ℓ</v>
          </cell>
          <cell r="F1079" t="str">
            <v>jam</v>
          </cell>
          <cell r="G1079">
            <v>61100</v>
          </cell>
        </row>
        <row r="1080">
          <cell r="E1080" t="str">
            <v>Asphalt  mixing plant</v>
          </cell>
          <cell r="F1080" t="str">
            <v>jam</v>
          </cell>
          <cell r="G1080">
            <v>6253800</v>
          </cell>
        </row>
        <row r="1081">
          <cell r="E1081" t="str">
            <v>Asphalt  sprayer 850 ℓ</v>
          </cell>
          <cell r="F1081" t="str">
            <v>jam</v>
          </cell>
          <cell r="G1081">
            <v>74900</v>
          </cell>
        </row>
        <row r="1082">
          <cell r="E1082" t="str">
            <v>Bender baja beton</v>
          </cell>
          <cell r="F1082" t="str">
            <v>hari</v>
          </cell>
          <cell r="G1082">
            <v>850000</v>
          </cell>
        </row>
        <row r="1083">
          <cell r="E1083" t="str">
            <v>Blending equipment</v>
          </cell>
          <cell r="F1083" t="str">
            <v>jam</v>
          </cell>
          <cell r="G1083">
            <v>235000</v>
          </cell>
        </row>
        <row r="1084">
          <cell r="E1084" t="str">
            <v>Bore pile machine</v>
          </cell>
          <cell r="F1084" t="str">
            <v>jam</v>
          </cell>
          <cell r="G1084">
            <v>476900</v>
          </cell>
        </row>
        <row r="1085">
          <cell r="E1085" t="str">
            <v>Bulldozer 100-150 HP</v>
          </cell>
          <cell r="F1085" t="str">
            <v>jam</v>
          </cell>
          <cell r="G1085">
            <v>912500</v>
          </cell>
        </row>
        <row r="1086">
          <cell r="E1086" t="str">
            <v>Chain saw</v>
          </cell>
          <cell r="F1086" t="str">
            <v>jam</v>
          </cell>
          <cell r="G1086">
            <v>60200</v>
          </cell>
        </row>
        <row r="1087">
          <cell r="E1087" t="str">
            <v>Chainsaw 20”; 5,5HP</v>
          </cell>
          <cell r="F1087" t="str">
            <v>hari</v>
          </cell>
          <cell r="G1087">
            <v>300000</v>
          </cell>
        </row>
        <row r="1088">
          <cell r="E1088" t="str">
            <v>Cold milling machine</v>
          </cell>
          <cell r="F1088" t="str">
            <v>jam</v>
          </cell>
          <cell r="G1088">
            <v>648500</v>
          </cell>
        </row>
        <row r="1089">
          <cell r="E1089" t="str">
            <v>Compressor 4000-6500 ℓ\m</v>
          </cell>
          <cell r="F1089" t="str">
            <v>jam</v>
          </cell>
          <cell r="G1089">
            <v>185500</v>
          </cell>
        </row>
        <row r="1090">
          <cell r="E1090" t="str">
            <v>Compressor bor</v>
          </cell>
          <cell r="F1090" t="str">
            <v>unit</v>
          </cell>
          <cell r="G1090">
            <v>700000</v>
          </cell>
        </row>
        <row r="1091">
          <cell r="E1091" t="str">
            <v>Concrete mixer 350 ℓ</v>
          </cell>
          <cell r="F1091" t="str">
            <v>jam</v>
          </cell>
          <cell r="G1091">
            <v>94600</v>
          </cell>
        </row>
        <row r="1092">
          <cell r="E1092" t="str">
            <v>Concrete mixer 500 ℓ</v>
          </cell>
          <cell r="F1092" t="str">
            <v>jam</v>
          </cell>
          <cell r="G1092">
            <v>103400</v>
          </cell>
        </row>
        <row r="1093">
          <cell r="E1093" t="str">
            <v>Concrete mixer truck 5 m³</v>
          </cell>
          <cell r="F1093" t="str">
            <v>jam</v>
          </cell>
          <cell r="G1093">
            <v>576100</v>
          </cell>
        </row>
        <row r="1094">
          <cell r="E1094" t="str">
            <v>Concrete pan mixer</v>
          </cell>
          <cell r="F1094" t="str">
            <v>jam</v>
          </cell>
          <cell r="G1094">
            <v>800700</v>
          </cell>
        </row>
        <row r="1095">
          <cell r="E1095" t="str">
            <v>Concrete pump</v>
          </cell>
          <cell r="F1095" t="str">
            <v>jam</v>
          </cell>
          <cell r="G1095">
            <v>296800</v>
          </cell>
        </row>
        <row r="1096">
          <cell r="E1096" t="str">
            <v>Concrete slip form paver</v>
          </cell>
          <cell r="F1096" t="str">
            <v>jam</v>
          </cell>
          <cell r="G1096">
            <v>582400</v>
          </cell>
        </row>
        <row r="1097">
          <cell r="E1097" t="str">
            <v>Concrete vibrator</v>
          </cell>
          <cell r="F1097" t="str">
            <v>hari</v>
          </cell>
          <cell r="G1097">
            <v>800000</v>
          </cell>
        </row>
        <row r="1098">
          <cell r="E1098" t="str">
            <v>Crane on track 35 ton</v>
          </cell>
          <cell r="F1098" t="str">
            <v>jam</v>
          </cell>
          <cell r="G1098">
            <v>440800</v>
          </cell>
        </row>
        <row r="1099">
          <cell r="E1099" t="str">
            <v>Crane on wheel 10-15 ton</v>
          </cell>
          <cell r="F1099" t="str">
            <v>jam</v>
          </cell>
          <cell r="G1099">
            <v>359800</v>
          </cell>
        </row>
        <row r="1100">
          <cell r="E1100" t="str">
            <v>Cutter baja beton</v>
          </cell>
          <cell r="F1100" t="str">
            <v>hari</v>
          </cell>
          <cell r="G1100">
            <v>800000</v>
          </cell>
        </row>
        <row r="1101">
          <cell r="E1101" t="str">
            <v>Cutting machine</v>
          </cell>
          <cell r="F1101" t="str">
            <v>jam</v>
          </cell>
          <cell r="G1101">
            <v>55100</v>
          </cell>
        </row>
        <row r="1102">
          <cell r="E1102" t="str">
            <v>Depresiasi alat  compressor</v>
          </cell>
          <cell r="F1102" t="str">
            <v>hari</v>
          </cell>
          <cell r="G1102">
            <v>425000</v>
          </cell>
        </row>
        <row r="1103">
          <cell r="E1103" t="str">
            <v>Depresiasi mesin pompa uji</v>
          </cell>
          <cell r="F1103" t="str">
            <v>hari</v>
          </cell>
          <cell r="G1103">
            <v>42000</v>
          </cell>
        </row>
        <row r="1104">
          <cell r="E1104" t="str">
            <v>Depresiasi peralatan pemboran</v>
          </cell>
          <cell r="F1104" t="str">
            <v>hari</v>
          </cell>
          <cell r="G1104">
            <v>265000</v>
          </cell>
        </row>
        <row r="1105">
          <cell r="E1105" t="str">
            <v>Dump truck 20 ton</v>
          </cell>
          <cell r="F1105" t="str">
            <v>jam</v>
          </cell>
          <cell r="G1105">
            <v>556100</v>
          </cell>
        </row>
        <row r="1106">
          <cell r="E1106" t="str">
            <v>Dump truck 3,5 ton</v>
          </cell>
          <cell r="F1106" t="str">
            <v>jam</v>
          </cell>
          <cell r="G1106">
            <v>304800</v>
          </cell>
        </row>
        <row r="1107">
          <cell r="E1107" t="str">
            <v>Dump truck 40 ton</v>
          </cell>
          <cell r="F1107" t="str">
            <v>jam</v>
          </cell>
          <cell r="G1107">
            <v>676500</v>
          </cell>
        </row>
        <row r="1108">
          <cell r="E1108" t="str">
            <v>Dump truck 7,5 ton</v>
          </cell>
          <cell r="F1108" t="str">
            <v>jam</v>
          </cell>
          <cell r="G1108">
            <v>344400</v>
          </cell>
        </row>
        <row r="1109">
          <cell r="E1109" t="str">
            <v>Excavator 80-140 HP</v>
          </cell>
          <cell r="F1109" t="str">
            <v>jam</v>
          </cell>
          <cell r="G1109">
            <v>668200</v>
          </cell>
        </row>
        <row r="1110">
          <cell r="E1110" t="str">
            <v>Flat  bed truck 3-4 m³</v>
          </cell>
          <cell r="F1110" t="str">
            <v>jam</v>
          </cell>
          <cell r="G1110">
            <v>465100</v>
          </cell>
        </row>
        <row r="1111">
          <cell r="E1111" t="str">
            <v>Generator set  135 KVA</v>
          </cell>
          <cell r="F1111" t="str">
            <v>jam</v>
          </cell>
          <cell r="G1111">
            <v>410200</v>
          </cell>
        </row>
        <row r="1112">
          <cell r="E1112" t="str">
            <v>Jack hammer</v>
          </cell>
          <cell r="F1112" t="str">
            <v>hari</v>
          </cell>
          <cell r="G1112">
            <v>350000</v>
          </cell>
        </row>
        <row r="1113">
          <cell r="E1113" t="str">
            <v>Jack hammer + genset</v>
          </cell>
          <cell r="F1113" t="str">
            <v>hari</v>
          </cell>
          <cell r="G1113">
            <v>2300000</v>
          </cell>
        </row>
        <row r="1114">
          <cell r="E1114" t="str">
            <v>Logging</v>
          </cell>
          <cell r="F1114" t="str">
            <v>unit</v>
          </cell>
          <cell r="G1114">
            <v>280000</v>
          </cell>
        </row>
        <row r="1115">
          <cell r="E1115" t="str">
            <v>Mata bor auger 20 cm</v>
          </cell>
          <cell r="F1115" t="str">
            <v>hari</v>
          </cell>
          <cell r="G1115">
            <v>100000</v>
          </cell>
        </row>
        <row r="1116">
          <cell r="E1116" t="str">
            <v>Mata bor auger 30 cm</v>
          </cell>
          <cell r="F1116" t="str">
            <v>hari</v>
          </cell>
          <cell r="G1116">
            <v>170000</v>
          </cell>
        </row>
        <row r="1117">
          <cell r="E1117" t="str">
            <v>Mata bor auger 40 cm</v>
          </cell>
          <cell r="F1117" t="str">
            <v>hari</v>
          </cell>
          <cell r="G1117">
            <v>250000</v>
          </cell>
        </row>
        <row r="1118">
          <cell r="E1118" t="str">
            <v>Mata bor auger 50 cm</v>
          </cell>
          <cell r="F1118" t="str">
            <v>hari</v>
          </cell>
          <cell r="G1118">
            <v>340000</v>
          </cell>
        </row>
        <row r="1119">
          <cell r="E1119" t="str">
            <v>Mesin bor</v>
          </cell>
          <cell r="F1119" t="str">
            <v>unit</v>
          </cell>
          <cell r="G1119">
            <v>560625</v>
          </cell>
        </row>
        <row r="1120">
          <cell r="E1120" t="str">
            <v>Mesin gilas  2 roda 6 - 10 ton</v>
          </cell>
          <cell r="F1120" t="str">
            <v>jam</v>
          </cell>
          <cell r="G1120">
            <v>325000</v>
          </cell>
        </row>
        <row r="1121">
          <cell r="E1121" t="str">
            <v>Mesin gilas  3 roda 6 - 10 ton</v>
          </cell>
          <cell r="F1121" t="str">
            <v>jam</v>
          </cell>
          <cell r="G1121">
            <v>350000</v>
          </cell>
        </row>
        <row r="1122">
          <cell r="E1122" t="str">
            <v>Mesin gilas  roda karet  8 - 10 ton</v>
          </cell>
          <cell r="F1122" t="str">
            <v>jam</v>
          </cell>
          <cell r="G1122">
            <v>415000</v>
          </cell>
        </row>
        <row r="1123">
          <cell r="E1123" t="str">
            <v>Mesin kerek</v>
          </cell>
          <cell r="F1123" t="str">
            <v>unit</v>
          </cell>
          <cell r="G1123">
            <v>50000</v>
          </cell>
        </row>
        <row r="1124">
          <cell r="E1124" t="str">
            <v>Mesin poles</v>
          </cell>
          <cell r="F1124" t="str">
            <v>hari</v>
          </cell>
          <cell r="G1124">
            <v>150000</v>
          </cell>
        </row>
        <row r="1125">
          <cell r="E1125" t="str">
            <v>Mesin trowel</v>
          </cell>
          <cell r="F1125" t="str">
            <v>jam</v>
          </cell>
          <cell r="G1125">
            <v>45000</v>
          </cell>
        </row>
        <row r="1126">
          <cell r="E1126" t="str">
            <v>Motor grader &gt;100 HP</v>
          </cell>
          <cell r="F1126" t="str">
            <v>jam</v>
          </cell>
          <cell r="G1126">
            <v>548600</v>
          </cell>
        </row>
        <row r="1127">
          <cell r="E1127" t="str">
            <v>Pedestrian Roller</v>
          </cell>
          <cell r="F1127" t="str">
            <v>jam</v>
          </cell>
          <cell r="G1127">
            <v>99800</v>
          </cell>
        </row>
        <row r="1128">
          <cell r="E1128" t="str">
            <v>Pile driver +  hammer 2,5 ton</v>
          </cell>
          <cell r="F1128" t="str">
            <v>jam</v>
          </cell>
          <cell r="G1128">
            <v>153400</v>
          </cell>
        </row>
        <row r="1129">
          <cell r="E1129" t="str">
            <v>Pneumatic  tire roller 8-10 ton</v>
          </cell>
          <cell r="F1129" t="str">
            <v>jam</v>
          </cell>
          <cell r="G1129">
            <v>491000</v>
          </cell>
        </row>
        <row r="1130">
          <cell r="E1130" t="str">
            <v>Pompa beton ∅ 2,5", 75KW; 120 bar, T= 50 m'/H=80 m’</v>
          </cell>
          <cell r="F1130" t="str">
            <v>hari</v>
          </cell>
          <cell r="G1130">
            <v>6600000</v>
          </cell>
        </row>
        <row r="1131">
          <cell r="E1131" t="str">
            <v>Pompa beton ∅ 2,5",20 KW; 20 bar, T = 18 m'</v>
          </cell>
          <cell r="F1131" t="str">
            <v>hari</v>
          </cell>
          <cell r="G1131">
            <v>6300000</v>
          </cell>
        </row>
        <row r="1132">
          <cell r="E1132" t="str">
            <v>Pompa beton ∅ 3",140KW; 180 bar, T = 75 m' / H=150 m'</v>
          </cell>
          <cell r="F1132" t="str">
            <v>hari</v>
          </cell>
          <cell r="G1132">
            <v>8000000</v>
          </cell>
        </row>
        <row r="1133">
          <cell r="E1133" t="str">
            <v>Pompa beton φ 1,5";5 KW; 8 bar; T = 5 m'</v>
          </cell>
          <cell r="F1133" t="str">
            <v>hari</v>
          </cell>
          <cell r="G1133">
            <v>6000000</v>
          </cell>
        </row>
        <row r="1134">
          <cell r="E1134" t="str">
            <v>Pompa injeksi</v>
          </cell>
          <cell r="F1134" t="str">
            <v>unit</v>
          </cell>
          <cell r="G1134">
            <v>300000</v>
          </cell>
        </row>
        <row r="1135">
          <cell r="E1135" t="str">
            <v>Pompa tangan</v>
          </cell>
          <cell r="F1135" t="str">
            <v>unit</v>
          </cell>
          <cell r="G1135">
            <v>160000</v>
          </cell>
        </row>
        <row r="1136">
          <cell r="E1136" t="str">
            <v>Road Marking Machine</v>
          </cell>
          <cell r="F1136" t="str">
            <v>jam</v>
          </cell>
          <cell r="G1136">
            <v>491000</v>
          </cell>
        </row>
        <row r="1137">
          <cell r="E1137" t="str">
            <v>Sewa alat cutting machine</v>
          </cell>
          <cell r="F1137" t="str">
            <v>hari</v>
          </cell>
          <cell r="G1137">
            <v>25000</v>
          </cell>
        </row>
        <row r="1138">
          <cell r="E1138" t="str">
            <v>Sewa alat las</v>
          </cell>
          <cell r="F1138" t="str">
            <v>hari</v>
          </cell>
          <cell r="G1138">
            <v>25000</v>
          </cell>
        </row>
        <row r="1139">
          <cell r="E1139" t="str">
            <v>Sewa bor horisontal</v>
          </cell>
          <cell r="F1139" t="str">
            <v>hari</v>
          </cell>
          <cell r="G1139">
            <v>150000</v>
          </cell>
        </row>
        <row r="1140">
          <cell r="E1140" t="str">
            <v>Sewa Scaffolding :</v>
          </cell>
        </row>
        <row r="1141">
          <cell r="E1141" t="e">
            <v>#NAME?</v>
          </cell>
          <cell r="F1141" t="str">
            <v>bulan</v>
          </cell>
          <cell r="G1141">
            <v>8800</v>
          </cell>
        </row>
        <row r="1142">
          <cell r="E1142" t="e">
            <v>#NAME?</v>
          </cell>
          <cell r="F1142" t="str">
            <v>bulan</v>
          </cell>
          <cell r="G1142">
            <v>8300</v>
          </cell>
        </row>
        <row r="1143">
          <cell r="E1143" t="e">
            <v>#NAME?</v>
          </cell>
          <cell r="F1143" t="str">
            <v>bulan</v>
          </cell>
          <cell r="G1143">
            <v>5400</v>
          </cell>
        </row>
        <row r="1144">
          <cell r="E1144" t="e">
            <v>#NAME?</v>
          </cell>
          <cell r="F1144" t="str">
            <v>bulan</v>
          </cell>
          <cell r="G1144">
            <v>4100</v>
          </cell>
        </row>
        <row r="1145">
          <cell r="E1145" t="e">
            <v>#NAME?</v>
          </cell>
          <cell r="F1145" t="str">
            <v>bulan</v>
          </cell>
          <cell r="G1145">
            <v>3800</v>
          </cell>
        </row>
        <row r="1146">
          <cell r="E1146" t="e">
            <v>#NAME?</v>
          </cell>
          <cell r="F1146" t="str">
            <v>bulan</v>
          </cell>
          <cell r="G1146">
            <v>1500</v>
          </cell>
        </row>
        <row r="1147">
          <cell r="E1147" t="e">
            <v>#NAME?</v>
          </cell>
          <cell r="F1147" t="str">
            <v>bulan</v>
          </cell>
          <cell r="G1147">
            <v>4100</v>
          </cell>
        </row>
        <row r="1148">
          <cell r="E1148" t="e">
            <v>#NAME?</v>
          </cell>
          <cell r="F1148" t="str">
            <v>bulan</v>
          </cell>
          <cell r="G1148">
            <v>4300</v>
          </cell>
        </row>
        <row r="1149">
          <cell r="E1149" t="e">
            <v>#NAME?</v>
          </cell>
          <cell r="F1149" t="str">
            <v>bulan</v>
          </cell>
          <cell r="G1149">
            <v>4100</v>
          </cell>
        </row>
        <row r="1150">
          <cell r="E1150" t="e">
            <v>#NAME?</v>
          </cell>
          <cell r="F1150" t="str">
            <v>bulan</v>
          </cell>
          <cell r="G1150">
            <v>4300</v>
          </cell>
        </row>
        <row r="1151">
          <cell r="E1151" t="e">
            <v>#NAME?</v>
          </cell>
          <cell r="F1151" t="str">
            <v>bulan</v>
          </cell>
          <cell r="G1151">
            <v>8500</v>
          </cell>
        </row>
        <row r="1152">
          <cell r="E1152" t="e">
            <v>#NAME?</v>
          </cell>
          <cell r="F1152" t="str">
            <v>bulan</v>
          </cell>
          <cell r="G1152">
            <v>7700</v>
          </cell>
        </row>
        <row r="1153">
          <cell r="E1153" t="e">
            <v>#NAME?</v>
          </cell>
          <cell r="F1153" t="str">
            <v>bulan</v>
          </cell>
          <cell r="G1153">
            <v>26900</v>
          </cell>
        </row>
        <row r="1154">
          <cell r="E1154" t="str">
            <v>- ScaffoldingPipe brancing 3 m</v>
          </cell>
          <cell r="F1154" t="str">
            <v>bulan</v>
          </cell>
          <cell r="G1154">
            <v>8800</v>
          </cell>
        </row>
        <row r="1155">
          <cell r="E1155" t="str">
            <v>- Scaffolding Pipe brancing 6 m</v>
          </cell>
          <cell r="F1155" t="str">
            <v>bulan</v>
          </cell>
          <cell r="G1155">
            <v>17600</v>
          </cell>
        </row>
        <row r="1156">
          <cell r="E1156" t="e">
            <v>#NAME?</v>
          </cell>
          <cell r="F1156" t="str">
            <v>bulan</v>
          </cell>
          <cell r="G1156">
            <v>5100</v>
          </cell>
        </row>
        <row r="1157">
          <cell r="E1157" t="e">
            <v>#NAME?</v>
          </cell>
          <cell r="F1157" t="str">
            <v>bulan</v>
          </cell>
          <cell r="G1157">
            <v>64300</v>
          </cell>
        </row>
        <row r="1158">
          <cell r="E1158" t="str">
            <v>Stamper</v>
          </cell>
          <cell r="F1158" t="str">
            <v>jam</v>
          </cell>
          <cell r="G1158">
            <v>35000</v>
          </cell>
        </row>
        <row r="1159">
          <cell r="E1159" t="str">
            <v>Stang bor, batang bor dia. 1-1/4"</v>
          </cell>
          <cell r="F1159" t="str">
            <v>hari</v>
          </cell>
          <cell r="G1159">
            <v>95000</v>
          </cell>
        </row>
        <row r="1160">
          <cell r="E1160" t="str">
            <v>Stone crusher</v>
          </cell>
          <cell r="F1160" t="str">
            <v>jam</v>
          </cell>
          <cell r="G1160">
            <v>799500</v>
          </cell>
        </row>
        <row r="1161">
          <cell r="E1161" t="str">
            <v>Tandem roller 6-8 ton</v>
          </cell>
          <cell r="F1161" t="str">
            <v>jam</v>
          </cell>
          <cell r="G1161">
            <v>469500</v>
          </cell>
        </row>
        <row r="1162">
          <cell r="E1162" t="str">
            <v>Theodolit</v>
          </cell>
          <cell r="F1162" t="str">
            <v>hari</v>
          </cell>
          <cell r="G1162">
            <v>150000</v>
          </cell>
        </row>
        <row r="1163">
          <cell r="E1163" t="str">
            <v>Three wheel roller 6-8 ton</v>
          </cell>
          <cell r="F1163" t="str">
            <v>jam</v>
          </cell>
          <cell r="G1163">
            <v>262300</v>
          </cell>
        </row>
        <row r="1164">
          <cell r="E1164" t="str">
            <v>Tower crane arm 30 m</v>
          </cell>
          <cell r="F1164" t="str">
            <v>hari</v>
          </cell>
          <cell r="G1164">
            <v>3442900</v>
          </cell>
        </row>
        <row r="1165">
          <cell r="E1165" t="str">
            <v>Transportasi peralatan drailler</v>
          </cell>
          <cell r="F1165" t="str">
            <v>unit</v>
          </cell>
          <cell r="G1165">
            <v>500000</v>
          </cell>
        </row>
        <row r="1166">
          <cell r="E1166" t="str">
            <v>Vibratory plate tamper</v>
          </cell>
          <cell r="F1166" t="str">
            <v>jam</v>
          </cell>
          <cell r="G1166">
            <v>58800</v>
          </cell>
        </row>
        <row r="1167">
          <cell r="E1167" t="str">
            <v>Vibratory roller 1 ton</v>
          </cell>
          <cell r="F1167" t="str">
            <v>jam</v>
          </cell>
          <cell r="G1167">
            <v>95000</v>
          </cell>
        </row>
        <row r="1168">
          <cell r="E1168" t="str">
            <v>Vibratory roller 5-8 ton</v>
          </cell>
          <cell r="F1168" t="str">
            <v>jam</v>
          </cell>
          <cell r="G1168">
            <v>392200</v>
          </cell>
        </row>
        <row r="1169">
          <cell r="E1169" t="str">
            <v>Water pump 70-100 mm</v>
          </cell>
          <cell r="F1169" t="str">
            <v>jam</v>
          </cell>
          <cell r="G1169">
            <v>71700</v>
          </cell>
        </row>
        <row r="1170">
          <cell r="E1170" t="str">
            <v>Water tanker truck 3000-4000 ℓ</v>
          </cell>
          <cell r="F1170" t="str">
            <v>jam</v>
          </cell>
          <cell r="G1170">
            <v>255200</v>
          </cell>
        </row>
        <row r="1171">
          <cell r="E1171" t="str">
            <v>Waterpass</v>
          </cell>
          <cell r="F1171" t="str">
            <v>hari</v>
          </cell>
          <cell r="G1171">
            <v>75000</v>
          </cell>
        </row>
        <row r="1172">
          <cell r="E1172" t="str">
            <v>Wheel loader 1,0-1,6 m³</v>
          </cell>
          <cell r="F1172" t="str">
            <v>jam</v>
          </cell>
          <cell r="G1172">
            <v>472400</v>
          </cell>
        </row>
        <row r="1173">
          <cell r="E1173" t="str">
            <v>Alat  pancang Hammer 0.5 ton</v>
          </cell>
          <cell r="F1173" t="str">
            <v>hari</v>
          </cell>
          <cell r="G1173">
            <v>350000</v>
          </cell>
        </row>
        <row r="1174">
          <cell r="E1174" t="str">
            <v>Alat  penyambung tiang pancang dolken</v>
          </cell>
          <cell r="F1174" t="str">
            <v>hari</v>
          </cell>
          <cell r="G1174">
            <v>350000</v>
          </cell>
        </row>
        <row r="1175">
          <cell r="E1175" t="str">
            <v>Angkur/mur/baut</v>
          </cell>
          <cell r="F1175" t="str">
            <v>set</v>
          </cell>
          <cell r="G1175">
            <v>45000</v>
          </cell>
        </row>
        <row r="1176">
          <cell r="E1176" t="str">
            <v>Beton Neser</v>
          </cell>
          <cell r="F1176" t="str">
            <v>batang</v>
          </cell>
          <cell r="G1176">
            <v>52000</v>
          </cell>
        </row>
        <row r="1177">
          <cell r="E1177" t="str">
            <v>BP (Biaya Penyambungan)</v>
          </cell>
          <cell r="F1177" t="str">
            <v>VA</v>
          </cell>
          <cell r="G1177">
            <v>969</v>
          </cell>
        </row>
        <row r="1178">
          <cell r="E1178" t="str">
            <v>Cutting stiker +  pasang</v>
          </cell>
          <cell r="F1178" t="str">
            <v>buah</v>
          </cell>
          <cell r="G1178">
            <v>15000</v>
          </cell>
        </row>
        <row r="1179">
          <cell r="E1179" t="str">
            <v>Gergaji besi</v>
          </cell>
          <cell r="F1179" t="str">
            <v>buah</v>
          </cell>
          <cell r="G1179">
            <v>3500</v>
          </cell>
        </row>
        <row r="1180">
          <cell r="E1180" t="str">
            <v>GIL  (Gambar Instalasi Langganan), administrasi pemasangan</v>
          </cell>
          <cell r="F1180" t="str">
            <v>VA</v>
          </cell>
          <cell r="G1180">
            <v>850</v>
          </cell>
        </row>
        <row r="1181">
          <cell r="E1181" t="str">
            <v>Linggis (baja keras)</v>
          </cell>
          <cell r="F1181" t="str">
            <v>buah</v>
          </cell>
          <cell r="G1181">
            <v>150000</v>
          </cell>
        </row>
        <row r="1182">
          <cell r="E1182" t="str">
            <v>Mesin bor (jam)</v>
          </cell>
          <cell r="F1182" t="str">
            <v>jam</v>
          </cell>
          <cell r="G1182">
            <v>85000</v>
          </cell>
        </row>
        <row r="1183">
          <cell r="E1183" t="str">
            <v>Molen beton mixer 350 liter</v>
          </cell>
          <cell r="F1183" t="str">
            <v>hari</v>
          </cell>
          <cell r="G1183">
            <v>300000</v>
          </cell>
        </row>
        <row r="1184">
          <cell r="E1184" t="str">
            <v>Pahat beton (baja keras)</v>
          </cell>
          <cell r="F1184" t="str">
            <v>buah</v>
          </cell>
          <cell r="G1184">
            <v>15000</v>
          </cell>
        </row>
        <row r="1185">
          <cell r="E1185" t="str">
            <v>Palu/godam (baja keras)</v>
          </cell>
          <cell r="F1185" t="str">
            <v>buah</v>
          </cell>
          <cell r="G1185">
            <v>25000</v>
          </cell>
        </row>
        <row r="1186">
          <cell r="E1186" t="str">
            <v>Perapian lokasi kerja</v>
          </cell>
          <cell r="F1186" t="str">
            <v>ls</v>
          </cell>
          <cell r="G1186">
            <v>20000</v>
          </cell>
        </row>
        <row r="1187">
          <cell r="E1187" t="str">
            <v>Pisau Gerinda</v>
          </cell>
          <cell r="F1187" t="str">
            <v>buah</v>
          </cell>
          <cell r="G1187">
            <v>52000</v>
          </cell>
        </row>
        <row r="1188">
          <cell r="E1188" t="str">
            <v>Pompa Air,   diesel 10 KW</v>
          </cell>
          <cell r="F1188" t="str">
            <v>hari</v>
          </cell>
          <cell r="G1188">
            <v>500000</v>
          </cell>
        </row>
        <row r="1189">
          <cell r="E1189" t="str">
            <v>Pompa Air,   diesel 20 KW</v>
          </cell>
          <cell r="F1189" t="str">
            <v>hari</v>
          </cell>
          <cell r="G1189">
            <v>1000000</v>
          </cell>
        </row>
        <row r="1190">
          <cell r="E1190" t="str">
            <v>Pompa Air,   diesel 5 KW</v>
          </cell>
          <cell r="F1190" t="str">
            <v>hari</v>
          </cell>
          <cell r="G1190">
            <v>250000</v>
          </cell>
        </row>
        <row r="1191">
          <cell r="E1191" t="str">
            <v>Pompa submesible</v>
          </cell>
          <cell r="F1191" t="str">
            <v>unit</v>
          </cell>
          <cell r="G1191">
            <v>1920000</v>
          </cell>
        </row>
        <row r="1192">
          <cell r="E1192" t="str">
            <v>Pressure grout machine 30 KW; 60 -75 bar (D)</v>
          </cell>
          <cell r="F1192" t="str">
            <v>jam</v>
          </cell>
          <cell r="G1192">
            <v>42000</v>
          </cell>
        </row>
        <row r="1193">
          <cell r="E1193" t="str">
            <v>Sewa alat  cutting machine</v>
          </cell>
          <cell r="F1193" t="str">
            <v>hari</v>
          </cell>
          <cell r="G1193">
            <v>44000</v>
          </cell>
        </row>
        <row r="1194">
          <cell r="E1194" t="str">
            <v>Sewa bekisting</v>
          </cell>
          <cell r="F1194" t="str">
            <v>hari</v>
          </cell>
          <cell r="G1194">
            <v>7500</v>
          </cell>
        </row>
        <row r="1195">
          <cell r="E1195" t="str">
            <v>Sewa bekisting rigid</v>
          </cell>
          <cell r="F1195" t="str">
            <v>hari</v>
          </cell>
          <cell r="G1195">
            <v>7500</v>
          </cell>
        </row>
        <row r="1196">
          <cell r="E1196" t="str">
            <v>Sewa bor horisontal</v>
          </cell>
          <cell r="F1196" t="str">
            <v>hari</v>
          </cell>
          <cell r="G1196">
            <v>150000</v>
          </cell>
        </row>
        <row r="1197">
          <cell r="E1197" t="str">
            <v>Sewa mobil crane</v>
          </cell>
          <cell r="F1197" t="str">
            <v>hari</v>
          </cell>
          <cell r="G1197">
            <v>1450000</v>
          </cell>
        </row>
        <row r="1198">
          <cell r="E1198" t="str">
            <v>Sewa mobil crane kapasitas  15 Ton</v>
          </cell>
          <cell r="F1198" t="str">
            <v>hari</v>
          </cell>
          <cell r="G1198">
            <v>3400000</v>
          </cell>
        </row>
        <row r="1199">
          <cell r="E1199" t="str">
            <v>Sewa mobil crane kapasitas  25 Ton</v>
          </cell>
          <cell r="F1199" t="str">
            <v>hari</v>
          </cell>
          <cell r="G1199">
            <v>6250000</v>
          </cell>
        </row>
        <row r="1200">
          <cell r="E1200" t="str">
            <v>Sewa mobil crane kapasitas  5 Ton</v>
          </cell>
          <cell r="F1200" t="str">
            <v>hari</v>
          </cell>
          <cell r="G1200">
            <v>1450000</v>
          </cell>
        </row>
        <row r="1201">
          <cell r="E1201" t="str">
            <v>Sewa tangga 7 meter</v>
          </cell>
          <cell r="F1201" t="str">
            <v>buah</v>
          </cell>
          <cell r="G1201">
            <v>50000</v>
          </cell>
        </row>
        <row r="1202">
          <cell r="E1202" t="str">
            <v>Sewa tangga 7 meter</v>
          </cell>
          <cell r="F1202" t="str">
            <v>hari</v>
          </cell>
          <cell r="G1202">
            <v>50000</v>
          </cell>
        </row>
        <row r="1203">
          <cell r="E1203" t="str">
            <v>SLO (Sertifikat  Laik Operasi)</v>
          </cell>
          <cell r="F1203" t="str">
            <v>VA</v>
          </cell>
          <cell r="G1203">
            <v>30</v>
          </cell>
        </row>
        <row r="1204">
          <cell r="E1204" t="str">
            <v>Tripod tinggi 5 m</v>
          </cell>
          <cell r="F1204" t="str">
            <v>hari</v>
          </cell>
          <cell r="G1204">
            <v>250000</v>
          </cell>
        </row>
        <row r="1205">
          <cell r="E1205" t="str">
            <v>Truck Crane 5 ton</v>
          </cell>
          <cell r="F1205" t="str">
            <v>jam</v>
          </cell>
          <cell r="G1205">
            <v>525000</v>
          </cell>
        </row>
        <row r="1206">
          <cell r="E1206" t="str">
            <v>UJL  (Uang Jaminan Langganan)</v>
          </cell>
          <cell r="F1206" t="str">
            <v>VA</v>
          </cell>
          <cell r="G1206">
            <v>165</v>
          </cell>
        </row>
        <row r="1207">
          <cell r="E1207" t="str">
            <v>Sewa casing PVC dia. 20 cm</v>
          </cell>
          <cell r="F1207" t="str">
            <v>m</v>
          </cell>
          <cell r="G1207">
            <v>25000</v>
          </cell>
        </row>
        <row r="1208">
          <cell r="E1208" t="str">
            <v>Sewa casing pipa baja dia. 30 cm</v>
          </cell>
          <cell r="F1208" t="str">
            <v>m</v>
          </cell>
          <cell r="G1208">
            <v>30700</v>
          </cell>
        </row>
        <row r="1209">
          <cell r="E1209" t="str">
            <v>Sewa casing pipa baja dia. 40 cm</v>
          </cell>
          <cell r="F1209" t="str">
            <v>m</v>
          </cell>
          <cell r="G1209">
            <v>43500</v>
          </cell>
        </row>
        <row r="1210">
          <cell r="E1210" t="str">
            <v>Sewa casing pipa baja dia. 50 cm</v>
          </cell>
          <cell r="F1210" t="str">
            <v>m</v>
          </cell>
          <cell r="G1210">
            <v>55800</v>
          </cell>
        </row>
        <row r="1211">
          <cell r="E1211" t="str">
            <v>Pengelasan</v>
          </cell>
          <cell r="F1211" t="str">
            <v>cm</v>
          </cell>
          <cell r="G1211">
            <v>332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1.xml><?xml version="1.0" encoding="utf-8"?>
<externalLink xmlns="http://schemas.openxmlformats.org/spreadsheetml/2006/main">
  <externalBook xmlns:r="http://schemas.openxmlformats.org/officeDocument/2006/relationships" r:id="rId1">
    <sheetNames>
      <sheetName val="RAB R Kelas Baru"/>
      <sheetName val="Analisa "/>
      <sheetName val="Upah Bahan"/>
      <sheetName val="Analisa Rangka Atap"/>
      <sheetName val="Persiapan"/>
      <sheetName val="Galian Tanah"/>
      <sheetName val="Timbunan Pemadatan"/>
      <sheetName val="Pembongkaran"/>
      <sheetName val="Pondasi"/>
      <sheetName val="Beton"/>
      <sheetName val="Rangka Atap"/>
      <sheetName val="Pasangan Dinding"/>
      <sheetName val="Penutup Atap"/>
      <sheetName val="Plesteran Dan Acian"/>
      <sheetName val="Plafon"/>
      <sheetName val="Penutup Lantai dan Dinding"/>
      <sheetName val="Pintu dan Jendela"/>
      <sheetName val="Kaca"/>
      <sheetName val="Besi dan Aluminium"/>
      <sheetName val="Kayu"/>
      <sheetName val="Pengecatan dan Pelituran"/>
      <sheetName val="Signage"/>
      <sheetName val="Sanitair"/>
      <sheetName val="Sistem Air Minum"/>
      <sheetName val="Sistem Air Limbah"/>
      <sheetName val="Bak Kontrol"/>
      <sheetName val="Perpipaan Gedung"/>
      <sheetName val="Jaringan Listrik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2.xml><?xml version="1.0" encoding="utf-8"?>
<externalLink xmlns="http://schemas.openxmlformats.org/spreadsheetml/2006/main">
  <externalBook xmlns:r="http://schemas.openxmlformats.org/officeDocument/2006/relationships" r:id="rId1">
    <sheetNames>
      <sheetName val="rekap-plt"/>
      <sheetName val="rek-lahan"/>
      <sheetName val="rangk-pek"/>
      <sheetName val="ANALISA KONG "/>
      <sheetName val="rangk-lisa"/>
      <sheetName val="analisa"/>
      <sheetName val="alat"/>
      <sheetName val="an.alat"/>
      <sheetName val="bahan"/>
      <sheetName val="Kwant-rtjk"/>
      <sheetName val="lisa-rtjk"/>
      <sheetName val="BAHAN 2009"/>
      <sheetName val="upah-rtjk"/>
      <sheetName val="rekap-fu"/>
      <sheetName val="kwant-fu"/>
      <sheetName val="upah-fu"/>
      <sheetName val="lisa-fu"/>
      <sheetName val="ANALISA SNI "/>
      <sheetName val="gen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3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"/>
      <sheetName val="Rekap Total"/>
      <sheetName val="REKAP"/>
      <sheetName val="RAB"/>
      <sheetName val="Analisa"/>
      <sheetName val="Break Down Bahan LS"/>
      <sheetName val="Break Down ACC."/>
      <sheetName val="Break Down Alat"/>
      <sheetName val="Daftar Harga"/>
      <sheetName val="Metode"/>
      <sheetName val="Bag.Hub.krj"/>
      <sheetName val="MUTU 1"/>
      <sheetName val="MUTU"/>
      <sheetName val="thpnpek."/>
      <sheetName val="sch"/>
      <sheetName val="J.Bahan"/>
      <sheetName val="J. Tenaga"/>
      <sheetName val="J.alat"/>
      <sheetName val="EBU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4.xml><?xml version="1.0" encoding="utf-8"?>
<externalLink xmlns="http://schemas.openxmlformats.org/spreadsheetml/2006/main">
  <externalBook xmlns:r="http://schemas.openxmlformats.org/officeDocument/2006/relationships" r:id="rId1">
    <sheetNames>
      <sheetName val="HSD"/>
      <sheetName val="ANALISA"/>
      <sheetName val="REKAP ANALISA"/>
      <sheetName val="RAB"/>
      <sheetName val="Rekap"/>
      <sheetName val="AUTO "/>
      <sheetName val="Scdl"/>
      <sheetName val="PERHIT"/>
      <sheetName val="Jwl. Tng"/>
      <sheetName val="Jwl.Bhn"/>
      <sheetName val="Metoda"/>
      <sheetName val="subkon"/>
      <sheetName val="R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15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ANALISA"/>
      <sheetName val="HARGA SATUAN"/>
      <sheetName val="JADWAL"/>
      <sheetName val="Tng Bhn Alat"/>
      <sheetName val="lamp mtde"/>
      <sheetName val="Estimasi"/>
      <sheetName val="hit bhn"/>
      <sheetName val="koef"/>
      <sheetName val="sUBkON"/>
      <sheetName val="rKP aNL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6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rangkuman"/>
      <sheetName val="ANAL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7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rekap"/>
      <sheetName val="Analisa"/>
      <sheetName val="coba2"/>
      <sheetName val="bahan"/>
      <sheetName val="RAB"/>
      <sheetName val="Sheet2"/>
      <sheetName val="coba"/>
      <sheetName val="jad-alat"/>
      <sheetName val="jad-tenaga"/>
      <sheetName val="jad-bahan"/>
      <sheetName val="daf-person"/>
      <sheetName val="adm"/>
      <sheetName val="metode"/>
      <sheetName val="Sheet10"/>
      <sheetName val="SCHE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8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kosong"/>
      <sheetName val="Sheet2"/>
      <sheetName val="Analisa"/>
      <sheetName val="RAB-LAP"/>
      <sheetName val="Sheet1"/>
      <sheetName val="VARIAB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9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ms"/>
      <sheetName val="Info"/>
      <sheetName val="Basic Price"/>
      <sheetName val="Analisa Quarry"/>
      <sheetName val="Analisa"/>
      <sheetName val="Time"/>
      <sheetName val="TBA"/>
      <sheetName val="Antek"/>
      <sheetName val="RAB"/>
      <sheetName val="Rekap"/>
      <sheetName val="Subkon"/>
      <sheetName val="Peralatan"/>
      <sheetName val="Ce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0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  <sheetName val="BOQ jaringanTEMILING"/>
      <sheetName val="BOQ bangunan temiling"/>
      <sheetName val="RAB JALUR TEMILING "/>
      <sheetName val="Gambar"/>
      <sheetName val="Input Data"/>
      <sheetName val="Form Kosong"/>
      <sheetName val="Analis yg Dipakai"/>
      <sheetName val="RAB Normalisasi"/>
      <sheetName val="RAB Normalisasi (2)"/>
      <sheetName val="4"/>
      <sheetName val="B"/>
      <sheetName val="I"/>
      <sheetName val="HARGA SAT"/>
      <sheetName val="auto-lock"/>
      <sheetName val="Beton(B)"/>
      <sheetName val="hsd"/>
      <sheetName val="anal_hs"/>
      <sheetName val="boq"/>
      <sheetName val="ANALISA"/>
      <sheetName val="HaSatUp"/>
      <sheetName val="Sheet1"/>
      <sheetName val="data"/>
      <sheetName val="Uph&amp;bhn"/>
      <sheetName val="Isolasi Luar Dalam"/>
      <sheetName val="Isolasi Luar"/>
      <sheetName val="dasar"/>
      <sheetName val="Div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1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uan"/>
      <sheetName val="Analisa HSP "/>
      <sheetName val="(HSP)"/>
      <sheetName val="Rekapitulasi"/>
      <sheetName val="TAHAP 1"/>
      <sheetName val="Persiapan"/>
      <sheetName val="Grading Tahap 1"/>
      <sheetName val="Pengerukan Tahap I"/>
      <sheetName val="Turap"/>
      <sheetName val="Lantai Dermaga (Tahap I)"/>
      <sheetName val="TPI 240"/>
      <sheetName val="MENARA AIR"/>
      <sheetName val="Airbersih"/>
      <sheetName val="JALAN(Tahap I)"/>
      <sheetName val="Drainase(TAHAP I)"/>
      <sheetName val="Alternatif 2"/>
      <sheetName val="Rekapitulasi (2)"/>
      <sheetName val="Pengerukan Tahap I alt2"/>
      <sheetName val="Dermaga Kayu Sementara"/>
      <sheetName val="JALAN"/>
      <sheetName val="Jetty Sepotong"/>
      <sheetName val="SISA TAHAP 1"/>
      <sheetName val="TPI"/>
      <sheetName val="Kantor Administrasi"/>
      <sheetName val="IPAL"/>
      <sheetName val="TPS"/>
      <sheetName val="Kiosbbm(1)"/>
      <sheetName val="Pasar Ikan"/>
      <sheetName val="Jetty (1)"/>
      <sheetName val="toilet"/>
      <sheetName val="Genset"/>
      <sheetName val="PAGAR TAHAP I "/>
      <sheetName val="TAHAP II"/>
      <sheetName val="Grading Tahap II"/>
      <sheetName val="Pengerukan Tahap II"/>
      <sheetName val="Dermaga (Tahap II)"/>
      <sheetName val="JALAN(Tahap II)"/>
      <sheetName val="PAGAR TAHAP II"/>
      <sheetName val="Jetty Tahap II"/>
      <sheetName val="Bengkel"/>
      <sheetName val="GUDANG"/>
      <sheetName val="POS JAGA"/>
      <sheetName val="RUMAH DINAS"/>
      <sheetName val="BALAI NELAYAN"/>
      <sheetName val="RUMAH KEPALA"/>
      <sheetName val="GUDANG ES"/>
      <sheetName val="Drainase(TAHAP II)"/>
      <sheetName val="Drainase(TAHAP III)"/>
      <sheetName val="Analisa HSP"/>
      <sheetName val="HSD"/>
      <sheetName val="ANALISA"/>
      <sheetName val="INFO"/>
      <sheetName val="Data-Kont"/>
      <sheetName val="M-ITEM"/>
      <sheetName val="UPAH&amp;BHN"/>
      <sheetName val="BOP"/>
      <sheetName val="RAB"/>
      <sheetName val="Surat-Pen"/>
      <sheetName val="REKAP"/>
      <sheetName val="SCHEDULE"/>
      <sheetName val="METHOD"/>
      <sheetName val="ON-SITE"/>
      <sheetName val="SUB-KONTR"/>
      <sheetName val="T-TERIMA"/>
      <sheetName val="LIST"/>
      <sheetName val="s-inti"/>
      <sheetName val="SPernyataan"/>
      <sheetName val="d-alat"/>
      <sheetName val="UPAH_BHN"/>
      <sheetName val="H.Satuan"/>
      <sheetName val="B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22.xml><?xml version="1.0" encoding="utf-8"?>
<externalLink xmlns="http://schemas.openxmlformats.org/spreadsheetml/2006/main">
  <externalBook xmlns:r="http://schemas.openxmlformats.org/officeDocument/2006/relationships" r:id="rId1">
    <sheetNames>
      <sheetName val="H.Harian"/>
      <sheetName val="RAPS"/>
      <sheetName val="Pemil. Agihan"/>
      <sheetName val="Sheet2"/>
      <sheetName val="Tbl. Cs dan G"/>
      <sheetName val="Log Pearson"/>
      <sheetName val="Tbl Chi^2-Smnov K"/>
      <sheetName val="Uji Smirnov K-Chi^2"/>
      <sheetName val="Distrib.Hujan"/>
      <sheetName val="Nakayasu"/>
      <sheetName val="Q1-2"/>
      <sheetName val="Q5-10"/>
      <sheetName val="Q25-50"/>
      <sheetName val="Q100-200"/>
      <sheetName val="H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3.xml><?xml version="1.0" encoding="utf-8"?>
<externalLink xmlns="http://schemas.openxmlformats.org/spreadsheetml/2006/main">
  <externalBook xmlns:r="http://schemas.openxmlformats.org/officeDocument/2006/relationships" r:id="rId1">
    <sheetNames>
      <sheetName val="RAB "/>
      <sheetName val="RAB"/>
      <sheetName val="Harsat"/>
      <sheetName val="Analisa"/>
      <sheetName val="Harga Pipa"/>
      <sheetName val="Bahan"/>
      <sheetName val="HU"/>
      <sheetName val="Pompa"/>
      <sheetName val="Sheet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4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An-Alat"/>
      <sheetName val="List-Alt"/>
      <sheetName val="A"/>
      <sheetName val="B"/>
      <sheetName val="C"/>
      <sheetName val="D"/>
      <sheetName val="E"/>
      <sheetName val="F"/>
      <sheetName val="G"/>
      <sheetName val="PT"/>
      <sheetName val="I"/>
      <sheetName val="Rek-Anal"/>
      <sheetName val="B-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25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el"/>
      <sheetName val="S.Penawarn"/>
      <sheetName val="REKP "/>
      <sheetName val="RAB"/>
      <sheetName val="analis baru"/>
      <sheetName val="bahan"/>
      <sheetName val="Metode "/>
      <sheetName val="sche"/>
      <sheetName val="J.ALAT"/>
      <sheetName val="J.bhn"/>
      <sheetName val="JADTNG"/>
      <sheetName val="s. pernyata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NWP"/>
      <sheetName val="DFT BHN"/>
      <sheetName val="BHN"/>
      <sheetName val="KODE"/>
      <sheetName val="RAB"/>
      <sheetName val="SPEK 2"/>
      <sheetName val="analis spek"/>
      <sheetName val="ana alat 2"/>
      <sheetName val="RKAP"/>
      <sheetName val="jwl bhn"/>
      <sheetName val="jdl tng"/>
      <sheetName val="jdwl alt"/>
      <sheetName val="ana alat"/>
      <sheetName val="SCDL"/>
      <sheetName val="METODE"/>
      <sheetName val="anlis hrga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27.xml><?xml version="1.0" encoding="utf-8"?>
<externalLink xmlns="http://schemas.openxmlformats.org/spreadsheetml/2006/main">
  <externalBook xmlns:r="http://schemas.openxmlformats.org/officeDocument/2006/relationships" r:id="rId1">
    <sheetNames>
      <sheetName val="mutu 2"/>
      <sheetName val="mutu"/>
      <sheetName val="analis"/>
      <sheetName val="RAB III"/>
      <sheetName val="RAB II"/>
      <sheetName val="RAB I"/>
      <sheetName val="rekap RAB"/>
      <sheetName val="peng.alat"/>
      <sheetName val="peng.tnga"/>
      <sheetName val="peng.bhn"/>
      <sheetName val="SPEK.ANA"/>
      <sheetName val="schdl 1"/>
      <sheetName val="auto-PPN"/>
      <sheetName val="Break Down Bahan-1"/>
      <sheetName val=" hrg bhn"/>
      <sheetName val="Variabel"/>
      <sheetName val="Metode"/>
      <sheetName val="Breakdown baha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28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SP"/>
      <sheetName val="variabel"/>
      <sheetName val="S.pnwr"/>
      <sheetName val="RAB"/>
      <sheetName val="REKP "/>
      <sheetName val="analis baru"/>
      <sheetName val="bahan"/>
      <sheetName val="Metode "/>
      <sheetName val="sche"/>
      <sheetName val="J.ALAT"/>
      <sheetName val="J.bhn"/>
      <sheetName val="JADTNG"/>
      <sheetName val="s. pernyataa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9.xml><?xml version="1.0" encoding="utf-8"?>
<externalLink xmlns="http://schemas.openxmlformats.org/spreadsheetml/2006/main">
  <externalBook xmlns:r="http://schemas.openxmlformats.org/officeDocument/2006/relationships" r:id="rId1">
    <sheetNames>
      <sheetName val="Rekap BQ-Pompong"/>
      <sheetName val="BQ-Pompong"/>
      <sheetName val="Rek-Analisa"/>
      <sheetName val="A"/>
      <sheetName val="B"/>
      <sheetName val="C"/>
      <sheetName val="D"/>
      <sheetName val="E"/>
      <sheetName val="F"/>
      <sheetName val="H"/>
      <sheetName val="Upah"/>
      <sheetName val="Bahan"/>
      <sheetName val="Alat"/>
      <sheetName val="Analisa.Hourly"/>
      <sheetName val="Input-Proj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Data"/>
      <sheetName val="PEN"/>
      <sheetName val="KUALIF"/>
      <sheetName val="HSD"/>
      <sheetName val="ANAL"/>
      <sheetName val="Rekap An-Pek"/>
      <sheetName val="RAB "/>
      <sheetName val="MET"/>
      <sheetName val="Sch"/>
      <sheetName val="Pengurus"/>
      <sheetName val="Modal"/>
      <sheetName val="Usulan Alat"/>
      <sheetName val="Usulan Staf"/>
      <sheetName val="STR.PEKERJAAN"/>
      <sheetName val="penga"/>
      <sheetName val="sub-kont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0.xml><?xml version="1.0" encoding="utf-8"?>
<externalLink xmlns="http://schemas.openxmlformats.org/spreadsheetml/2006/main">
  <externalBook xmlns:r="http://schemas.openxmlformats.org/officeDocument/2006/relationships" r:id="rId1">
    <sheetNames>
      <sheetName val="RAB HDPE (Gede)"/>
      <sheetName val="Tanah&amp;Bongkaran"/>
      <sheetName val="Beton&amp;pembesian"/>
      <sheetName val="Pasangan&amp;plesteran"/>
      <sheetName val="Pek.pipa"/>
      <sheetName val="Pengecatan"/>
      <sheetName val="Pek.Mob&amp;Dewatering"/>
      <sheetName val="Pek.Jalan"/>
      <sheetName val="Pipa PVC-O"/>
      <sheetName val="JBT 35M"/>
      <sheetName val="JBT 25M"/>
      <sheetName val="Sheet6"/>
      <sheetName val="jbt 5m"/>
      <sheetName val="jbt 10m"/>
      <sheetName val="jbt 12,5"/>
      <sheetName val="pipa"/>
      <sheetName val="Vol.Pipa-Acc-Bongkaran"/>
      <sheetName val="Vol.Galian"/>
      <sheetName val="Price PVC-O"/>
      <sheetName val="DAFTAR HARGA SAT"/>
      <sheetName val="REKAP"/>
      <sheetName val="RAB PVC-O"/>
      <sheetName val="Rek Anal."/>
      <sheetName val="RR"/>
      <sheetName val="RS"/>
      <sheetName val="R.T"/>
      <sheetName val="R.A"/>
      <sheetName val="R.B"/>
      <sheetName val="R.C"/>
      <sheetName val="R.D"/>
      <sheetName val="R.X"/>
      <sheetName val="R.U"/>
      <sheetName val="R.E"/>
      <sheetName val="R.H"/>
      <sheetName val="R.I"/>
      <sheetName val="R.J"/>
      <sheetName val="REKAP DIST 1"/>
      <sheetName val="REKAP DIST 2"/>
      <sheetName val="DataMasukan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1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Analisa"/>
      <sheetName val="Rincian"/>
      <sheetName val="Rekapitulasi"/>
      <sheetName val="HaSatUp"/>
      <sheetName val="412src2"/>
      <sheetName val="412"/>
      <sheetName val="SELISIHKURS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2.xml><?xml version="1.0" encoding="utf-8"?>
<externalLink xmlns="http://schemas.openxmlformats.org/spreadsheetml/2006/main">
  <externalBook xmlns:r="http://schemas.openxmlformats.org/officeDocument/2006/relationships" r:id="rId1">
    <sheetNames>
      <sheetName val="VOL SESUAI GBR+ brncp"/>
      <sheetName val="BPT I"/>
      <sheetName val="Volume Pek.Pipa"/>
      <sheetName val="VOL SESUAI GBR"/>
      <sheetName val="SCEDULE"/>
      <sheetName val="MA LB-TS (8M)"/>
      <sheetName val="Rekap MA LB-TS(8M)"/>
      <sheetName val="Susunan Analis "/>
      <sheetName val="susunan bahan"/>
      <sheetName val="VOL SESUAI RAB"/>
      <sheetName val="MA LB-TS (sesuai rab)"/>
      <sheetName val="Rekap MA LB-TS(sesuai rab)"/>
      <sheetName val="Uph+bahan"/>
      <sheetName val="Uph&amp;bhn"/>
      <sheetName val="H.Satuan"/>
      <sheetName val="List Alat"/>
      <sheetName val="An.Alat"/>
      <sheetName val="Analisa Gorong2"/>
      <sheetName val="Susunan Analis  (2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3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asi"/>
      <sheetName val="Rincian"/>
      <sheetName val="Analisa"/>
      <sheetName val="Upah&amp;Bahan"/>
      <sheetName val="List.Alat"/>
      <sheetName val="An.Alat"/>
      <sheetName val="Uph&amp;bhn"/>
      <sheetName val="List"/>
      <sheetName val="A"/>
      <sheetName val="B"/>
      <sheetName val="C"/>
      <sheetName val="D"/>
      <sheetName val="E"/>
      <sheetName val="F"/>
      <sheetName val="G"/>
      <sheetName val="I"/>
      <sheetName val="PT"/>
      <sheetName val="Pzmt"/>
      <sheetName val="Rek-Anal"/>
      <sheetName val="RAB MADAPANGGA"/>
      <sheetName val="Volume Reservoir 40 m3"/>
      <sheetName val="Volume Bak Sedimen"/>
      <sheetName val="Volume b.s"/>
      <sheetName val="volume Pekerjaan Tanah"/>
      <sheetName val="BPT"/>
      <sheetName val="INTAKE"/>
      <sheetName val="VOLUME ACESORIES"/>
      <sheetName val="Sheet1"/>
      <sheetName val="Harga Satuan (2)"/>
      <sheetName val="HARGA SAT"/>
      <sheetName val="Harga Satuan"/>
      <sheetName val="Daftar Harga"/>
      <sheetName val="Analisa Harga"/>
      <sheetName val="d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4.xml><?xml version="1.0" encoding="utf-8"?>
<externalLink xmlns="http://schemas.openxmlformats.org/spreadsheetml/2006/main">
  <externalBook xmlns:r="http://schemas.openxmlformats.org/officeDocument/2006/relationships" r:id="rId1">
    <sheetNames>
      <sheetName val=" BPT I"/>
      <sheetName val="Volume A.0 - A.337"/>
      <sheetName val="Volume B.0 - B.349"/>
      <sheetName val="Volume B.502 - C.540.BM.R"/>
      <sheetName val="REKAP VOLUME"/>
      <sheetName val="SCEDULE"/>
      <sheetName val="VOLUME ACCESORICES"/>
      <sheetName val="PERHIT.VOLUME PIPA TAMBAHAN "/>
      <sheetName val="Rekap MA LB-TS"/>
      <sheetName val="MA LB-TS"/>
      <sheetName val="Uph+bahan"/>
      <sheetName val="Susunan Analis "/>
      <sheetName val="Analisa Gorong2"/>
      <sheetName val="H.Satuan"/>
      <sheetName val="List Alat"/>
      <sheetName val="An.Alat"/>
      <sheetName val="Susunan Analis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IKK KAYANGAN 1"/>
      <sheetName val="IKK KAYANGAN 2"/>
      <sheetName val="LEMBAR"/>
      <sheetName val="KEBON AYU"/>
      <sheetName val="GAPUK"/>
      <sheetName val="KUTA"/>
      <sheetName val="TERARA"/>
      <sheetName val="KERUAK"/>
      <sheetName val="MT GADING"/>
      <sheetName val="SETELUK 1"/>
      <sheetName val="SETELUK 2"/>
      <sheetName val="UTAN"/>
      <sheetName val="PDAM SUMBAWA"/>
      <sheetName val="UNTERIWIS"/>
      <sheetName val="Analisa SNI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6.xml><?xml version="1.0" encoding="utf-8"?>
<externalLink xmlns="http://schemas.openxmlformats.org/spreadsheetml/2006/main">
  <externalBook xmlns:r="http://schemas.openxmlformats.org/officeDocument/2006/relationships" r:id="rId1">
    <sheetNames>
      <sheetName val="Jadwal"/>
      <sheetName val="RAB 4.2m"/>
      <sheetName val="RAB Jala 2012"/>
      <sheetName val="06.BOQ"/>
      <sheetName val="03.Jala"/>
      <sheetName val="04.Hu'u"/>
      <sheetName val="05.Lakey"/>
      <sheetName val="06.RAB"/>
      <sheetName val="02.AHS"/>
      <sheetName val="01.HS"/>
      <sheetName val="RAB J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7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LOOK tano"/>
      <sheetName val="SP"/>
      <sheetName val="K'9"/>
      <sheetName val="Upah"/>
      <sheetName val="ALAT"/>
      <sheetName val="ANALIS"/>
      <sheetName val="RAB FINAL"/>
      <sheetName val="METODE"/>
      <sheetName val="Deker"/>
      <sheetName val="SCH"/>
      <sheetName val="ANTEK"/>
      <sheetName val="ATB"/>
      <sheetName val="Daftar Har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38.xml><?xml version="1.0" encoding="utf-8"?>
<externalLink xmlns="http://schemas.openxmlformats.org/spreadsheetml/2006/main">
  <externalBook xmlns:r="http://schemas.openxmlformats.org/officeDocument/2006/relationships" r:id="rId1">
    <sheetNames>
      <sheetName val="MUTU (2)"/>
      <sheetName val="MUTU 1"/>
      <sheetName val="metode"/>
      <sheetName val="AMPL"/>
      <sheetName val=" hrg bhn"/>
      <sheetName val="analis"/>
      <sheetName val="schdl"/>
      <sheetName val="jd alt"/>
      <sheetName val="jd bhn"/>
      <sheetName val="jd tng"/>
      <sheetName val="rkap "/>
      <sheetName val="rab "/>
      <sheetName val="auto-PP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39.xml><?xml version="1.0" encoding="utf-8"?>
<externalLink xmlns="http://schemas.openxmlformats.org/spreadsheetml/2006/main">
  <externalBook xmlns:r="http://schemas.openxmlformats.org/officeDocument/2006/relationships" r:id="rId1">
    <sheetNames>
      <sheetName val="Rekap BQ-Pompong"/>
      <sheetName val="BQ-Pompong"/>
      <sheetName val="Rek-Analisa"/>
      <sheetName val="A"/>
      <sheetName val="B"/>
      <sheetName val="C"/>
      <sheetName val="D"/>
      <sheetName val="E"/>
      <sheetName val="F"/>
      <sheetName val="H"/>
      <sheetName val="Upah"/>
      <sheetName val="Bahan"/>
      <sheetName val="Alat"/>
      <sheetName val="Analisa.Hourly"/>
      <sheetName val="Input-Proj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AGG"/>
      <sheetName val="QUQRY"/>
      <sheetName val="ALAT"/>
      <sheetName val="G"/>
      <sheetName val="H"/>
      <sheetName val="F (2)"/>
      <sheetName val="F (3)"/>
      <sheetName val="F"/>
      <sheetName val="D (2)"/>
      <sheetName val="D"/>
      <sheetName val="E"/>
      <sheetName val="C"/>
      <sheetName val="MOB"/>
      <sheetName val="B"/>
      <sheetName val="A"/>
      <sheetName val="DIV6 (3)"/>
      <sheetName val="DIV6"/>
      <sheetName val="DIV6 (2)"/>
      <sheetName val="div6A"/>
      <sheetName val="Rekap Biaya"/>
      <sheetName val="SPEKTEK"/>
      <sheetName val="Guna Alat"/>
      <sheetName val="Guna Bahan"/>
      <sheetName val="Guna"/>
      <sheetName val="SCH"/>
      <sheetName val="Kuantitas &amp; Harga"/>
      <sheetName val="Pekerjaan Utama"/>
      <sheetName val="TODE (2)"/>
      <sheetName val="TODE"/>
      <sheetName val="%"/>
      <sheetName val="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40.xml><?xml version="1.0" encoding="utf-8"?>
<externalLink xmlns="http://schemas.openxmlformats.org/spreadsheetml/2006/main">
  <externalBook xmlns:r="http://schemas.openxmlformats.org/officeDocument/2006/relationships" r:id="rId1">
    <sheetNames>
      <sheetName val="Analisa satuan"/>
      <sheetName val="ANALISA ALAT"/>
      <sheetName val="AUTO.1"/>
      <sheetName val="AUTO.2"/>
      <sheetName val="REKAP"/>
      <sheetName val="RAB.1 "/>
      <sheetName val="RAB.2"/>
      <sheetName val="Satuan"/>
      <sheetName val="analisa pntu"/>
      <sheetName val="Analisa"/>
      <sheetName val="alat"/>
      <sheetName val="PAS."/>
      <sheetName val="GAL."/>
      <sheetName val="JEMBATAN"/>
      <sheetName val="TALANG"/>
      <sheetName val="BANGUNAN"/>
      <sheetName val="Sheet6"/>
      <sheetName val="Sheet3"/>
      <sheetName val="Vol. Saluran&amp;ban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1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"/>
      <sheetName val="REKAP"/>
      <sheetName val="RAB"/>
      <sheetName val="Daftar Harga"/>
      <sheetName val="ANALISA"/>
      <sheetName val="ls"/>
      <sheetName val="alat"/>
      <sheetName val="sche"/>
      <sheetName val="J.BAHAN"/>
      <sheetName val="j.tenaga"/>
      <sheetName val="J.Alat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2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L"/>
      <sheetName val="s. pernyataan"/>
      <sheetName val="S.Penawarn"/>
      <sheetName val="Rekap Total"/>
      <sheetName val="REK. Rumah"/>
      <sheetName val="RAB"/>
      <sheetName val="Daftar Harga"/>
      <sheetName val="RAB. Rumah"/>
      <sheetName val="An. Rumah"/>
      <sheetName val="Analisa K"/>
      <sheetName val="Analisa E"/>
      <sheetName val="METODE"/>
      <sheetName val="SCHE"/>
      <sheetName val="J.BAHAN"/>
      <sheetName val="J.ALAT"/>
      <sheetName val="J.TENAGA"/>
      <sheetName val="spek ana"/>
      <sheetName val="NETWOR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3.xml><?xml version="1.0" encoding="utf-8"?>
<externalLink xmlns="http://schemas.openxmlformats.org/spreadsheetml/2006/main">
  <externalBook xmlns:r="http://schemas.openxmlformats.org/officeDocument/2006/relationships" r:id="rId1">
    <sheetNames>
      <sheetName val="Upah"/>
      <sheetName val="Analisa"/>
      <sheetName val="Daftar Harga"/>
      <sheetName val="Analisa Harga"/>
      <sheetName val="bahan"/>
      <sheetName val="Analisa Bangun "/>
      <sheetName val="4"/>
      <sheetName val="HSD"/>
      <sheetName val="ANALISA BIAYA"/>
      <sheetName val="R_Dokter"/>
      <sheetName val="B_Induk"/>
      <sheetName val="Pagar"/>
      <sheetName val="input"/>
      <sheetName val="Nakayasu"/>
      <sheetName val="Distrib.Hujan"/>
      <sheetName val="Daf 1"/>
      <sheetName val="Ai"/>
      <sheetName val="HARGA SAT"/>
      <sheetName val="2"/>
      <sheetName val="Ana-ALAT"/>
      <sheetName val="HaSatUp"/>
      <sheetName val="deker"/>
      <sheetName val="lamp. 12"/>
      <sheetName val="RAB"/>
      <sheetName val="bronjong"/>
      <sheetName val="LMP BA"/>
      <sheetName val="Cover"/>
      <sheetName val="Harga"/>
      <sheetName val="H.Satuan"/>
      <sheetName val="UPAH (2)"/>
      <sheetName val="10. Rekaman Als Pek. PT.AMM"/>
      <sheetName val="Rekap Analisa"/>
      <sheetName val="3-DIV3"/>
      <sheetName val="Analisa_Bangun_"/>
      <sheetName val="Daftar_Harga"/>
      <sheetName val="Analisa_Harga"/>
      <sheetName val="HARGA_SAT"/>
      <sheetName val="A"/>
      <sheetName val="hrg bhn"/>
      <sheetName val="ANALIS"/>
      <sheetName val="bahan "/>
      <sheetName val="TERBILANG"/>
      <sheetName val="kebut bhn"/>
      <sheetName val="3"/>
      <sheetName val="AN-ALAT"/>
      <sheetName val="ANALISA SNI'13 "/>
      <sheetName val="Rekap BQ"/>
      <sheetName val="Hrg Bahan"/>
      <sheetName val="Daftar Upah"/>
      <sheetName val="Dayli"/>
      <sheetName val="Data Teknis"/>
      <sheetName val="RAB Kontrak"/>
      <sheetName val="MC0%"/>
      <sheetName val="Analisa K"/>
      <sheetName val="HS"/>
      <sheetName val="Analis Upah"/>
      <sheetName val="JOB'S"/>
      <sheetName val="Uph&amp;bhn"/>
      <sheetName val="Koef"/>
      <sheetName val="BASIC"/>
      <sheetName val="Rekap "/>
      <sheetName val="2_2"/>
      <sheetName val="anal alat"/>
      <sheetName val="ana"/>
      <sheetName val="Harga Satuan (2)"/>
      <sheetName val="materi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44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Tawar"/>
      <sheetName val="Variabel"/>
      <sheetName val="Rekap"/>
      <sheetName val="RAB"/>
      <sheetName val="Daftar Harga"/>
      <sheetName val="Break Down Bahan"/>
      <sheetName val="Analisa"/>
      <sheetName val="Analis TAB"/>
      <sheetName val="SCH"/>
      <sheetName val="J.Bahan"/>
      <sheetName val="J.Tenaga"/>
      <sheetName val="METODE"/>
      <sheetName val="J.Alat"/>
      <sheetName val="EB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5.xml><?xml version="1.0" encoding="utf-8"?>
<externalLink xmlns="http://schemas.openxmlformats.org/spreadsheetml/2006/main">
  <externalBook xmlns:r="http://schemas.openxmlformats.org/officeDocument/2006/relationships" r:id="rId1">
    <sheetNames>
      <sheetName val="kosongan"/>
      <sheetName val="RAB (2)"/>
      <sheetName val="lab.2"/>
      <sheetName val="labuapi 1"/>
      <sheetName val="AUTO  RAB PGAR"/>
      <sheetName val="RAB (3)"/>
      <sheetName val="HSD"/>
      <sheetName val="ANALISA BIAYA"/>
      <sheetName val="backup TAMBAHAN"/>
      <sheetName val="spek"/>
      <sheetName val="ALAT"/>
      <sheetName val="bhn"/>
      <sheetName val="TNG"/>
      <sheetName val="ATB"/>
      <sheetName val="Jadwal"/>
      <sheetName val="AUTO  GDNG"/>
      <sheetName val="amplop"/>
      <sheetName val="RAB"/>
      <sheetName val="REKAP HITUNGAN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</sheetDataSet>
  </externalBook>
</externalLink>
</file>

<file path=xl/externalLinks/externalLink246.xml><?xml version="1.0" encoding="utf-8"?>
<externalLink xmlns="http://schemas.openxmlformats.org/spreadsheetml/2006/main">
  <externalBook xmlns:r="http://schemas.openxmlformats.org/officeDocument/2006/relationships" r:id="rId1">
    <sheetNames>
      <sheetName val="SMPL"/>
      <sheetName val="LOCK"/>
      <sheetName val="Metod"/>
      <sheetName val="Teknis"/>
      <sheetName val="ANALISA BAHAN"/>
      <sheetName val="OFFR"/>
      <sheetName val="BREKDOWN"/>
      <sheetName val="Lain2"/>
      <sheetName val="ALAT"/>
      <sheetName val="SCOPE"/>
      <sheetName val="REKAP"/>
      <sheetName val="RAB"/>
      <sheetName val="Rek-Analisa"/>
      <sheetName val="Analisa"/>
      <sheetName val="UPAH"/>
      <sheetName val="JADWAL"/>
      <sheetName val="SC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47.xml><?xml version="1.0" encoding="utf-8"?>
<externalLink xmlns="http://schemas.openxmlformats.org/spreadsheetml/2006/main">
  <externalBook xmlns:r="http://schemas.openxmlformats.org/officeDocument/2006/relationships" r:id="rId1">
    <sheetNames>
      <sheetName val="Rp"/>
      <sheetName val="Input-Project"/>
      <sheetName val="Rekap BQ"/>
      <sheetName val="BQ"/>
      <sheetName val="Rek.Analisa"/>
      <sheetName val="G"/>
      <sheetName val="H"/>
      <sheetName val="I"/>
      <sheetName val="J"/>
      <sheetName val="K"/>
      <sheetName val="L"/>
      <sheetName val="Upah dan bahan"/>
      <sheetName val="Al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8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Ana-ALAT"/>
      <sheetName val="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9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s 500"/>
      <sheetName val="SAJANG"/>
      <sheetName val="Res 50"/>
      <sheetName val="Bor"/>
      <sheetName val="Res 100"/>
      <sheetName val="Ana-pipa"/>
      <sheetName val="HU"/>
      <sheetName val="Harga pi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 AIR BERSIH (2)"/>
      <sheetName val="REKAP AIR BERSIH"/>
      <sheetName val="REKAP DRAINASE"/>
      <sheetName val="REKAP DRAINASE (+GR)"/>
      <sheetName val="keuntungan"/>
      <sheetName val="contoh"/>
      <sheetName val="Harga pipa"/>
      <sheetName val="INFO"/>
      <sheetName val="Data-Kont"/>
      <sheetName val="M-ITEM"/>
      <sheetName val="UPAH&amp;BHN"/>
      <sheetName val="BOP"/>
      <sheetName val="RAB"/>
      <sheetName val="Surat-Pen"/>
      <sheetName val="REKAP"/>
      <sheetName val="SCHEDULE"/>
      <sheetName val="METHOD"/>
      <sheetName val="ON-SITE"/>
      <sheetName val="SUB-KONTR"/>
      <sheetName val="T-TERIMA"/>
      <sheetName val="LIST"/>
      <sheetName val="s-inti"/>
      <sheetName val="SPernyataan"/>
      <sheetName val="d-alat"/>
      <sheetName val="UPAH_BHN"/>
      <sheetName val="H.Satuan"/>
      <sheetName val="Harga Satuan"/>
      <sheetName val="Analisa HSP "/>
      <sheetName val="(HSP)"/>
      <sheetName val="Rekapitulasi"/>
      <sheetName val="TAHAP 1"/>
      <sheetName val="Persiapan"/>
      <sheetName val="Grading Tahap 1"/>
      <sheetName val="Pengerukan Tahap I"/>
      <sheetName val="Turap"/>
      <sheetName val="Lantai Dermaga (Tahap I)"/>
      <sheetName val="TPI 240"/>
      <sheetName val="MENARA AIR"/>
      <sheetName val="Airbersih"/>
      <sheetName val="JALAN(Tahap I)"/>
      <sheetName val="Drainase(TAHAP I)"/>
      <sheetName val="Alternatif 2"/>
      <sheetName val="Rekapitulasi (2)"/>
      <sheetName val="Pengerukan Tahap I alt2"/>
      <sheetName val="Dermaga Kayu Sementara"/>
      <sheetName val="JALAN"/>
      <sheetName val="Jetty Sepotong"/>
      <sheetName val="SISA TAHAP 1"/>
      <sheetName val="TPI"/>
      <sheetName val="Kantor Administrasi"/>
      <sheetName val="IPAL"/>
      <sheetName val="TPS"/>
      <sheetName val="Kiosbbm(1)"/>
      <sheetName val="Pasar Ikan"/>
      <sheetName val="Jetty (1)"/>
      <sheetName val="toilet"/>
      <sheetName val="Genset"/>
      <sheetName val="PAGAR TAHAP I "/>
      <sheetName val="TAHAP II"/>
      <sheetName val="Grading Tahap II"/>
      <sheetName val="Pengerukan Tahap II"/>
      <sheetName val="Dermaga (Tahap II)"/>
      <sheetName val="JALAN(Tahap II)"/>
      <sheetName val="PAGAR TAHAP II"/>
      <sheetName val="Jetty Tahap II"/>
      <sheetName val="Bengkel"/>
      <sheetName val="GUDANG"/>
      <sheetName val="POS JAGA"/>
      <sheetName val="RUMAH DINAS"/>
      <sheetName val="BALAI NELAYAN"/>
      <sheetName val="RUMAH KEPALA"/>
      <sheetName val="GUDANG ES"/>
      <sheetName val="Drainase(TAHAP II)"/>
      <sheetName val="Drainase(TAHAP III)"/>
      <sheetName val="Analisa HSP"/>
      <sheetName val="HSD"/>
      <sheetName val="B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50.xml><?xml version="1.0" encoding="utf-8"?>
<externalLink xmlns="http://schemas.openxmlformats.org/spreadsheetml/2006/main">
  <externalBook xmlns:r="http://schemas.openxmlformats.org/officeDocument/2006/relationships" r:id="rId1">
    <sheetNames>
      <sheetName val=" BPT I"/>
      <sheetName val="Volume A.0 - A.337"/>
      <sheetName val="Volume B.0 - B.349"/>
      <sheetName val="Volume B.502 - C.540.BM.R"/>
      <sheetName val="REKAP VOLUME"/>
      <sheetName val="SCEDULE"/>
      <sheetName val="Jemb.P.136(12)"/>
      <sheetName val="Jemb.HP.27(6)"/>
      <sheetName val="AUTO"/>
      <sheetName val="MA LB-TS"/>
      <sheetName val="VOLUME BONGKARAN ASPAL"/>
      <sheetName val="VOLUME ACCESORICES"/>
      <sheetName val="PERHIT.VOLUME PIPA TAMBAHAN "/>
      <sheetName val="Rekap MA LB-TS"/>
      <sheetName val="Uph+bahan"/>
      <sheetName val="List Alat"/>
      <sheetName val="Susunan Analis OK"/>
      <sheetName val="Analisa Gorong2"/>
      <sheetName val="H.Satuan"/>
      <sheetName val="An.Alat"/>
      <sheetName val="Susunan Analis  (2)"/>
      <sheetName val="analisa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51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le"/>
      <sheetName val="Rekap"/>
      <sheetName val="RAB"/>
      <sheetName val="Daftar harga"/>
      <sheetName val="Analisa"/>
      <sheetName val="Alat"/>
      <sheetName val="sche"/>
      <sheetName val="Metode Oke Ban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2.xml><?xml version="1.0" encoding="utf-8"?>
<externalLink xmlns="http://schemas.openxmlformats.org/spreadsheetml/2006/main">
  <externalBook xmlns:r="http://schemas.openxmlformats.org/officeDocument/2006/relationships" r:id="rId1">
    <sheetNames>
      <sheetName val="REKAP VOL BPT 3 - "/>
      <sheetName val="Gambar BPT I"/>
      <sheetName val="Gambar jembatan 15m"/>
      <sheetName val="Gbr"/>
      <sheetName val="REKAP VOL BPT 3 - RES 37"/>
      <sheetName val="SCEDULE OKE"/>
      <sheetName val="RAB Siwak (Print)"/>
      <sheetName val="RAB Siwak"/>
      <sheetName val="RAB Sordang (Print)"/>
      <sheetName val="RAB Sordang"/>
      <sheetName val="RAB Presak (Print)"/>
      <sheetName val="RAB Presak"/>
      <sheetName val="Rekap RAB"/>
      <sheetName val="Uph+bahan"/>
      <sheetName val="Susunan Analis "/>
      <sheetName val="Analisa Gorong2"/>
      <sheetName val="H.Satuan"/>
      <sheetName val="List Alat"/>
      <sheetName val="An.Alat"/>
      <sheetName val="Susunan Analis 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53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Var"/>
      <sheetName val="cover ADM"/>
      <sheetName val="S.Penawarn"/>
      <sheetName val="Jaminan"/>
      <sheetName val="Surat Pernyataan"/>
      <sheetName val="cover TEKNIS"/>
      <sheetName val="Metode OK"/>
      <sheetName val="Schedule"/>
      <sheetName val="Personil,Struktur,Peralatan"/>
      <sheetName val="CV"/>
      <sheetName val="Pengalaman"/>
      <sheetName val="SPEKTEK"/>
      <sheetName val="J.Bahan"/>
      <sheetName val="J.Tenaga"/>
      <sheetName val="J.Alat"/>
      <sheetName val="J.Komplit"/>
      <sheetName val="Subkon"/>
      <sheetName val="Estimasi Umum"/>
      <sheetName val="cover HARGA"/>
      <sheetName val="Rekap"/>
      <sheetName val="RAB"/>
      <sheetName val="UPH. BHN"/>
      <sheetName val="ALAT"/>
      <sheetName val="Analisa K"/>
      <sheetName val="Analisa SNI"/>
      <sheetName val="Analisa Harga Semen"/>
      <sheetName val="Analisa Lump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4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5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taliwang"/>
      <sheetName val="tbl tlw"/>
    </sheetNames>
    <sheetDataSet>
      <sheetData sheetId="0"/>
      <sheetData sheetId="1"/>
      <sheetData sheetId="2"/>
      <sheetData sheetId="3"/>
    </sheetDataSet>
  </externalBook>
</externalLink>
</file>

<file path=xl/externalLinks/externalLink256.xml><?xml version="1.0" encoding="utf-8"?>
<externalLink xmlns="http://schemas.openxmlformats.org/spreadsheetml/2006/main">
  <externalBook xmlns:r="http://schemas.openxmlformats.org/officeDocument/2006/relationships" r:id="rId1">
    <sheetNames>
      <sheetName val="Upah&amp;Bahan"/>
      <sheetName val="Analisa"/>
      <sheetName val="Rincian"/>
      <sheetName val="Rekap"/>
      <sheetName val="HARGA SAT MATARAM (-PPN &amp; PPh)"/>
      <sheetName val="Res 500"/>
      <sheetName val="Intake"/>
      <sheetName val="Res 50"/>
      <sheetName val="Bor"/>
      <sheetName val="Res 100"/>
      <sheetName val="Ana-pipa"/>
      <sheetName val="HU"/>
      <sheetName val="OESAJANG"/>
      <sheetName val="OESEMBALUN"/>
      <sheetName val="Sheet2"/>
      <sheetName val="Harga pipa"/>
      <sheetName val="Daftar Harg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57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Kuantitas"/>
      <sheetName val="Skope"/>
      <sheetName val="BOQ1"/>
      <sheetName val="BOQ2"/>
      <sheetName val="BOQ3"/>
      <sheetName val="Rek-Anal"/>
      <sheetName val="A"/>
      <sheetName val="Ai"/>
      <sheetName val="B"/>
      <sheetName val="C"/>
      <sheetName val="D"/>
      <sheetName val="E"/>
      <sheetName val="F"/>
      <sheetName val="G"/>
      <sheetName val="I"/>
      <sheetName val="HS"/>
      <sheetName val="JT"/>
      <sheetName val="List"/>
      <sheetName val="An.Alat"/>
      <sheetName val="Uph&amp;bh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8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Analisa"/>
      <sheetName val="Rincian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9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ATA PROYEK"/>
      <sheetName val="HRG ALAT"/>
      <sheetName val="ANALISA-ALAT"/>
      <sheetName val="HST-ALAT"/>
      <sheetName val="UPAH"/>
      <sheetName val="BAHAN"/>
      <sheetName val="ANALIS-RMH"/>
      <sheetName val="OVERHEAD"/>
      <sheetName val="ANALISA"/>
      <sheetName val="RAB"/>
      <sheetName val="REKAP RAB"/>
      <sheetName val="SUB-KONT"/>
      <sheetName val="NWP"/>
      <sheetName val="TMSCDL"/>
      <sheetName val="Perhit Alt Bhn Tng"/>
      <sheetName val="Jadwal Alt Bhn T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RAB"/>
    </sheetNames>
    <sheetDataSet>
      <sheetData sheetId="0"/>
      <sheetData sheetId="1"/>
      <sheetData sheetId="2"/>
      <sheetData sheetId="3"/>
    </sheetDataSet>
  </externalBook>
</externalLink>
</file>

<file path=xl/externalLinks/externalLink261.xml><?xml version="1.0" encoding="utf-8"?>
<externalLink xmlns="http://schemas.openxmlformats.org/spreadsheetml/2006/main">
  <externalBook xmlns:r="http://schemas.openxmlformats.org/officeDocument/2006/relationships" r:id="rId1">
    <sheetNames>
      <sheetName val="Cover (3)"/>
      <sheetName val="Cover"/>
      <sheetName val="Lembar Pengesahan"/>
      <sheetName val="Rekap"/>
      <sheetName val="RAP"/>
      <sheetName val="Analisa"/>
      <sheetName val="Upah"/>
      <sheetName val="Bahan"/>
      <sheetName val="Alat"/>
      <sheetName val="Sub"/>
      <sheetName val="Staff"/>
      <sheetName val="BUL"/>
      <sheetName val="RAB"/>
      <sheetName val="Penyebaran M"/>
      <sheetName val="Metode Kerja"/>
      <sheetName val="Data Teknik"/>
      <sheetName val="Data Keuangan"/>
      <sheetName val="Struktur Organisasi"/>
      <sheetName val="Cash Flow"/>
      <sheetName val="Schedule"/>
      <sheetName val="Schedule Tenaga"/>
      <sheetName val="Schedule Alat"/>
      <sheetName val="Schedule Bahan"/>
      <sheetName val="HARGA S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62.xml><?xml version="1.0" encoding="utf-8"?>
<externalLink xmlns="http://schemas.openxmlformats.org/spreadsheetml/2006/main">
  <externalBook xmlns:r="http://schemas.openxmlformats.org/officeDocument/2006/relationships" r:id="rId1">
    <sheetNames>
      <sheetName val="di2"/>
      <sheetName val="div71"/>
      <sheetName val="div7"/>
      <sheetName val="div3"/>
      <sheetName val="Harga S D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3.xml><?xml version="1.0" encoding="utf-8"?>
<externalLink xmlns="http://schemas.openxmlformats.org/spreadsheetml/2006/main">
  <externalBook xmlns:r="http://schemas.openxmlformats.org/officeDocument/2006/relationships" r:id="rId1">
    <sheetNames>
      <sheetName val="Lock"/>
      <sheetName val="Surat"/>
      <sheetName val="HaSatUp"/>
      <sheetName val="Analisa"/>
      <sheetName val="Rab"/>
      <sheetName val="Schedule"/>
      <sheetName val="Re-Check"/>
      <sheetName val="Ja-Ten"/>
      <sheetName val="Ja-Bah"/>
      <sheetName val="Ja-Alat"/>
      <sheetName val="Personel"/>
      <sheetName val="Cur-Vitae"/>
      <sheetName val="Peralatan"/>
      <sheetName val="Metode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4.xml><?xml version="1.0" encoding="utf-8"?>
<externalLink xmlns="http://schemas.openxmlformats.org/spreadsheetml/2006/main">
  <externalBook xmlns:r="http://schemas.openxmlformats.org/officeDocument/2006/relationships" r:id="rId1">
    <sheetNames>
      <sheetName val="Ana-Hrg-Sat-Pek"/>
      <sheetName val="UPAHBHN"/>
      <sheetName val="ANALISA ALAT"/>
      <sheetName val="ANALISA"/>
      <sheetName val="bahan"/>
      <sheetName val="jad-bahan"/>
      <sheetName val="RAB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5.xml><?xml version="1.0" encoding="utf-8"?>
<externalLink xmlns="http://schemas.openxmlformats.org/spreadsheetml/2006/main">
  <externalBook xmlns:r="http://schemas.openxmlformats.org/officeDocument/2006/relationships" r:id="rId1">
    <sheetNames>
      <sheetName val="HARGA PIPA DAN ACC"/>
      <sheetName val="HARGA SAT"/>
      <sheetName val="ANALISA"/>
      <sheetName val="LABULIA"/>
      <sheetName val="HARGA PIPA 2013"/>
      <sheetName val="ANALIS SAT. DIPA"/>
      <sheetName val="ARIT kayangan"/>
      <sheetName val="B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6.xml><?xml version="1.0" encoding="utf-8"?>
<externalLink xmlns="http://schemas.openxmlformats.org/spreadsheetml/2006/main">
  <externalBook xmlns:r="http://schemas.openxmlformats.org/officeDocument/2006/relationships" r:id="rId1">
    <sheetNames>
      <sheetName val="rab kontrak"/>
      <sheetName val="Lap.Bul (2)"/>
      <sheetName val="Data Teknis"/>
      <sheetName val="Cover"/>
      <sheetName val="Rekap Mingguan"/>
      <sheetName val="LAP.MING I"/>
      <sheetName val="lAP.hARI"/>
      <sheetName val="Jadual (2)"/>
      <sheetName val="Input Haria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67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daftar analisa"/>
      <sheetName val="rab"/>
      <sheetName val="rekap"/>
      <sheetName val="AUTO "/>
      <sheetName val="tmsdl"/>
      <sheetName val="JADWAL TENAGA"/>
      <sheetName val="Sheet2"/>
      <sheetName val="JADWAL ALAT"/>
      <sheetName val="metode"/>
      <sheetName val="Sheet3"/>
      <sheetName val="Perhit"/>
      <sheetName val="Sheet1"/>
      <sheetName val="Uph+bah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8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Bede Jawa"/>
      <sheetName val="Unter Beringin"/>
      <sheetName val="Lekok Muer"/>
      <sheetName val="Grantung"/>
      <sheetName val="Jeruk Amat"/>
      <sheetName val="Sabulan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9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  <sheetName val="BOQ jaringan LT"/>
      <sheetName val="BOQ jar LT"/>
      <sheetName val="BOQbangunan lt"/>
      <sheetName val="BOQ bang LT"/>
      <sheetName val="RAB JALUR Lend.tinggi"/>
      <sheetName val="RAB Jalur LT"/>
      <sheetName val="Gambar"/>
      <sheetName val="Input Data"/>
      <sheetName val="Form Kosong"/>
      <sheetName val="Analis yg Dipakai"/>
      <sheetName val="RAB Normalisasi"/>
      <sheetName val="RAB Normalisasi (2)"/>
      <sheetName val="Rekap"/>
      <sheetName val="HARSAT"/>
      <sheetName val="Sadap"/>
      <sheetName val="Inlet"/>
      <sheetName val="MC_strp CoDa "/>
      <sheetName val="Analisa"/>
      <sheetName val="HARGA SAT"/>
      <sheetName val="ES STG"/>
      <sheetName val="hsat-SD"/>
      <sheetName val="an-satuan"/>
      <sheetName val="Rekap-SD"/>
      <sheetName val="RAB"/>
      <sheetName val="Pipe"/>
      <sheetName val="Daf-Har-Pening"/>
      <sheetName val="DATA"/>
      <sheetName val="HaSatUp"/>
      <sheetName val="Use Anls"/>
      <sheetName val="3"/>
      <sheetName val="B - Norelec"/>
      <sheetName val="Analisa Harga"/>
      <sheetName val="Analisa ME "/>
      <sheetName val="CODE"/>
      <sheetName val="ANS ALAT"/>
      <sheetName val="Buku Prod"/>
      <sheetName val="a"/>
      <sheetName val="Anal Alat Type II A"/>
      <sheetName val="dft-harga"/>
      <sheetName val="Tabels"/>
      <sheetName val="Y-WORK"/>
      <sheetName val="dasar"/>
      <sheetName val="Du_lieu"/>
      <sheetName val="Sheet3"/>
      <sheetName val="HARSAT-lain"/>
      <sheetName val="HARSAT-tanah"/>
      <sheetName val="HARSAT-lhn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RAB"/>
      <sheetName val="Brigdw.ls"/>
      <sheetName val="scedul"/>
      <sheetName val="an.alat"/>
      <sheetName val="Brig.uph+bhn"/>
      <sheetName val="Ur.bhn+tng"/>
      <sheetName val="Overhd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0.xml><?xml version="1.0" encoding="utf-8"?>
<externalLink xmlns="http://schemas.openxmlformats.org/spreadsheetml/2006/main">
  <externalBook xmlns:r="http://schemas.openxmlformats.org/officeDocument/2006/relationships" r:id="rId1">
    <sheetNames>
      <sheetName val="FINAL"/>
      <sheetName val="info"/>
      <sheetName val="DafIsi"/>
      <sheetName val="Bid"/>
      <sheetName val="rekap"/>
      <sheetName val="BOQ"/>
      <sheetName val="hitungan"/>
      <sheetName val="AHS"/>
      <sheetName val="dasar"/>
      <sheetName val="SPEC"/>
      <sheetName val="samp"/>
      <sheetName val="sch"/>
      <sheetName val="subkon"/>
      <sheetName val="HARGA SAT"/>
      <sheetName val="hsat-SD"/>
      <sheetName val="an-satuan"/>
      <sheetName val="Rekap-SD"/>
      <sheetName val="RAB"/>
      <sheetName val="Analis Upah"/>
      <sheetName val="RAB JALUR Lend.tinggi"/>
      <sheetName val="Faktur "/>
      <sheetName val="Use Anls"/>
      <sheetName val="Uph+bahan"/>
      <sheetName val="Analisa2015"/>
      <sheetName val="analisa"/>
      <sheetName val="Manthos"/>
      <sheetName val="anal_h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1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Entri"/>
      <sheetName val="H.SATUAN"/>
      <sheetName val="Analis"/>
      <sheetName val="An-Alat"/>
      <sheetName val="RAB"/>
      <sheetName val="Rekap"/>
      <sheetName val="SKIDUL"/>
      <sheetName val="Srt-pnwr"/>
      <sheetName val="Sheet13"/>
      <sheetName val="MOBILISASI"/>
      <sheetName val="Sheet15"/>
      <sheetName val="Sheet16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Data"/>
      <sheetName val="B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3.xml><?xml version="1.0" encoding="utf-8"?>
<externalLink xmlns="http://schemas.openxmlformats.org/spreadsheetml/2006/main">
  <externalBook xmlns:r="http://schemas.openxmlformats.org/officeDocument/2006/relationships" r:id="rId1">
    <sheetNames>
      <sheetName val="Rkp"/>
      <sheetName val="Kuantitas"/>
      <sheetName val="Bhn"/>
      <sheetName val="1"/>
      <sheetName val="Scedul"/>
      <sheetName val="method"/>
      <sheetName val="PengAlatTenagaBahan"/>
      <sheetName val="Analisa"/>
      <sheetName val="DafAlat"/>
      <sheetName val="Personil"/>
      <sheetName val="strukt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4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Rekapitulasi (2)"/>
      <sheetName val="Per RASK"/>
      <sheetName val="Umum"/>
      <sheetName val="Umum-L"/>
      <sheetName val="keu"/>
      <sheetName val="Keuangan-L"/>
      <sheetName val="Kepeg"/>
      <sheetName val="Kepegawaian-L"/>
      <sheetName val="Pemb.Jalan"/>
      <sheetName val="Pemb. Jalan-L1"/>
      <sheetName val="Pemb. Jalan-DAK1"/>
      <sheetName val="IBRD GOI1"/>
      <sheetName val="Rekapitulasi (3)"/>
      <sheetName val="Pemb.Jembatan"/>
      <sheetName val="REKAP"/>
      <sheetName val="Sheet2"/>
      <sheetName val="Pemb. Jembatan-L1"/>
      <sheetName val="Pem BerkJln Jbt-L1"/>
      <sheetName val="Pemel.Berkala"/>
      <sheetName val="JARingan2004-L"/>
      <sheetName val="Jaringan"/>
      <sheetName val="BENDUNG-L"/>
      <sheetName val="Bendung"/>
      <sheetName val="PUBLIK"/>
      <sheetName val="BRONJONG-L"/>
      <sheetName val="Bronjong"/>
      <sheetName val="bina manfaat-L"/>
      <sheetName val="BinaManfaat"/>
      <sheetName val="Sosialisasi"/>
      <sheetName val="Pelatihan"/>
      <sheetName val="OPBS-L"/>
      <sheetName val="OPBS"/>
      <sheetName val="Seksi OPJI-L"/>
      <sheetName val="OPJI"/>
      <sheetName val="Seksi OPJI DAK"/>
      <sheetName val="PERNC.AIR-L"/>
      <sheetName val="perenc.AIR"/>
      <sheetName val="Per Tek Jalan-L1"/>
      <sheetName val="perenc.JALAN"/>
      <sheetName val="Perencanaan Teknis PSDA"/>
      <sheetName val="perenc.PSDA"/>
      <sheetName val="RASK"/>
      <sheetName val="LAKIP"/>
      <sheetName val="UPTD-L"/>
      <sheetName val="UPTD2"/>
      <sheetName val="UPTD (2)"/>
      <sheetName val="Harga"/>
      <sheetName val="Rekap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75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  <sheetName val="RAB"/>
      <sheetName val="Sheet1"/>
      <sheetName val="Sheet2"/>
      <sheetName val="Sheet3"/>
      <sheetName val="An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6.xml><?xml version="1.0" encoding="utf-8"?>
<externalLink xmlns="http://schemas.openxmlformats.org/spreadsheetml/2006/main">
  <externalBook xmlns:r="http://schemas.openxmlformats.org/officeDocument/2006/relationships" r:id="rId1">
    <sheetNames>
      <sheetName val="Cek list"/>
      <sheetName val="Sheet1"/>
      <sheetName val="Rekap RAB"/>
      <sheetName val="RAB"/>
      <sheetName val="Upah B"/>
      <sheetName val="Bahan B"/>
      <sheetName val="Alat B"/>
      <sheetName val="Analisa RAB"/>
      <sheetName val="Analisa Dredging"/>
      <sheetName val="Schedule Kontrak"/>
      <sheetName val="Schedule Intern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7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-TOTAL"/>
      <sheetName val="PAKET 1-12"/>
      <sheetName val="PAKET 13-28"/>
      <sheetName val="PAKET 29-38"/>
      <sheetName val="PAKET 39-46"/>
      <sheetName val="PERLINTASAN PIPA"/>
      <sheetName val="INPUT"/>
      <sheetName val="Rkp"/>
      <sheetName val="PO-2"/>
      <sheetName val="Data"/>
      <sheetName val="Analisa IC"/>
      <sheetName val="Analisa J"/>
      <sheetName val="Rekap Biaya Alat"/>
      <sheetName val="Ops Alat"/>
      <sheetName val="Sewa Alat"/>
      <sheetName val="RAW MATERIAL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8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.R.JAGA"/>
      <sheetName val="RAB-GUDANG"/>
      <sheetName val="RAB SEREPAK"/>
      <sheetName val="BOQ-BRONCAP SARASUTA"/>
      <sheetName val="BOQ-INTAKE SEREPAK"/>
      <sheetName val="boq-besi"/>
      <sheetName val="boq-resevoar1"/>
      <sheetName val="BOQ-PAGAR"/>
      <sheetName val="BOQ-GUDANG"/>
      <sheetName val="BOQ-R.JAG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79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 AIR BERSIH (2)"/>
      <sheetName val="REKAP AIR BERSIH"/>
      <sheetName val="REKAP DRAINASE"/>
      <sheetName val="REKAP DRAINASE (+GR)"/>
      <sheetName val="keuntungan"/>
      <sheetName val="contoh"/>
      <sheetName val="Harga pi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0.xml><?xml version="1.0" encoding="utf-8"?>
<externalLink xmlns="http://schemas.openxmlformats.org/spreadsheetml/2006/main">
  <externalBook xmlns:r="http://schemas.openxmlformats.org/officeDocument/2006/relationships" r:id="rId1">
    <sheetNames>
      <sheetName val="RMS"/>
      <sheetName val="Informasi"/>
      <sheetName val="DATA"/>
      <sheetName val="COVER"/>
      <sheetName val="HSD"/>
      <sheetName val="Ana Quarry"/>
      <sheetName val="ANA ALAT"/>
      <sheetName val="ANALISA"/>
      <sheetName val="Peralatan"/>
      <sheetName val="OVER"/>
      <sheetName val="RAB"/>
      <sheetName val="REKAP"/>
      <sheetName val="SRT"/>
      <sheetName val="TIME"/>
      <sheetName val="METODE"/>
      <sheetName val="ANALISA TBA"/>
      <sheetName val="TBA"/>
      <sheetName val="SUBKON"/>
      <sheetName val="F-TKD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1.xml><?xml version="1.0" encoding="utf-8"?>
<externalLink xmlns="http://schemas.openxmlformats.org/spreadsheetml/2006/main">
  <externalBook xmlns:r="http://schemas.openxmlformats.org/officeDocument/2006/relationships" r:id="rId1">
    <sheetNames>
      <sheetName val="Rms"/>
      <sheetName val="Info"/>
      <sheetName val="Basic Price"/>
      <sheetName val="Analisa Quarry"/>
      <sheetName val="Analisa"/>
      <sheetName val="Time"/>
      <sheetName val="TBA"/>
      <sheetName val="Antek"/>
      <sheetName val="RAB"/>
      <sheetName val="Rekap"/>
      <sheetName val="Subkon"/>
      <sheetName val="Peralatan"/>
      <sheetName val="Ce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82.xml><?xml version="1.0" encoding="utf-8"?>
<externalLink xmlns="http://schemas.openxmlformats.org/spreadsheetml/2006/main">
  <externalBook xmlns:r="http://schemas.openxmlformats.org/officeDocument/2006/relationships" r:id="rId1">
    <sheetNames>
      <sheetName val="Standar"/>
      <sheetName val="B-Rate"/>
      <sheetName val="Lain2"/>
      <sheetName val="Lombok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83.xml><?xml version="1.0" encoding="utf-8"?>
<externalLink xmlns="http://schemas.openxmlformats.org/spreadsheetml/2006/main">
  <externalBook xmlns:r="http://schemas.openxmlformats.org/officeDocument/2006/relationships" r:id="rId1">
    <sheetNames>
      <sheetName val="DAFTAR UPAH,BAHAN,ALAT"/>
      <sheetName val="AUTO"/>
      <sheetName val="analisa alat"/>
      <sheetName val="ANALISA"/>
      <sheetName val="DAFTAR HARGA SATUAN"/>
      <sheetName val="DAFTAR KWANTITAS"/>
      <sheetName val="REKAP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4.xml><?xml version="1.0" encoding="utf-8"?>
<externalLink xmlns="http://schemas.openxmlformats.org/spreadsheetml/2006/main">
  <externalBook xmlns:r="http://schemas.openxmlformats.org/officeDocument/2006/relationships" r:id="rId1">
    <sheetNames>
      <sheetName val="pegwai"/>
      <sheetName val="rk_an_k (2)"/>
      <sheetName val="JADWAL TENAGA (2)"/>
      <sheetName val="JADWAL TENAGA (3)"/>
      <sheetName val="jadawal bahan"/>
      <sheetName val="Person"/>
      <sheetName val="alat"/>
      <sheetName val="Kop"/>
      <sheetName val="Sheet3"/>
      <sheetName val="Referensi"/>
      <sheetName val="kunci"/>
      <sheetName val="rekap (2)"/>
      <sheetName val="RAb 1 (2)"/>
      <sheetName val="HARGA SATUAN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Penawaran"/>
      <sheetName val="Pernyataan"/>
      <sheetName val="mundur"/>
      <sheetName val="Sanggup"/>
      <sheetName val="k_9"/>
      <sheetName val="analis_alat (2)"/>
      <sheetName val="rkp an_alat"/>
      <sheetName val="analis_alat"/>
      <sheetName val="Peningkat_Penggantian Jbt"/>
      <sheetName val="hrg_al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Har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285.xml><?xml version="1.0" encoding="utf-8"?>
<externalLink xmlns="http://schemas.openxmlformats.org/spreadsheetml/2006/main">
  <externalBook xmlns:r="http://schemas.openxmlformats.org/officeDocument/2006/relationships" r:id="rId1">
    <sheetNames>
      <sheetName val="alat"/>
      <sheetName val="harga"/>
    </sheetNames>
    <sheetDataSet>
      <sheetData sheetId="0" refreshError="1"/>
      <sheetData sheetId="1" refreshError="1"/>
    </sheetDataSet>
  </externalBook>
</externalLink>
</file>

<file path=xl/externalLinks/externalLink286.xml><?xml version="1.0" encoding="utf-8"?>
<externalLink xmlns="http://schemas.openxmlformats.org/spreadsheetml/2006/main">
  <externalBook xmlns:r="http://schemas.openxmlformats.org/officeDocument/2006/relationships" r:id="rId1">
    <sheetNames>
      <sheetName val="k_9"/>
      <sheetName val="Penawaran"/>
      <sheetName val="hrg_upah"/>
      <sheetName val="hrg_alt"/>
      <sheetName val="rkp an_alat"/>
      <sheetName val="analis_alat"/>
      <sheetName val="K.617.a"/>
      <sheetName val="K.705"/>
      <sheetName val="K.720"/>
      <sheetName val="K.420"/>
      <sheetName val="K.224"/>
      <sheetName val="k410"/>
      <sheetName val="K.422"/>
      <sheetName val="K.514"/>
      <sheetName val="K.810"/>
      <sheetName val="K.880"/>
      <sheetName val="K.424"/>
      <sheetName val="7,04(2)"/>
      <sheetName val="K.125.b"/>
      <sheetName val="E.084"/>
      <sheetName val="E.211"/>
      <sheetName val="ANALISA "/>
      <sheetName val="Personil"/>
      <sheetName val="Salary"/>
      <sheetName val="Struktur"/>
      <sheetName val="Schedule"/>
      <sheetName val="Alat"/>
      <sheetName val="Harga"/>
      <sheetName val="Analisa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7.xml><?xml version="1.0" encoding="utf-8"?>
<externalLink xmlns="http://schemas.openxmlformats.org/spreadsheetml/2006/main">
  <externalBook xmlns:r="http://schemas.openxmlformats.org/officeDocument/2006/relationships" r:id="rId1">
    <sheetNames>
      <sheetName val="JTNG"/>
      <sheetName val="auto"/>
      <sheetName val="S.Pen"/>
      <sheetName val="Var"/>
      <sheetName val="Rekap"/>
      <sheetName val="RAB"/>
      <sheetName val="Analisa"/>
      <sheetName val="Daftar Harga"/>
      <sheetName val="METODE OK"/>
      <sheetName val="SPEKTEK"/>
      <sheetName val="Schedule"/>
      <sheetName val="J.Bahan"/>
      <sheetName val="J.ALT"/>
      <sheetName val="Methode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8.xml><?xml version="1.0" encoding="utf-8"?>
<externalLink xmlns="http://schemas.openxmlformats.org/spreadsheetml/2006/main">
  <externalBook xmlns:r="http://schemas.openxmlformats.org/officeDocument/2006/relationships" r:id="rId1">
    <sheetNames>
      <sheetName val="LOCK"/>
      <sheetName val="REKAP. HPS"/>
      <sheetName val="HPS"/>
      <sheetName val="HSBU"/>
      <sheetName val="A"/>
      <sheetName val="B"/>
      <sheetName val="C"/>
      <sheetName val="D"/>
      <sheetName val="E"/>
      <sheetName val="F"/>
      <sheetName val="J"/>
      <sheetName val="K"/>
      <sheetName val="Analisa (HSP) - Alat (AL) (2)"/>
      <sheetName val="Analisa (HSP) - Biaya (BY) (2)"/>
      <sheetName val="Analisa (HSP) - Kerja (P) (2)"/>
      <sheetName val="Analisa (HSP) - BL &amp; BT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9.xml><?xml version="1.0" encoding="utf-8"?>
<externalLink xmlns="http://schemas.openxmlformats.org/spreadsheetml/2006/main">
  <externalBook xmlns:r="http://schemas.openxmlformats.org/officeDocument/2006/relationships" r:id="rId1">
    <sheetNames>
      <sheetName val="hrg satuan"/>
      <sheetName val="analisa"/>
      <sheetName val="rekap"/>
      <sheetName val="rekap seluruh"/>
      <sheetName val="rab seluruh"/>
      <sheetName val="PANJAR 1"/>
      <sheetName val="rekap 1"/>
      <sheetName val="RAB"/>
      <sheetName val="SCHEDULE"/>
      <sheetName val="HSBU sbw"/>
      <sheetName val="A"/>
      <sheetName val="B"/>
      <sheetName val="C"/>
      <sheetName val="K"/>
      <sheetName val="F"/>
      <sheetName val="H"/>
      <sheetName val="SP"/>
      <sheetName val="Sheet2"/>
      <sheetName val="ANALISA BIAYA"/>
      <sheetName val="H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ms"/>
      <sheetName val="Info"/>
      <sheetName val="Basic Price"/>
      <sheetName val="Analisa Quarry"/>
      <sheetName val="Analisa"/>
      <sheetName val="Time"/>
      <sheetName val="TBA"/>
      <sheetName val="Antek"/>
      <sheetName val="RAB"/>
      <sheetName val="Rekap"/>
      <sheetName val="Subko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290.xml><?xml version="1.0" encoding="utf-8"?>
<externalLink xmlns="http://schemas.openxmlformats.org/spreadsheetml/2006/main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REKAP_MEKANIKAL"/>
      <sheetName val="HRG BHN"/>
      <sheetName val="Sheet1"/>
      <sheetName val="Umum"/>
      <sheetName val="RAB-3"/>
      <sheetName val="RAB"/>
      <sheetName val="Bahan"/>
      <sheetName val="BUL"/>
      <sheetName val="H.Satuan"/>
      <sheetName val="SEX"/>
      <sheetName val="Master 1.0"/>
      <sheetName val="harga bahan"/>
      <sheetName val="STR"/>
      <sheetName val="AN.BIAYA MAKAN"/>
      <sheetName val="Material"/>
      <sheetName val="BOQ_Aula"/>
      <sheetName val="S_CURVE"/>
      <sheetName val="Engine"/>
      <sheetName val="5_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91.xml><?xml version="1.0" encoding="utf-8"?>
<externalLink xmlns="http://schemas.openxmlformats.org/spreadsheetml/2006/main">
  <externalBook xmlns:r="http://schemas.openxmlformats.org/officeDocument/2006/relationships" r:id="rId1">
    <sheetNames>
      <sheetName val="Gal-Tim(A)"/>
      <sheetName val="SPEK"/>
      <sheetName val="Metode"/>
      <sheetName val="Estm"/>
      <sheetName val="REKAP"/>
      <sheetName val="RAB "/>
      <sheetName val="SCDUL"/>
      <sheetName val="SSS"/>
      <sheetName val="I"/>
      <sheetName val="JADWAL"/>
      <sheetName val="Rek-Anal"/>
      <sheetName val="Gal"/>
      <sheetName val="Pas"/>
      <sheetName val="Btn"/>
      <sheetName val="Pizio"/>
      <sheetName val="Lain2"/>
      <sheetName val="Umm"/>
      <sheetName val="Ptu"/>
      <sheetName val="List"/>
      <sheetName val="An.Alat"/>
      <sheetName val="Uph"/>
      <sheetName val="su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9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100000"/>
      <sheetName val="200000"/>
      <sheetName val="Polis"/>
      <sheetName val="pols"/>
      <sheetName val="Polis (2)"/>
      <sheetName val="Buku Prod"/>
      <sheetName val="a"/>
      <sheetName val="b"/>
      <sheetName val="c"/>
      <sheetName val="1"/>
      <sheetName val="2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3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auto-PPN"/>
      <sheetName val="REKP "/>
      <sheetName val="RAB 1"/>
      <sheetName val="bahan"/>
      <sheetName val="Rkp Analisa"/>
      <sheetName val="SCEDL"/>
      <sheetName val="j. bahan"/>
      <sheetName val="J. Tenaga"/>
      <sheetName val="Rekap Jdwl Bhn&amp;Tngga"/>
      <sheetName val="Analisa Ok"/>
      <sheetName val="J.Alat"/>
      <sheetName val="Metode Oke Banget"/>
      <sheetName val="Metode Elyq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95.xml><?xml version="1.0" encoding="utf-8"?>
<externalLink xmlns="http://schemas.openxmlformats.org/spreadsheetml/2006/main">
  <externalBook xmlns:r="http://schemas.openxmlformats.org/officeDocument/2006/relationships" r:id="rId1">
    <sheetNames>
      <sheetName val="Q'ty per m"/>
    </sheetNames>
    <sheetDataSet>
      <sheetData sheetId="0" refreshError="1"/>
    </sheetDataSet>
  </externalBook>
</externalLink>
</file>

<file path=xl/externalLinks/externalLink296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Input"/>
      <sheetName val="Daftar Isi"/>
      <sheetName val="Sekat"/>
      <sheetName val="Rekap BQ"/>
      <sheetName val="BQ. Sorinangka"/>
      <sheetName val="BQ. Sorinomo"/>
      <sheetName val="BQ. Nangakara"/>
      <sheetName val="Rek.Analisa"/>
      <sheetName val="A"/>
      <sheetName val="B"/>
      <sheetName val="C"/>
      <sheetName val="D"/>
      <sheetName val="E"/>
      <sheetName val="F"/>
      <sheetName val="G"/>
      <sheetName val="H"/>
      <sheetName val="LS"/>
      <sheetName val="Upah"/>
      <sheetName val="Bahan"/>
      <sheetName val="Alat"/>
      <sheetName val="Analisa.Hourly"/>
      <sheetName val="Input-Project"/>
      <sheetName val="Referensi Upah"/>
      <sheetName val="Referensi Bah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7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Rek_Sal"/>
      <sheetName val="Rek_Bang"/>
      <sheetName val="BOQ Sal."/>
      <sheetName val="Sadap"/>
      <sheetName val="INLET"/>
      <sheetName val="TERJUN"/>
      <sheetName val="Bok"/>
      <sheetName val="Harga"/>
      <sheetName val="Analis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8.xml><?xml version="1.0" encoding="utf-8"?>
<externalLink xmlns="http://schemas.openxmlformats.org/spreadsheetml/2006/main">
  <externalBook xmlns:r="http://schemas.openxmlformats.org/officeDocument/2006/relationships" r:id="rId1">
    <sheetNames>
      <sheetName val="RAB TG"/>
      <sheetName val="BOQ talang"/>
      <sheetName val="BOQ JarTG"/>
      <sheetName val="BOQ Bang TG"/>
      <sheetName val="Harga"/>
      <sheetName val="Analis Upah"/>
      <sheetName val="Analis yg Dipakai"/>
      <sheetName val="REKAP"/>
      <sheetName val="Uph&amp;bhn"/>
      <sheetName val="3"/>
      <sheetName val="Sheet1"/>
      <sheetName val="Analisa"/>
      <sheetName val="a"/>
      <sheetName val="2"/>
      <sheetName val="Ana-ALAT"/>
      <sheetName val="INPUT"/>
      <sheetName val="AN.CIPTA.KARYA"/>
      <sheetName val="FAKTOR"/>
      <sheetName val="Material"/>
      <sheetName val="Upah"/>
      <sheetName val="ANALIS"/>
      <sheetName val="K'9"/>
      <sheetName val="Deker"/>
      <sheetName val="Uph+bahan"/>
      <sheetName val="H.Satuan"/>
      <sheetName val="B.U STR"/>
      <sheetName val="B.U ARC"/>
      <sheetName val="Pek. Atap"/>
      <sheetName val="Pek. Besi &amp; Alumunium"/>
      <sheetName val="Pek. Beton"/>
      <sheetName val="Pek. Dinding"/>
      <sheetName val="Pek Keramik"/>
      <sheetName val="Pek. Kunci &amp; Kaca"/>
      <sheetName val="Pek. Kusen"/>
      <sheetName val="Pek. Landscape"/>
      <sheetName val="Pek. Cat"/>
      <sheetName val="Pek. Persiapan"/>
      <sheetName val="Pek. Plafond"/>
      <sheetName val="Pek. Plesteran"/>
      <sheetName val="Pek. Pondasi"/>
      <sheetName val="Pek. Sanitasi"/>
      <sheetName val="Pek. Tanah"/>
      <sheetName val="HarSat"/>
      <sheetName val="Boq"/>
      <sheetName val="DC"/>
      <sheetName val="gvl"/>
      <sheetName val="Di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9.xml><?xml version="1.0" encoding="utf-8"?>
<externalLink xmlns="http://schemas.openxmlformats.org/spreadsheetml/2006/main">
  <externalBook xmlns:r="http://schemas.openxmlformats.org/officeDocument/2006/relationships" r:id="rId1">
    <sheetNames>
      <sheetName val="ALAS"/>
      <sheetName val="SMK KELAUTAN_Multi"/>
      <sheetName val="SMK KELAUTAN_Arum"/>
      <sheetName val="A.PERSIAPAN"/>
      <sheetName val="(htp@.. "/>
      <sheetName val="HARGA SATUAN"/>
      <sheetName val="Rumah"/>
      <sheetName val="MASJID"/>
      <sheetName val="schdidule"/>
      <sheetName val="schdidule (2)"/>
      <sheetName val="C.PONDASI"/>
      <sheetName val="D.DINDING"/>
      <sheetName val="E.PLESTERAN"/>
      <sheetName val="F.KAYU"/>
      <sheetName val="G.BETON"/>
      <sheetName val="H. ATAP"/>
      <sheetName val="I. LANGIT-LANGIT"/>
      <sheetName val="K.BESI &amp; ALUMINIUM"/>
      <sheetName val="L.LANTAI &amp; DINDING"/>
      <sheetName val="M. PENGECATAN"/>
      <sheetName val="pagar"/>
      <sheetName val="rekap"/>
      <sheetName val="Buku Prod"/>
      <sheetName val="gudang"/>
      <sheetName val="kantor"/>
      <sheetName val="lnt jemur &amp; jln"/>
      <sheetName val="Gdg BBU"/>
      <sheetName val="analisa"/>
      <sheetName val="Debet"/>
      <sheetName val="000000"/>
      <sheetName val="100000"/>
      <sheetName val="200000"/>
      <sheetName val="Entry"/>
      <sheetName val="Polis"/>
      <sheetName val="Kuitansi"/>
      <sheetName val="a"/>
      <sheetName val="b"/>
      <sheetName val="c"/>
      <sheetName val="1"/>
      <sheetName val="2"/>
      <sheetName val="3"/>
      <sheetName val="Sheet1"/>
      <sheetName val="Sheet2"/>
      <sheetName val="Sheet3"/>
      <sheetName val="Sheet4"/>
      <sheetName val="ANALIS"/>
      <sheetName val="K'9"/>
      <sheetName val="De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TIME SCEDULE"/>
      <sheetName val="Beton"/>
      <sheetName val="Schedulle"/>
      <sheetName val="Schedulee"/>
      <sheetName val="skedul 01"/>
      <sheetName val="I-KAMAR"/>
      <sheetName val="Real Siap bad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Umum"/>
      <sheetName val="DIV-2"/>
      <sheetName val="DIV-1"/>
      <sheetName val="DIV-3"/>
      <sheetName val="DIV-4"/>
      <sheetName val="DIV-5"/>
      <sheetName val="DIV-6"/>
      <sheetName val="DIV-7"/>
      <sheetName val="DIV-8"/>
      <sheetName val="DIV-9"/>
      <sheetName val="DIV-11"/>
      <sheetName val="ALAT"/>
      <sheetName val="QUARRY"/>
      <sheetName val="Basic"/>
      <sheetName val="Aggregat"/>
      <sheetName val="WAK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00.xml><?xml version="1.0" encoding="utf-8"?>
<externalLink xmlns="http://schemas.openxmlformats.org/spreadsheetml/2006/main">
  <externalBook xmlns:r="http://schemas.openxmlformats.org/officeDocument/2006/relationships" r:id="rId1">
    <sheetNames>
      <sheetName val="png alt"/>
      <sheetName val="subkont"/>
      <sheetName val="jdw tng"/>
      <sheetName val="jdw bhn"/>
      <sheetName val="METODE"/>
      <sheetName val="SCDL"/>
      <sheetName val="person"/>
      <sheetName val="s. pernya"/>
      <sheetName val="variabl"/>
      <sheetName val="Harga Satuan"/>
      <sheetName val="ANALIS"/>
      <sheetName val="RAB"/>
      <sheetName val="auto-PPN"/>
      <sheetName val="Tawar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01.xml><?xml version="1.0" encoding="utf-8"?>
<externalLink xmlns="http://schemas.openxmlformats.org/spreadsheetml/2006/main">
  <externalBook xmlns:r="http://schemas.openxmlformats.org/officeDocument/2006/relationships" r:id="rId1">
    <sheetNames>
      <sheetName val="SRT"/>
      <sheetName val="REKAP"/>
      <sheetName val="RAB"/>
      <sheetName val="ANALISA"/>
      <sheetName val="UPH"/>
      <sheetName val="MET"/>
      <sheetName val="JDWL"/>
      <sheetName val="tng"/>
      <sheetName val="bhn"/>
      <sheetName val="alt"/>
      <sheetName val="KMPLI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2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bahan"/>
      <sheetName val="REKP "/>
      <sheetName val="RAB 1"/>
      <sheetName val="auto-PPN"/>
      <sheetName val="Rkp Analisa"/>
      <sheetName val="spek ana"/>
      <sheetName val="analis"/>
      <sheetName val="SCEDL"/>
      <sheetName val="METODE"/>
      <sheetName val="VTA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03.xml><?xml version="1.0" encoding="utf-8"?>
<externalLink xmlns="http://schemas.openxmlformats.org/spreadsheetml/2006/main">
  <externalBook xmlns:r="http://schemas.openxmlformats.org/officeDocument/2006/relationships" r:id="rId1">
    <sheetNames>
      <sheetName val="Break Down"/>
      <sheetName val="MUTU (2)"/>
      <sheetName val="MUTU 1"/>
      <sheetName val="metode"/>
      <sheetName val="AMPL"/>
      <sheetName val=" hrg bhn"/>
      <sheetName val="analis"/>
      <sheetName val="schdl"/>
      <sheetName val="jd alt"/>
      <sheetName val="jd bhn"/>
      <sheetName val="jd tng"/>
      <sheetName val="rkap "/>
      <sheetName val="rab "/>
      <sheetName val="rab  (2)"/>
      <sheetName val="auto-PP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4.xml><?xml version="1.0" encoding="utf-8"?>
<externalLink xmlns="http://schemas.openxmlformats.org/spreadsheetml/2006/main">
  <externalBook xmlns:r="http://schemas.openxmlformats.org/officeDocument/2006/relationships" r:id="rId1">
    <sheetNames>
      <sheetName val="spektek"/>
      <sheetName val="B_A_T"/>
      <sheetName val="Schdl "/>
      <sheetName val="GUEST HOUSE"/>
      <sheetName val="MEK&amp;ELEK"/>
      <sheetName val="bhn&amp;upah"/>
      <sheetName val="REKAP ME"/>
      <sheetName val="TOWER"/>
      <sheetName val="ANALISA"/>
      <sheetName val="KANTOR"/>
      <sheetName val="GENSET"/>
      <sheetName val="URUGAN"/>
      <sheetName val="JEMBATAN"/>
      <sheetName val="TEMBOK"/>
      <sheetName val="SALURAN"/>
      <sheetName val="JALAN"/>
      <sheetName val="REKAP TOTAL"/>
      <sheetName val="LOCK"/>
      <sheetName val="data"/>
      <sheetName val="T-A-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05.xml><?xml version="1.0" encoding="utf-8"?>
<externalLink xmlns="http://schemas.openxmlformats.org/spreadsheetml/2006/main">
  <externalBook xmlns:r="http://schemas.openxmlformats.org/officeDocument/2006/relationships" r:id="rId1">
    <sheetNames>
      <sheetName val="Luas-Tot"/>
      <sheetName val="Volume (tot"/>
      <sheetName val="Volume blok 2"/>
      <sheetName val="Luas Com"/>
      <sheetName val="SUMMARY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306.xml><?xml version="1.0" encoding="utf-8"?>
<externalLink xmlns="http://schemas.openxmlformats.org/spreadsheetml/2006/main">
  <externalBook xmlns:r="http://schemas.openxmlformats.org/officeDocument/2006/relationships" r:id="rId1">
    <sheetNames>
      <sheetName val="ANALHASA"/>
    </sheetNames>
    <sheetDataSet>
      <sheetData sheetId="0" refreshError="1"/>
    </sheetDataSet>
  </externalBook>
</externalLink>
</file>

<file path=xl/externalLinks/externalLink307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 SAT"/>
      <sheetName val="ANALISA"/>
      <sheetName val="PAKET VI"/>
      <sheetName val="HARGA SAT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8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Analisa"/>
      <sheetName val="Rincian"/>
      <sheetName val="Rekapitulasi"/>
      <sheetName val="INPUT"/>
      <sheetName val="Harga"/>
      <sheetName val="Material"/>
      <sheetName val="bahan"/>
      <sheetName val="AH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9.xml><?xml version="1.0" encoding="utf-8"?>
<externalLink xmlns="http://schemas.openxmlformats.org/spreadsheetml/2006/main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ata"/>
      <sheetName val="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10.xml><?xml version="1.0" encoding="utf-8"?>
<externalLink xmlns="http://schemas.openxmlformats.org/spreadsheetml/2006/main">
  <externalBook xmlns:r="http://schemas.openxmlformats.org/officeDocument/2006/relationships" r:id="rId1">
    <sheetNames>
      <sheetName val="3-DIV3"/>
    </sheetNames>
    <sheetDataSet>
      <sheetData sheetId="0"/>
    </sheetDataSet>
  </externalBook>
</externalLink>
</file>

<file path=xl/externalLinks/externalLink311.xml><?xml version="1.0" encoding="utf-8"?>
<externalLink xmlns="http://schemas.openxmlformats.org/spreadsheetml/2006/main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312.xml><?xml version="1.0" encoding="utf-8"?>
<externalLink xmlns="http://schemas.openxmlformats.org/spreadsheetml/2006/main">
  <externalBook xmlns:r="http://schemas.openxmlformats.org/officeDocument/2006/relationships" r:id="rId1">
    <sheetNames>
      <sheetName val="3-DIV5"/>
    </sheetNames>
    <sheetDataSet>
      <sheetData sheetId="0"/>
    </sheetDataSet>
  </externalBook>
</externalLink>
</file>

<file path=xl/externalLinks/externalLink313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NP (3)"/>
      <sheetName val="NP (2)"/>
      <sheetName val="NP (1)"/>
      <sheetName val="NP"/>
      <sheetName val="Asbuton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14.xml><?xml version="1.0" encoding="utf-8"?>
<externalLink xmlns="http://schemas.openxmlformats.org/spreadsheetml/2006/main">
  <externalBook xmlns:r="http://schemas.openxmlformats.org/officeDocument/2006/relationships" r:id="rId1">
    <sheetNames>
      <sheetName val="Variable"/>
      <sheetName val="S.Penawarn"/>
      <sheetName val="auto-PPN"/>
      <sheetName val="RKAPRAB"/>
      <sheetName val="METODE"/>
      <sheetName val="Schedule"/>
      <sheetName val="j.alat"/>
      <sheetName val="j.bhn"/>
      <sheetName val="j.tng"/>
      <sheetName val="analisa"/>
      <sheetName val="bhn"/>
      <sheetName val="an. alt"/>
      <sheetName val="s. pernyataan"/>
      <sheetName val="Upah&amp;Bahan"/>
      <sheetName val="AnalisaSIPIL RIIL"/>
      <sheetName val="Uraian"/>
      <sheetName val="Estimate"/>
      <sheetName val="Rekap Biaya"/>
      <sheetName val="Kuantitas &amp; Harga"/>
      <sheetName val="Pekerjaan Utama"/>
      <sheetName val="%"/>
      <sheetName val="1-BOQ"/>
      <sheetName val="Persentase"/>
      <sheetName val="Data-pendukung"/>
      <sheetName val="Daft-Hrg-Sat-Pek"/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Sheet2"/>
      <sheetName val="Conversion"/>
      <sheetName val="Informasi"/>
      <sheetName val="Peta Quarry"/>
      <sheetName val=""/>
      <sheetName val="_x005f_x0000_"/>
      <sheetName val="REKAP"/>
      <sheetName val="RAB_STR"/>
      <sheetName val="Hrg_Bahan"/>
      <sheetName val="BQ_Tenis"/>
      <sheetName val="Arsitektur"/>
      <sheetName val="Material"/>
      <sheetName val="BOQ_Aula"/>
      <sheetName val="Prelim"/>
      <sheetName val="TPI"/>
      <sheetName val="SELISIH HARGA"/>
      <sheetName val="Ranking %"/>
      <sheetName val="BOQ"/>
      <sheetName val=""/>
      <sheetName val="Unit Rate"/>
      <sheetName val="Master Schedule"/>
      <sheetName val="hrg dasar"/>
      <sheetName val="mob"/>
      <sheetName val="subkon"/>
      <sheetName val="sch"/>
      <sheetName val="A"/>
      <sheetName val="HARGA MATERIAL"/>
      <sheetName val="ANALISA 2007 BARU"/>
      <sheetName val="SRT-PENWR"/>
      <sheetName val="Kata"/>
      <sheetName val="Rekapitulas"/>
      <sheetName val="DAFTAR KUANTITAS"/>
      <sheetName val="ANALISA PEK. PERSIAPAN"/>
      <sheetName val="Analisa PEMB. UTAMA"/>
      <sheetName val="ANALISA PEK. LAIN-LAIN"/>
      <sheetName val="JADWAL"/>
      <sheetName val="srn pen"/>
      <sheetName val="REKAPITULASI"/>
      <sheetName val="RAB"/>
      <sheetName val="SATUAN JADI"/>
      <sheetName val="ANALISA TEKNIS"/>
      <sheetName val="ah mos"/>
      <sheetName val="6.a"/>
      <sheetName val="6.b"/>
      <sheetName val="7"/>
      <sheetName val="8"/>
      <sheetName val="9"/>
      <sheetName val="10"/>
      <sheetName val="11"/>
      <sheetName val="12"/>
      <sheetName val="13"/>
      <sheetName val="rek bhn"/>
      <sheetName val="rek alat"/>
      <sheetName val="rek tng"/>
      <sheetName val="RMK"/>
      <sheetName val="RMK2"/>
      <sheetName val="jadw tng alt"/>
      <sheetName val="Anal alat"/>
      <sheetName val="AC - BC"/>
      <sheetName val="AC - WC"/>
      <sheetName val="bhn-upah"/>
      <sheetName val="Peny_Bdn Jln"/>
      <sheetName val="Base A"/>
      <sheetName val="Base B"/>
      <sheetName val="Base B Bahu"/>
      <sheetName val="K-250"/>
      <sheetName val="Gali_Sal"/>
      <sheetName val="Gali Biasa"/>
      <sheetName val="Mortar"/>
      <sheetName val="Rutin Jembatan"/>
      <sheetName val="Rutin Saluran"/>
      <sheetName val="Prime"/>
      <sheetName val="Tack"/>
      <sheetName val="matrix"/>
      <sheetName val="Ur_Biasa"/>
      <sheetName val="Ur_Pil"/>
      <sheetName val="Baja"/>
      <sheetName val="Analisa major"/>
      <sheetName val="Material-mr"/>
      <sheetName val="Conversi Rp"/>
      <sheetName val="REKAP GABUNG"/>
      <sheetName val="Rekap Biaya Seg.1"/>
      <sheetName val="Kuantitas &amp; Harga Seg.1"/>
      <sheetName val="Rekap Biaya Seg.2"/>
      <sheetName val="Kuantitas &amp; Harga Seg.2"/>
      <sheetName val="Rekap Biaya Seg.3"/>
      <sheetName val="Kuantitas &amp; Harga Seg.3"/>
      <sheetName val="Ringkasan"/>
      <sheetName val="DIV7"/>
      <sheetName val="DIV8"/>
      <sheetName val="DIV6"/>
      <sheetName val="AHS all"/>
      <sheetName val="H Satuan Dasar"/>
      <sheetName val="Project_P"/>
      <sheetName val="Ubas"/>
      <sheetName val="Analisa Alat Berat"/>
      <sheetName val="umum"/>
      <sheetName val="Renc. Pen Thd HPS"/>
      <sheetName val="informasi umum"/>
      <sheetName val="MU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Harga Dasar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Quarry"/>
      <sheetName val=" Alat Inves &amp; Susut"/>
      <sheetName val="General schdl"/>
      <sheetName val="ANRAB1"/>
      <sheetName val="Analisa Crusher"/>
      <sheetName val="ONSITE"/>
      <sheetName val="sub-kon"/>
      <sheetName val="evaluasi"/>
      <sheetName val="Sheet4"/>
      <sheetName val="Analis Upah"/>
      <sheetName val="Surat"/>
      <sheetName val="FORM-T"/>
      <sheetName val="Personil"/>
      <sheetName val="Peralatan Utama"/>
      <sheetName val="H.Satuan"/>
      <sheetName val="ANALISA ME"/>
      <sheetName val="HSD"/>
      <sheetName val="ANALISA BIAYA"/>
      <sheetName val="HARGA SAT"/>
      <sheetName val="Mobilisasi"/>
      <sheetName val="K-3"/>
      <sheetName val="Rekap HSP"/>
      <sheetName val="Back-Up 1. Saluran"/>
      <sheetName val="1. Tanah"/>
      <sheetName val="2. Pasangan"/>
      <sheetName val="3. Beton"/>
      <sheetName val="ANALISA CTK"/>
      <sheetName val="6. Pintu Air"/>
      <sheetName val="D2"/>
      <sheetName val="D3"/>
      <sheetName val="D5"/>
      <sheetName val="D6"/>
      <sheetName val="D7(1)"/>
      <sheetName val="Precast"/>
      <sheetName val="D8(2)"/>
      <sheetName val="Back Up Jln Lingkungan"/>
      <sheetName val="ANALISA LS"/>
      <sheetName val="BACKUP METROLOGI"/>
      <sheetName val="HARGA KABUPATEN 2020"/>
      <sheetName val="Backup RTH"/>
      <sheetName val="Backup Pipa Paok Montng"/>
      <sheetName val="ANALISA Pipa"/>
      <sheetName val="Backup L.14 m"/>
      <sheetName val="Div2"/>
      <sheetName val="S_Penawarn"/>
      <sheetName val="j_alat"/>
      <sheetName val="j_bhn"/>
      <sheetName val="j_tng"/>
      <sheetName val="an__alt"/>
      <sheetName val="s__pernyataan"/>
      <sheetName val="AnalisaSIPIL_RIIL"/>
      <sheetName val="Rekap_Biaya"/>
      <sheetName val="Kuantitas_&amp;_Harga"/>
      <sheetName val="Pekerjaan_Utama"/>
      <sheetName val="Kuantitas_(2)"/>
      <sheetName val="DIV_2_1"/>
      <sheetName val="DIV_6"/>
      <sheetName val="Rekap_"/>
      <sheetName val="Rekap_Kososng"/>
      <sheetName val="Kuantitas_Kosong"/>
      <sheetName val="Peta_Quarry"/>
      <sheetName val="SELISIH_HARGA"/>
      <sheetName val="Ranking_%"/>
      <sheetName val="Unit_Rate"/>
      <sheetName val="Master_Schedule"/>
      <sheetName val="hrg_dasar"/>
      <sheetName val="HARGA_MATERIAL"/>
      <sheetName val="ANALISA_2007_BARU"/>
      <sheetName val="DAFTAR_KUANTITAS"/>
      <sheetName val="ANALISA_PEK__PERSIAPAN"/>
      <sheetName val="Analisa_PEMB__UTAMA"/>
      <sheetName val="ANALISA_PEK__LAIN-LAIN"/>
      <sheetName val="srn_pen"/>
      <sheetName val="SATUAN_JADI"/>
      <sheetName val="ANALISA_TEKNIS"/>
      <sheetName val="ah_mos"/>
      <sheetName val="6_a"/>
      <sheetName val="6_b"/>
      <sheetName val="rek_bhn"/>
      <sheetName val="rek_alat"/>
      <sheetName val="rek_tng"/>
      <sheetName val="jadw_tng_alt"/>
      <sheetName val="Anal_alat"/>
      <sheetName val="AC_-_BC"/>
      <sheetName val="AC_-_WC"/>
      <sheetName val="Peny_Bdn_Jln"/>
      <sheetName val="Base_A"/>
      <sheetName val="Base_B"/>
      <sheetName val="Base_B_Bahu"/>
      <sheetName val="Gali_Biasa"/>
      <sheetName val="Rutin_Jembatan"/>
      <sheetName val="Rutin_Saluran"/>
      <sheetName val="Analisa_major"/>
      <sheetName val="Conversi_Rp"/>
      <sheetName val="REKAP_GABUNG"/>
      <sheetName val="Rekap_Biaya_Seg_1"/>
      <sheetName val="Kuantitas_&amp;_Harga_Seg_1"/>
      <sheetName val="Rekap_Biaya_Seg_2"/>
      <sheetName val="Kuantitas_&amp;_Harga_Seg_2"/>
      <sheetName val="Rekap_Biaya_Seg_3"/>
      <sheetName val="Kuantitas_&amp;_Harga_Seg_3"/>
      <sheetName val="AHS_all"/>
      <sheetName val="H_Satuan_Dasar"/>
      <sheetName val="Analisa_Alat_Berat"/>
      <sheetName val="Renc__Pen_Thd_HPS"/>
      <sheetName val="informasi_umum"/>
      <sheetName val="Perhitungan_Alat_Mob"/>
      <sheetName val="REKAP_RAB"/>
      <sheetName val="Kuantitas_dan_Harga"/>
      <sheetName val="Div_1_Mobilisasi"/>
      <sheetName val="Div_2_Analisa"/>
      <sheetName val="Div_2_Drainase"/>
      <sheetName val="Div_3_Analisa"/>
      <sheetName val="Div_3_Pekerjaan_Tanah"/>
      <sheetName val="Div_4_Pel_Perk"/>
      <sheetName val="Harga_Dasar"/>
      <sheetName val="Div_5_Perk_Butir"/>
      <sheetName val="Div_6_Perk_Aspal"/>
      <sheetName val="Div_7_Struktur"/>
      <sheetName val="Div_7_struktur_2"/>
      <sheetName val="Div_8_Minor"/>
      <sheetName val="DIV_10"/>
      <sheetName val="_Alat_Inves_&amp;_Susut"/>
      <sheetName val="General_schdl"/>
      <sheetName val="Analisa_Crusher"/>
      <sheetName val="Analis_Upah"/>
      <sheetName val="Peralatan_Utama"/>
      <sheetName val="H_Satuan"/>
      <sheetName val="ANALISA_ME"/>
      <sheetName val="H.BAHAN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</sheetDataSet>
  </externalBook>
</externalLink>
</file>

<file path=xl/externalLinks/externalLink31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RAB"/>
    </sheetNames>
    <sheetDataSet>
      <sheetData sheetId="0"/>
      <sheetData sheetId="1"/>
      <sheetData sheetId="2"/>
      <sheetData sheetId="3"/>
    </sheetDataSet>
  </externalBook>
</externalLink>
</file>

<file path=xl/externalLinks/externalLink316.xml><?xml version="1.0" encoding="utf-8"?>
<externalLink xmlns="http://schemas.openxmlformats.org/spreadsheetml/2006/main">
  <externalBook xmlns:r="http://schemas.openxmlformats.org/officeDocument/2006/relationships" r:id="rId1">
    <sheetNames>
      <sheetName val="TABEL (2)"/>
      <sheetName val="TABEL"/>
      <sheetName val="Harga"/>
      <sheetName val="ANALISA "/>
      <sheetName val="EE"/>
      <sheetName val="REKAP ANALISA"/>
      <sheetName val="LOS PASAR"/>
      <sheetName val="toko"/>
      <sheetName val="BANGUNAN PELENGKAP"/>
      <sheetName val="SALURAN "/>
      <sheetName val="KM"/>
      <sheetName val="container"/>
      <sheetName val="mushalla"/>
      <sheetName val="ME Kr sukun"/>
      <sheetName val="Sheet1"/>
      <sheetName val="LANDSCAPE"/>
      <sheetName val="PERSIAPAN "/>
      <sheetName val="rekap total"/>
      <sheetName val="back up LOS"/>
      <sheetName val="back up LOS TErnak"/>
      <sheetName val="back up toko"/>
      <sheetName val="back PAGAR"/>
      <sheetName val="Sheet3"/>
      <sheetName val="Sheet1 (2)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17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Ana-Pipa"/>
      <sheetName val="Rekap"/>
      <sheetName val="HU"/>
      <sheetName val="Pipa"/>
      <sheetName val="Pierlintasan"/>
      <sheetName val="BPT"/>
      <sheetName val="Bron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8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  <sheetName val="entry"/>
      <sheetName val="Daftar Harga"/>
      <sheetName val="Analisa Harga"/>
      <sheetName val="RAB"/>
      <sheetName val="Rekap"/>
      <sheetName val="Schedule"/>
      <sheetName val="Surat"/>
      <sheetName val="ALAT"/>
      <sheetName val="profil ps."/>
      <sheetName val="personil"/>
      <sheetName val="Sch-CHEK "/>
      <sheetName val="Jdw-bhn"/>
      <sheetName val="neraca"/>
      <sheetName val="pengurus"/>
      <sheetName val="Metode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19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Sheet2"/>
      <sheetName val="Analisa"/>
      <sheetName val="RAB-LAP"/>
      <sheetName val="Sheet1"/>
      <sheetName val="AN.PEK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Estimasi"/>
      <sheetName val="input"/>
      <sheetName val="alat"/>
      <sheetName val="upah&amp;bahan"/>
      <sheetName val="sewah alat"/>
      <sheetName val="anallisa lobar"/>
      <sheetName val="rkap"/>
      <sheetName val="RAB"/>
      <sheetName val="SCHDLU 120 HR"/>
      <sheetName val="SCHDLU 120 HR (2)"/>
      <sheetName val="MET"/>
      <sheetName val="jadwal alat &amp; tenaga"/>
      <sheetName val="analisa alat"/>
      <sheetName val="subk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analisa harga &amp; satuan"/>
      <sheetName val="ANALISA"/>
      <sheetName val="REKAPITULASI"/>
      <sheetName val="sc +"/>
      <sheetName val="scdule"/>
      <sheetName val="RAB"/>
      <sheetName val="3-DIV5"/>
      <sheetName val="harga"/>
      <sheetName val="di2"/>
      <sheetName val="div71"/>
      <sheetName val="div7"/>
      <sheetName val="div3"/>
      <sheetName val="Harga S Dasar"/>
      <sheetName val="CODE"/>
      <sheetName val="Beton(B)"/>
      <sheetName val="Uph&amp;bhn"/>
      <sheetName val="HARGA SAT"/>
      <sheetName val="DA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1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  <sheetName val="entry"/>
      <sheetName val="Daftar Harga"/>
      <sheetName val="Analisa Harga"/>
      <sheetName val="RAB"/>
      <sheetName val="Rekap"/>
      <sheetName val="Schedule"/>
      <sheetName val="Surat"/>
      <sheetName val="ALAT"/>
      <sheetName val="profil ps."/>
      <sheetName val="personil"/>
      <sheetName val="Sch-CHEK "/>
      <sheetName val="Jdw-bhn"/>
      <sheetName val="neraca"/>
      <sheetName val="pengurus"/>
      <sheetName val="Metode"/>
      <sheetName val="Sheet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2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rangkuman"/>
      <sheetName val="ANALIS"/>
      <sheetName val="RANGKUMAN SNI"/>
      <sheetName val="000000000"/>
      <sheetName val="VOR VOL"/>
      <sheetName val="RAB"/>
      <sheetName val="RAB PAVING"/>
      <sheetName val="REK-AN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paving"/>
      <sheetName val="harga"/>
      <sheetName val="analisa"/>
      <sheetName val="schedule"/>
      <sheetName val="Sheet1"/>
      <sheetName val="mingguan"/>
      <sheetName val="nego pkb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4.xml><?xml version="1.0" encoding="utf-8"?>
<externalLink xmlns="http://schemas.openxmlformats.org/spreadsheetml/2006/main">
  <externalBook xmlns:r="http://schemas.openxmlformats.org/officeDocument/2006/relationships" r:id="rId1">
    <sheetNames>
      <sheetName val="bahan"/>
      <sheetName val="Analisa"/>
      <sheetName val="RAB"/>
      <sheetName val="auto-lock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2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SUMBAWA"/>
      <sheetName val="KURIPAN"/>
      <sheetName val="LOTIM"/>
      <sheetName val="GERUNG"/>
      <sheetName val="LOTENG"/>
      <sheetName val="MCK PARADO"/>
      <sheetName val="PAG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6.xml><?xml version="1.0" encoding="utf-8"?>
<externalLink xmlns="http://schemas.openxmlformats.org/spreadsheetml/2006/main">
  <externalBook xmlns:r="http://schemas.openxmlformats.org/officeDocument/2006/relationships" r:id="rId1">
    <sheetNames>
      <sheetName val="Buldoser"/>
      <sheetName val="Excavator"/>
      <sheetName val="Dump truck"/>
      <sheetName val="alat"/>
      <sheetName val="RAB-OE97"/>
      <sheetName val="ANALHASA"/>
      <sheetName val="1"/>
      <sheetName val="analisa"/>
      <sheetName val="bhn"/>
      <sheetName val="auto-PPN"/>
      <sheetName val="Analis Kusen 1 ESKALASI"/>
      <sheetName val="HARGA SAT"/>
      <sheetName val="Rekap (2)"/>
      <sheetName val="A+Supl."/>
      <sheetName val="7"/>
      <sheetName val="anal"/>
      <sheetName val="analis"/>
      <sheetName val="rinci"/>
      <sheetName val="rigid"/>
      <sheetName val="B"/>
      <sheetName val="1. h.sat-bbm"/>
      <sheetName val="Analisa-H"/>
      <sheetName val="HARSAT-lain"/>
      <sheetName val="HARSAT-tanah"/>
      <sheetName val="HARSAT-lhn"/>
      <sheetName val="Harg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7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Biaya"/>
      <sheetName val="UPH,BHN,ALT"/>
      <sheetName val="ANALISA "/>
      <sheetName val="analis"/>
      <sheetName val="ANALHASA"/>
      <sheetName val="HB me"/>
      <sheetName val="HARGA SAT"/>
      <sheetName val="hrg_upah(Dipakai)"/>
      <sheetName val="Sheet1"/>
      <sheetName val="SatDas"/>
      <sheetName val="A"/>
      <sheetName val="B"/>
      <sheetName val="I"/>
      <sheetName val="BAHAN"/>
      <sheetName val="anaUTama"/>
      <sheetName val="Material-mr"/>
      <sheetName val="Cont-Print"/>
      <sheetName val="Bill_Qua"/>
      <sheetName val="Sheet3"/>
      <sheetName val="H.Satuan"/>
      <sheetName val="d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8.xml><?xml version="1.0" encoding="utf-8"?>
<externalLink xmlns="http://schemas.openxmlformats.org/spreadsheetml/2006/main">
  <externalBook xmlns:r="http://schemas.openxmlformats.org/officeDocument/2006/relationships" r:id="rId1">
    <sheetNames>
      <sheetName val="IPA 10(pompa)"/>
      <sheetName val="HARGA PIPA DAN ACC"/>
      <sheetName val="ANALIS SAT. DIPA"/>
      <sheetName val="CCO EMPANG"/>
      <sheetName val="REKAP NEGO"/>
      <sheetName val="ANALISA"/>
      <sheetName val="HARGA SAT"/>
      <sheetName val="BU. Galian &amp; Pembes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9.xml><?xml version="1.0" encoding="utf-8"?>
<externalLink xmlns="http://schemas.openxmlformats.org/spreadsheetml/2006/main">
  <externalBook xmlns:r="http://schemas.openxmlformats.org/officeDocument/2006/relationships" r:id="rId1">
    <sheetNames>
      <sheetName val="BAHAN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na Alat"/>
      <sheetName val="Perhitungan Tenaga"/>
      <sheetName val="Over head"/>
      <sheetName val="tmscdl"/>
      <sheetName val="Perhitungan Bhn Alat Tng"/>
      <sheetName val="Jadwal Alat Bahan Tenaga"/>
      <sheetName val="Sheet1"/>
      <sheetName val="metoda"/>
      <sheetName val="breakdown"/>
      <sheetName val="HARGA SAT"/>
      <sheetName val="RAB"/>
      <sheetName val="ANALI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0.xml><?xml version="1.0" encoding="utf-8"?>
<externalLink xmlns="http://schemas.openxmlformats.org/spreadsheetml/2006/main">
  <externalBook xmlns:r="http://schemas.openxmlformats.org/officeDocument/2006/relationships" r:id="rId1">
    <sheetNames>
      <sheetName val=" BPT I"/>
      <sheetName val="Volume B.502 - C.540.BM.R"/>
      <sheetName val="REKAP VOLUME"/>
      <sheetName val="Analisa"/>
      <sheetName val="JEMB L=5"/>
      <sheetName val="JEMB L=12"/>
      <sheetName val="MA LB-TS"/>
      <sheetName val="SCEDULE"/>
      <sheetName val="Jemb.HP.27(6)"/>
      <sheetName val="AUTO"/>
      <sheetName val="VOLUME BONGKARAN ASPAL"/>
      <sheetName val="VOLUME ACCESORICES"/>
      <sheetName val="PERHIT.VOLUME PIPA TAMBAHAN "/>
      <sheetName val="Rekap MA LB-TS"/>
      <sheetName val="Uph+bahan"/>
      <sheetName val="List Alat"/>
      <sheetName val="Susunan Analis OK"/>
      <sheetName val="Analisa Gorong2"/>
      <sheetName val="H.Satuan"/>
      <sheetName val="An.Alat"/>
      <sheetName val="Susunan Analis  (2)"/>
      <sheetName val="B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1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asi"/>
      <sheetName val="RAB"/>
      <sheetName val="Sched2"/>
      <sheetName val="Jdl Tenaga"/>
      <sheetName val="Jdl Alat"/>
      <sheetName val="Jdl Bahan"/>
      <sheetName val="Analisa"/>
      <sheetName val="Upah&amp;Bahan"/>
      <sheetName val="List.Alat"/>
      <sheetName val="An.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2.xml><?xml version="1.0" encoding="utf-8"?>
<externalLink xmlns="http://schemas.openxmlformats.org/spreadsheetml/2006/main">
  <externalBook xmlns:r="http://schemas.openxmlformats.org/officeDocument/2006/relationships" r:id="rId1">
    <sheetNames>
      <sheetName val="Recovered_Sheet1"/>
      <sheetName val="000000"/>
      <sheetName val="METODE"/>
      <sheetName val="Harsat Upah"/>
      <sheetName val="Harsat Bahan"/>
      <sheetName val="alat"/>
      <sheetName val="Analisa"/>
      <sheetName val="Harsat Pekerjaan"/>
      <sheetName val="Perhit Beton"/>
      <sheetName val="Perhitungan Besi"/>
      <sheetName val="BERAT_BESI"/>
      <sheetName val="bahan-semua daerah"/>
      <sheetName val="upah-semua daera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3.xml><?xml version="1.0" encoding="utf-8"?>
<externalLink xmlns="http://schemas.openxmlformats.org/spreadsheetml/2006/main">
  <externalBook xmlns:r="http://schemas.openxmlformats.org/officeDocument/2006/relationships" r:id="rId1">
    <sheetNames>
      <sheetName val="Rekap BQ-Pompong"/>
      <sheetName val="BQ-Pompong"/>
      <sheetName val="Rek-Analisa"/>
      <sheetName val="A"/>
      <sheetName val="B"/>
      <sheetName val="C"/>
      <sheetName val="D"/>
      <sheetName val="E"/>
      <sheetName val="F"/>
      <sheetName val="H"/>
      <sheetName val="Upah"/>
      <sheetName val="Bahan"/>
      <sheetName val="Alat"/>
      <sheetName val="Analisa.Hourly"/>
      <sheetName val="Input-Proj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4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  <sheetName val="Sadap"/>
      <sheetName val="Inlet"/>
      <sheetName val="BOQ bang LT"/>
      <sheetName val="BOQ jar LT"/>
      <sheetName val="RAB Jalur LT"/>
      <sheetName val="Gambar"/>
      <sheetName val="Input Data"/>
      <sheetName val="Form Kosong"/>
      <sheetName val="Analis yg Dipakai"/>
      <sheetName val="RAB Normalisasi"/>
      <sheetName val="RAB Normalisasi (2)"/>
      <sheetName val="SCHD"/>
      <sheetName val="BOQ jaringan LT"/>
      <sheetName val="BOQbangunan lt"/>
      <sheetName val="RAB JALUR Lend.tinggi"/>
      <sheetName val="HARSAT"/>
      <sheetName val="Analisa Harga"/>
      <sheetName val="Daftar Harga"/>
      <sheetName val="Analisa"/>
      <sheetName val="Rekap"/>
      <sheetName val="Uph+bahan"/>
      <sheetName val="HARGA SAT"/>
      <sheetName val="BAHAN"/>
      <sheetName val="Bill of Quantity"/>
      <sheetName val="Isolasi Luar Dalam"/>
      <sheetName val="Isolasi Luar"/>
      <sheetName val="BHN-UPH-ALT"/>
      <sheetName val="공사비 내역 (가)"/>
      <sheetName val="Master 1.0"/>
      <sheetName val="Luas-Tot"/>
      <sheetName val="UPH,BHN,ALT"/>
      <sheetName val="HARSAT-l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5.xml><?xml version="1.0" encoding="utf-8"?>
<externalLink xmlns="http://schemas.openxmlformats.org/spreadsheetml/2006/main">
  <externalBook xmlns:r="http://schemas.openxmlformats.org/officeDocument/2006/relationships" r:id="rId1">
    <sheetNames>
      <sheetName val="HSD"/>
      <sheetName val="ANALISA"/>
      <sheetName val="REKAP ANALISA"/>
      <sheetName val="RAB"/>
      <sheetName val="Rekap"/>
      <sheetName val="AUTO "/>
      <sheetName val="Scdl"/>
      <sheetName val="PERHIT"/>
      <sheetName val="Jwl. Tng"/>
      <sheetName val="Jwl.Bhn"/>
      <sheetName val="Metoda"/>
      <sheetName val="subkon"/>
      <sheetName val="R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6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uan"/>
      <sheetName val="ANALISA"/>
      <sheetName val="R WK Bupati"/>
      <sheetName val="HARGA"/>
      <sheetName val="ANALISA UGB"/>
      <sheetName val="RAB UGB"/>
      <sheetName val="REKAP UGB"/>
      <sheetName val="VOLUME"/>
      <sheetName val="backup 1"/>
      <sheetName val="backup2"/>
      <sheetName val="ANALISA BARU"/>
      <sheetName val="analisa edit"/>
      <sheetName val="satuan krj"/>
      <sheetName val="Pagar Samp"/>
      <sheetName val="Pagar Depan"/>
      <sheetName val="Urugan"/>
      <sheetName val="Sal&amp;Pav WK"/>
      <sheetName val="Rekap Wakil"/>
      <sheetName val="INTERPO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7.xml><?xml version="1.0" encoding="utf-8"?>
<externalLink xmlns="http://schemas.openxmlformats.org/spreadsheetml/2006/main">
  <externalBook xmlns:r="http://schemas.openxmlformats.org/officeDocument/2006/relationships" r:id="rId1">
    <sheetNames>
      <sheetName val="W&amp;L"/>
      <sheetName val="Cek Debit Banjir"/>
      <sheetName val="Mercu Bulat"/>
      <sheetName val="Olak Vlugter"/>
      <sheetName val="Olak Flukter.2"/>
      <sheetName val="Ogee yess"/>
      <sheetName val="Olak Bucket"/>
      <sheetName val="TW"/>
      <sheetName val="Stabilitas"/>
      <sheetName val="Stabilitas (2)"/>
      <sheetName val="Volume"/>
      <sheetName val="Volume (2)"/>
      <sheetName val="Olak USBR"/>
      <sheetName val="Tbk.Syp.Hilir"/>
      <sheetName val="Desain pintu pembilas"/>
      <sheetName val="Stb.Tbk.Syp"/>
      <sheetName val="Vol.Bendung"/>
      <sheetName val="Tbk.Syp.Hulu"/>
      <sheetName val="Olak USBRyes"/>
      <sheetName val="Tbk.Syp.Hilir (3)"/>
      <sheetName val="Tbk.Syp.Hulu (3)"/>
      <sheetName val="Tbk.Syp.Hulu (2)"/>
      <sheetName val="Tbk.Syp.Hilir (2)"/>
      <sheetName val="Scouring"/>
      <sheetName val="Pintu intake"/>
      <sheetName val="Pembila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8.xml><?xml version="1.0" encoding="utf-8"?>
<externalLink xmlns="http://schemas.openxmlformats.org/spreadsheetml/2006/main">
  <externalBook xmlns:r="http://schemas.openxmlformats.org/officeDocument/2006/relationships" r:id="rId1">
    <sheetNames>
      <sheetName val="Brang-Biji"/>
      <sheetName val="Lab_Badas"/>
      <sheetName val="SEMONGKAT"/>
      <sheetName val="KAKIANG"/>
      <sheetName val="Gg-KARYA"/>
      <sheetName val="Gg. Transito"/>
      <sheetName val="Bukit_Permai"/>
      <sheetName val="Unter_Iwis"/>
      <sheetName val="Mapin"/>
      <sheetName val="Rekap"/>
      <sheetName val="A.PERSIAPAN"/>
      <sheetName val="B.TANAH"/>
      <sheetName val="C.PONDASI"/>
      <sheetName val="D.DINDING"/>
      <sheetName val="E.PLESTERAN"/>
      <sheetName val="F.KAYU"/>
      <sheetName val="G.BETON"/>
      <sheetName val="H. ATAP"/>
      <sheetName val="I. LANGIT-LANGIT"/>
      <sheetName val="J.SANITASI"/>
      <sheetName val="K.BESI &amp; ALUMINIUM"/>
      <sheetName val="L.LANTAI &amp; DINDING"/>
      <sheetName val="M. PENGECATAN"/>
      <sheetName val="HARGA SATUAN 2004"/>
      <sheetName val="Rekap (2)"/>
      <sheetName val="HARGA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9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k_9"/>
      <sheetName val="hrg_upah(Dipakai)"/>
      <sheetName val="hrg_upah (2)"/>
      <sheetName val="hrg_alt"/>
      <sheetName val="analis_alat"/>
      <sheetName val="rkp an_alat"/>
      <sheetName val="rk_an_k"/>
      <sheetName val="k12k321"/>
      <sheetName val="k.310a"/>
      <sheetName val="k341k612"/>
      <sheetName val="k613k804"/>
      <sheetName val="k805k885"/>
      <sheetName val="Asumsi"/>
      <sheetName val="RAB^Jalan"/>
      <sheetName val="boq kanan"/>
      <sheetName val="jbt pungkit"/>
      <sheetName val="jbt pungkit (2)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k_522a"/>
      <sheetName val="Anal Swa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"/>
      <sheetName val="ANL"/>
      <sheetName val="REKAP-ANL"/>
      <sheetName val="RAB"/>
      <sheetName val="Scedul"/>
      <sheetName val="interpolasi"/>
      <sheetName val="A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k_9"/>
      <sheetName val="hrg_upah(Dipakai)"/>
      <sheetName val="hrg_upah (2)"/>
      <sheetName val="hrg_alt"/>
      <sheetName val="analis_alat"/>
      <sheetName val="rkp an_alat"/>
      <sheetName val="rk_an_k"/>
      <sheetName val="k12k321"/>
      <sheetName val="k.310a"/>
      <sheetName val="k341k612"/>
      <sheetName val="k613k804"/>
      <sheetName val="k805k885"/>
      <sheetName val="Asumsi"/>
      <sheetName val="RAB^Jalan"/>
      <sheetName val="Gorong"/>
      <sheetName val="kamboja kerato"/>
      <sheetName val="BoQ^BerangRea"/>
      <sheetName val="BoQ^Boak-srdg"/>
      <sheetName val="BoQ^Cempaka"/>
      <sheetName val="BoQ^Slpr-Ate"/>
      <sheetName val="BoQ^Kamboja"/>
      <sheetName val="BoQ^Sjk-Semeri"/>
      <sheetName val="jbt pungkit"/>
      <sheetName val="jbt pungkit (2)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k_522a"/>
      <sheetName val="Anal Swa"/>
      <sheetName val="Pasir^Disaring"/>
      <sheetName val="Anal Swa(@)"/>
      <sheetName val="Bahan"/>
      <sheetName val="Rek.Anali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</sheetDataSet>
  </externalBook>
</externalLink>
</file>

<file path=xl/externalLinks/externalLink341.xml><?xml version="1.0" encoding="utf-8"?>
<externalLink xmlns="http://schemas.openxmlformats.org/spreadsheetml/2006/main">
  <externalBook xmlns:r="http://schemas.openxmlformats.org/officeDocument/2006/relationships" r:id="rId1">
    <sheetNames>
      <sheetName val="SRT"/>
      <sheetName val="REKAP"/>
      <sheetName val="RAB"/>
      <sheetName val="OVER"/>
      <sheetName val="ESTIMASI"/>
      <sheetName val="antekk"/>
      <sheetName val="ANALISA"/>
      <sheetName val="ANTEK"/>
      <sheetName val="AN. PROF ALT"/>
      <sheetName val="REKAP ANA"/>
      <sheetName val="HSD"/>
      <sheetName val="UMP"/>
      <sheetName val="HIT-BHN"/>
      <sheetName val="AGGREGAT"/>
      <sheetName val="FORM K3"/>
      <sheetName val="HARGA SATUAN"/>
      <sheetName val="INFO"/>
      <sheetName val="AN.ALAT"/>
      <sheetName val="LIST.ALAT"/>
      <sheetName val="AN-ALAT"/>
      <sheetName val="RK3K"/>
      <sheetName val="ANA ALAT"/>
      <sheetName val="TKDN"/>
      <sheetName val="PI"/>
      <sheetName val="super"/>
      <sheetName val="TBA"/>
      <sheetName val="SCH"/>
      <sheetName val="METHODE"/>
      <sheetName val="TKDN (2)"/>
      <sheetName val="SUBKON"/>
      <sheetName val="MPU"/>
      <sheetName val="SKOPE"/>
      <sheetName val="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42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Volume"/>
      <sheetName val="mutasi"/>
      <sheetName val="Form-Hrn"/>
      <sheetName val="s"/>
      <sheetName val="Rh"/>
      <sheetName val="Lm"/>
      <sheetName val="Lb"/>
      <sheetName val="A"/>
      <sheetName val="m"/>
      <sheetName val="V"/>
      <sheetName val="ph"/>
      <sheetName val="1"/>
      <sheetName val="2"/>
      <sheetName val="3"/>
      <sheetName val="4"/>
      <sheetName val="5"/>
      <sheetName val="w05"/>
      <sheetName val="w1"/>
      <sheetName val="Rek mgg"/>
      <sheetName val="Rek hrn"/>
      <sheetName val="Lap.uang"/>
      <sheetName val="Lap.fisik"/>
      <sheetName val="Sela"/>
      <sheetName val="Pan Harian"/>
      <sheetName val="Rekap Harian"/>
      <sheetName val="Lap.Bulanan"/>
      <sheetName val="Lap. Migg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3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k_9"/>
      <sheetName val="analis_alat"/>
      <sheetName val="rkp an_alat"/>
      <sheetName val="hrg_alt"/>
      <sheetName val="hrg_upah"/>
      <sheetName val="rk_an_k"/>
      <sheetName val="k12k321"/>
      <sheetName val="k341k612"/>
      <sheetName val="k613k804"/>
      <sheetName val="k805k885"/>
      <sheetName val="P.23"/>
      <sheetName val="RAB JL bATU tERING"/>
      <sheetName val="P.24"/>
      <sheetName val="RAB JL Desa Pernek"/>
      <sheetName val="P.25"/>
      <sheetName val="RAB JL DEsa Smamung"/>
      <sheetName val="P.26"/>
      <sheetName val="RAB JL Masjid Lito"/>
      <sheetName val="P.27"/>
      <sheetName val="RAB JL Rabat Sbasang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k_522a"/>
      <sheetName val="Anal Swa"/>
      <sheetName val="HS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jadwal (2)"/>
      <sheetName val="jadwal"/>
      <sheetName val="rab"/>
      <sheetName val="upbhn"/>
      <sheetName val="anls"/>
      <sheetName val="AnlsAlt"/>
      <sheetName val="kso"/>
      <sheetName val="subkont"/>
      <sheetName val="HSD"/>
      <sheetName val="ANALIS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45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Price PVC-O"/>
      <sheetName val="An.Alat"/>
      <sheetName val="List"/>
      <sheetName val="A"/>
      <sheetName val="B"/>
      <sheetName val="C"/>
      <sheetName val="D"/>
      <sheetName val="E"/>
      <sheetName val="F"/>
      <sheetName val="G"/>
      <sheetName val="H&amp;J"/>
      <sheetName val="I"/>
      <sheetName val="PT"/>
      <sheetName val="Pzmt"/>
      <sheetName val="Rek-Anal"/>
      <sheetName val="Analisa Pipa"/>
      <sheetName val="Analisa Pipa PVC-O"/>
      <sheetName val="Rangka Atap"/>
      <sheetName val="Penutup Atap "/>
      <sheetName val="hrg_upah(Dipaka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46.xml><?xml version="1.0" encoding="utf-8"?>
<externalLink xmlns="http://schemas.openxmlformats.org/spreadsheetml/2006/main">
  <externalBook xmlns:r="http://schemas.openxmlformats.org/officeDocument/2006/relationships" r:id="rId1">
    <sheetNames>
      <sheetName val="Standar"/>
      <sheetName val="B-Rate"/>
      <sheetName val="Lain2"/>
    </sheetNames>
    <sheetDataSet>
      <sheetData sheetId="0" refreshError="1"/>
      <sheetData sheetId="1" refreshError="1"/>
      <sheetData sheetId="2"/>
    </sheetDataSet>
  </externalBook>
</externalLink>
</file>

<file path=xl/externalLinks/externalLink347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Variable"/>
      <sheetName val="REKAP"/>
      <sheetName val="RAB"/>
      <sheetName val="Analisa"/>
      <sheetName val="Daftar Harga"/>
      <sheetName val="METODE OK"/>
      <sheetName val="Sche"/>
      <sheetName val="SPEKTEK"/>
      <sheetName val="J. BAhan"/>
      <sheetName val="J.Tenaga"/>
      <sheetName val="J.Alat"/>
      <sheetName val="KOMPLI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8.xml><?xml version="1.0" encoding="utf-8"?>
<externalLink xmlns="http://schemas.openxmlformats.org/spreadsheetml/2006/main">
  <externalBook xmlns:r="http://schemas.openxmlformats.org/officeDocument/2006/relationships" r:id="rId1">
    <sheetNames>
      <sheetName val="Standar"/>
      <sheetName val="B-Rate"/>
      <sheetName val="Lain2"/>
    </sheetNames>
    <sheetDataSet>
      <sheetData sheetId="0" refreshError="1"/>
      <sheetData sheetId="1" refreshError="1"/>
      <sheetData sheetId="2"/>
    </sheetDataSet>
  </externalBook>
</externalLink>
</file>

<file path=xl/externalLinks/externalLink349.xml><?xml version="1.0" encoding="utf-8"?>
<externalLink xmlns="http://schemas.openxmlformats.org/spreadsheetml/2006/main">
  <externalBook xmlns:r="http://schemas.openxmlformats.org/officeDocument/2006/relationships" r:id="rId1">
    <sheetNames>
      <sheetName val="1977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Break Down Alat"/>
    </sheetNames>
    <sheetDataSet>
      <sheetData sheetId="0" refreshError="1"/>
    </sheetDataSet>
  </externalBook>
</externalLink>
</file>

<file path=xl/externalLinks/externalLink350.xml><?xml version="1.0" encoding="utf-8"?>
<externalLink xmlns="http://schemas.openxmlformats.org/spreadsheetml/2006/main">
  <externalBook xmlns:r="http://schemas.openxmlformats.org/officeDocument/2006/relationships" r:id="rId1">
    <sheetNames>
      <sheetName val="Surat"/>
      <sheetName val="Biaya Umum"/>
      <sheetName val="Anlis Alat"/>
      <sheetName val="Harga Satuan"/>
      <sheetName val="B-P"/>
      <sheetName val="Bhn Pas LBK"/>
      <sheetName val="Upah Lbk"/>
      <sheetName val="Analis"/>
      <sheetName val="REKAP"/>
      <sheetName val="KWA-1"/>
      <sheetName val="METHODA"/>
      <sheetName val="Scedulle"/>
      <sheetName val="Jumlah Tenaga"/>
      <sheetName val="N"/>
      <sheetName val="Jumlah BAhan"/>
      <sheetName val="Schedul Alat Bhn Tng"/>
      <sheetName val="personil"/>
      <sheetName val="peralatan"/>
      <sheetName val="ska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5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</sheetNames>
    <sheetDataSet>
      <sheetData sheetId="0" refreshError="1"/>
    </sheetDataSet>
  </externalBook>
</externalLink>
</file>

<file path=xl/externalLinks/externalLink352.xml><?xml version="1.0" encoding="utf-8"?>
<externalLink xmlns="http://schemas.openxmlformats.org/spreadsheetml/2006/main">
  <externalBook xmlns:r="http://schemas.openxmlformats.org/officeDocument/2006/relationships" r:id="rId1">
    <sheetNames>
      <sheetName val="Mutu 2"/>
      <sheetName val="Program Mutu"/>
      <sheetName val="An. alat"/>
      <sheetName val="HARGA SAT"/>
      <sheetName val="breakdown"/>
      <sheetName val="subkon"/>
      <sheetName val="istimasi"/>
      <sheetName val="ANALISA"/>
      <sheetName val="RAB"/>
      <sheetName val="NWP"/>
      <sheetName val="JDWL"/>
      <sheetName val="Jdwl Alt, Bhn, Tng"/>
      <sheetName val="metode"/>
      <sheetName val="Spektek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53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An.Alat"/>
      <sheetName val="List"/>
      <sheetName val="A"/>
      <sheetName val="B"/>
      <sheetName val="C"/>
      <sheetName val="D"/>
      <sheetName val="E"/>
      <sheetName val="F"/>
      <sheetName val="G"/>
      <sheetName val="I"/>
      <sheetName val="PT"/>
      <sheetName val="Pzmt"/>
      <sheetName val="Analisa pipa"/>
      <sheetName val="an. Campur PAT"/>
      <sheetName val="Rek-Anal"/>
      <sheetName val="Volume b.s"/>
      <sheetName val="VOL SESUAI GBR(MONTONG G)"/>
      <sheetName val="Volume Pek.Pipa(MONTONG G)"/>
      <sheetName val="volume Pekerjaan Tanah"/>
      <sheetName val="BPT"/>
      <sheetName val="VOLUME ACESORIES"/>
      <sheetName val="Sheet1"/>
      <sheetName val="RAB Siwak (Print)"/>
      <sheetName val="RAB Presak (Print)"/>
      <sheetName val="Gambar BPT I"/>
      <sheetName val="Gambar jembatan 15m"/>
      <sheetName val="Gbr"/>
      <sheetName val="REKAP VOL BPT 3 - RES 37"/>
      <sheetName val="RAB GABUNGAN"/>
      <sheetName val="Rekap RAB"/>
      <sheetName val="VOL PIPA SUELA"/>
      <sheetName val="VOL PIPA SPP 275"/>
      <sheetName val="VOL BAK 10m3"/>
      <sheetName val="VOL PIPA "/>
      <sheetName val="Bongkar"/>
      <sheetName val="BAK PENAMPUNG 4&quot;"/>
      <sheetName val="VOL RES 40m3"/>
      <sheetName val="BAK PENAMPUNG 3&quot;"/>
      <sheetName val="BOQ SIWAK"/>
      <sheetName val="BOQ PRESAK"/>
      <sheetName val="SCHEDULE"/>
      <sheetName val="RAB GABUNGAN (2)"/>
      <sheetName val="Rekap RAB (2)"/>
      <sheetName val="VOL PIPA  (2)"/>
      <sheetName val="Bongkar (2)"/>
      <sheetName val="BAK PENAMPUNG 3&quot; (2)"/>
      <sheetName val="BOQ SIWAK (2)"/>
      <sheetName val="SCHEDUL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54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DATA"/>
      <sheetName val="HARGA DASAR"/>
      <sheetName val="ANALISA"/>
      <sheetName val="REKAP ANALISA"/>
      <sheetName val="RAB"/>
      <sheetName val="REKAP"/>
      <sheetName val="TIME-SCH"/>
      <sheetName val="METODE"/>
      <sheetName val="HITUNGAN"/>
      <sheetName val="JADTBA"/>
      <sheetName val="Sheet7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5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2"/>
      <sheetName val="1"/>
      <sheetName val="LAT"/>
      <sheetName val="5"/>
      <sheetName val="SUB"/>
      <sheetName val="LAM"/>
      <sheetName val="SON"/>
      <sheetName val="13"/>
      <sheetName val="cov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6.xml><?xml version="1.0" encoding="utf-8"?>
<externalLink xmlns="http://schemas.openxmlformats.org/spreadsheetml/2006/main">
  <externalBook xmlns:r="http://schemas.openxmlformats.org/officeDocument/2006/relationships" r:id="rId1">
    <sheetNames>
      <sheetName val="perny"/>
      <sheetName val="Rab"/>
      <sheetName val="uba"/>
      <sheetName val="Jadw"/>
      <sheetName val="andiv2"/>
      <sheetName val="andiv3"/>
      <sheetName val="andiv4"/>
      <sheetName val="andiv5"/>
      <sheetName val="andiv6"/>
      <sheetName val="andiv7"/>
      <sheetName val="andiv8"/>
      <sheetName val="konv"/>
      <sheetName val="x"/>
      <sheetName val="Sewa"/>
      <sheetName val="Info"/>
      <sheetName val="AnRutin"/>
      <sheetName val="Ana"/>
      <sheetName val="Mob"/>
      <sheetName val="Netwrk"/>
      <sheetName val="cOV"/>
      <sheetName val="banding"/>
      <sheetName val="Amplop"/>
      <sheetName val="SubKon"/>
      <sheetName val="aNaLiSa"/>
      <sheetName val="Lamp-Metode"/>
      <sheetName val="D4"/>
      <sheetName val="D5"/>
      <sheetName val="D6"/>
      <sheetName val="D8(2)"/>
      <sheetName val="D10 LS-Rutin"/>
      <sheetName val="D10 Kuantitas"/>
      <sheetName val="D10 Analisa HSP"/>
      <sheetName val="Agregat Halus &amp; Kasar"/>
      <sheetName val="Analisa Quarry"/>
      <sheetName val="III"/>
      <sheetName val="Informasi"/>
      <sheetName val="data"/>
      <sheetName val="Agregat Kelas A"/>
      <sheetName val="Agregat Kelas B"/>
      <sheetName val="ANA-TOOLS-KKA"/>
      <sheetName val="auto-lock"/>
      <sheetName val="cov (4)"/>
      <sheetName val="cov (3)"/>
      <sheetName val="pen "/>
      <sheetName val="3"/>
      <sheetName val="4"/>
      <sheetName val="utama"/>
      <sheetName val="1"/>
      <sheetName val="5"/>
      <sheetName val="tng"/>
      <sheetName val="bhn"/>
      <sheetName val="alt"/>
      <sheetName val="nwp"/>
      <sheetName val="I"/>
      <sheetName val="KET"/>
      <sheetName val="II"/>
      <sheetName val="IV"/>
      <sheetName val="V"/>
      <sheetName val="VI"/>
      <sheetName val="VI.a"/>
      <sheetName val="VII"/>
      <sheetName val="VII.a"/>
      <sheetName val="VIII"/>
      <sheetName val="IX"/>
      <sheetName val="Agregat Kelas C"/>
      <sheetName val="PERSONIL (2)"/>
      <sheetName val="STR (2)"/>
      <sheetName val="ALAT (3)"/>
      <sheetName val="tenaga (2)"/>
      <sheetName val="Met"/>
      <sheetName val="Sheet2"/>
      <sheetName val="MT"/>
      <sheetName val="Cov Tk"/>
      <sheetName val="P"/>
      <sheetName val="2"/>
      <sheetName val="Break"/>
      <sheetName val="Div.I"/>
      <sheetName val="Div.II"/>
      <sheetName val="Div.III"/>
      <sheetName val="Div.IV"/>
      <sheetName val="Div.V"/>
      <sheetName val="Div.VI"/>
      <sheetName val="Div.VI.a"/>
      <sheetName val="Div.VII"/>
      <sheetName val="Div.VII.a"/>
      <sheetName val="Div.VIII"/>
      <sheetName val="Div.IX"/>
      <sheetName val="3a"/>
      <sheetName val="L1"/>
      <sheetName val="L1 (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57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LOOK tano"/>
      <sheetName val="AUTO  "/>
      <sheetName val="SUPER (2)"/>
      <sheetName val="REKAP"/>
      <sheetName val="RAB"/>
      <sheetName val="Upah"/>
      <sheetName val="ANALIS"/>
      <sheetName val="ANALIS PNDKNG"/>
      <sheetName val="ALAT"/>
      <sheetName val="A. DUSUN ADAT"/>
      <sheetName val="A. LD MAMBEN"/>
      <sheetName val="A. AMOR"/>
      <sheetName val="A. LOLOAN"/>
      <sheetName val="Mobilisasi"/>
      <sheetName val="ALAT (2)"/>
      <sheetName val="K'9"/>
      <sheetName val="Deker"/>
      <sheetName val="Jadwal"/>
      <sheetName val="Metode "/>
      <sheetName val="SUPER"/>
      <sheetName val="TKDN"/>
      <sheetName val="COVER"/>
      <sheetName val="COVER 1"/>
      <sheetName val="COVER 1 (2)"/>
      <sheetName val="COVER 1 (3)"/>
      <sheetName val="COVER 4"/>
      <sheetName val="ANALISA"/>
      <sheetName val="HARGA S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58.xml><?xml version="1.0" encoding="utf-8"?>
<externalLink xmlns="http://schemas.openxmlformats.org/spreadsheetml/2006/main">
  <externalBook xmlns:r="http://schemas.openxmlformats.org/officeDocument/2006/relationships" r:id="rId1">
    <sheetNames>
      <sheetName val="Koef"/>
    </sheetNames>
    <sheetDataSet>
      <sheetData sheetId="0" refreshError="1"/>
    </sheetDataSet>
  </externalBook>
</externalLink>
</file>

<file path=xl/externalLinks/externalLink359.xml><?xml version="1.0" encoding="utf-8"?>
<externalLink xmlns="http://schemas.openxmlformats.org/spreadsheetml/2006/main">
  <externalBook xmlns:r="http://schemas.openxmlformats.org/officeDocument/2006/relationships" r:id="rId1">
    <sheetNames>
      <sheetName val="SPESIFIKASI TEHNIK"/>
      <sheetName val="SURAT PENAWARAN"/>
      <sheetName val="JADWAL WAKTU PELAKSANAAN"/>
      <sheetName val="JADWAL BAHAN"/>
      <sheetName val="Metode"/>
      <sheetName val="PMBLTN"/>
      <sheetName val="REKAP JLN MASUK"/>
      <sheetName val="RAB JALAN"/>
      <sheetName val="UPAH BAHAN ALAT"/>
      <sheetName val="HARGA ALAT"/>
      <sheetName val="ANALISA PERALATAN"/>
      <sheetName val="ANALISA PEKERJAAN"/>
      <sheetName val="REKAP ANALISA"/>
      <sheetName val="DAFTAR ALAT + TENAGA"/>
      <sheetName val="CURIKULUM VITAE"/>
      <sheetName val="PAKTA INTEGRITAS"/>
      <sheetName val="kualifikasi"/>
      <sheetName val="Administrasi"/>
      <sheetName val="SKN"/>
      <sheetName val="PERSONIL PERUSH"/>
      <sheetName val="PERALATAN PERSH"/>
      <sheetName val="PENGALAMAN"/>
      <sheetName val="PEKERJAAN YG DILAKSANAKAN"/>
      <sheetName val="DUKUNGAN"/>
      <sheetName val="DUKUNGAN ALAT"/>
      <sheetName val="PRGRAM MUTU"/>
      <sheetName val="MANAGEMEN MUTU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360.xml><?xml version="1.0" encoding="utf-8"?>
<externalLink xmlns="http://schemas.openxmlformats.org/spreadsheetml/2006/main">
  <externalBook xmlns:r="http://schemas.openxmlformats.org/officeDocument/2006/relationships" r:id="rId1">
    <sheetNames>
      <sheetName val="Rpba (2)"/>
      <sheetName val="AUTO"/>
      <sheetName val="KOEFISIEN BESI"/>
      <sheetName val="HSD"/>
      <sheetName val="ANALISA BIAYA"/>
      <sheetName val="backup TAMBAHAN"/>
      <sheetName val="RAB kantor"/>
      <sheetName val="hit"/>
      <sheetName val="REKAP HIT"/>
      <sheetName val="RAB2 talud"/>
      <sheetName val="hit2"/>
      <sheetName val="REKAP HIT2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61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Estimasi"/>
      <sheetName val="input"/>
      <sheetName val="alat"/>
      <sheetName val="upah&amp;bahan"/>
      <sheetName val="sewah alat"/>
      <sheetName val="anallisa lobar"/>
      <sheetName val="rkap"/>
      <sheetName val="RAB"/>
      <sheetName val="SCHDLU 120 HR"/>
      <sheetName val="SCHDLU 120 HR (2)"/>
      <sheetName val="MET"/>
      <sheetName val="jadwal alat &amp; tenaga"/>
      <sheetName val="analisa alat"/>
      <sheetName val="subk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62.xml><?xml version="1.0" encoding="utf-8"?>
<externalLink xmlns="http://schemas.openxmlformats.org/spreadsheetml/2006/main">
  <externalBook xmlns:r="http://schemas.openxmlformats.org/officeDocument/2006/relationships" r:id="rId1">
    <sheetNames>
      <sheetName val="MUTU (2)"/>
      <sheetName val="MUTU 1"/>
      <sheetName val="metode"/>
      <sheetName val="AMPL"/>
      <sheetName val=" hrg bhn"/>
      <sheetName val="analis"/>
      <sheetName val="BREAK DOWN"/>
      <sheetName val="schdl"/>
      <sheetName val="jd alt"/>
      <sheetName val="jd bhn"/>
      <sheetName val="jd tng"/>
      <sheetName val="rkap "/>
      <sheetName val="rab "/>
      <sheetName val="auto-P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63.xml><?xml version="1.0" encoding="utf-8"?>
<externalLink xmlns="http://schemas.openxmlformats.org/spreadsheetml/2006/main">
  <externalBook xmlns:r="http://schemas.openxmlformats.org/officeDocument/2006/relationships" r:id="rId1">
    <sheetNames>
      <sheetName val="koper"/>
      <sheetName val="Rek.Analisa"/>
      <sheetName val="Analisa (Asli)"/>
      <sheetName val="Harga Satuan(Dipakai)"/>
      <sheetName val="PANUA"/>
      <sheetName val="BOQ PANUA"/>
      <sheetName val="ALAS"/>
      <sheetName val="BOQ ALAS"/>
      <sheetName val="BRANG BARA"/>
      <sheetName val="BOQ BRANG BARA"/>
      <sheetName val="lempe"/>
      <sheetName val="BOQ lempe"/>
      <sheetName val="BUGIS"/>
      <sheetName val="BOQ Bugis"/>
      <sheetName val="RAB"/>
      <sheetName val="analis"/>
      <sheetName val=" hrg bhn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4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UAN"/>
      <sheetName val="ANALISA"/>
      <sheetName val="RAB"/>
      <sheetName val="REKAP"/>
      <sheetName val="JADWAL"/>
      <sheetName val="Peralatan"/>
      <sheetName val="PERSONIL"/>
      <sheetName val="Mod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5.xml><?xml version="1.0" encoding="utf-8"?>
<externalLink xmlns="http://schemas.openxmlformats.org/spreadsheetml/2006/main">
  <externalBook xmlns:r="http://schemas.openxmlformats.org/officeDocument/2006/relationships" r:id="rId1">
    <sheetNames>
      <sheetName val="HARGA PIPA DAN ACC"/>
      <sheetName val="HARGA SAT"/>
      <sheetName val="ANALISA"/>
      <sheetName val="ANALIS SAT. DIPA"/>
      <sheetName val="REHAB KTR"/>
      <sheetName val="BANPRO DOMPU"/>
      <sheetName val="BANPRO BIMA"/>
      <sheetName val="BONGOR"/>
      <sheetName val="JERANJANG"/>
      <sheetName val="LABULIA"/>
      <sheetName val="RANGGAGATA"/>
      <sheetName val="PENGEMBUR"/>
      <sheetName val="ALAS"/>
      <sheetName val="BARA"/>
      <sheetName val="WOHA"/>
      <sheetName val="TALIWANG"/>
      <sheetName val="KAYANGAN"/>
      <sheetName val="IKK JEREWEH "/>
      <sheetName val="PELANGAN"/>
      <sheetName val="DS. TEGAL MAJE"/>
      <sheetName val="DS SUKARARA"/>
      <sheetName val="DS. TAMBAK SARI"/>
      <sheetName val="ESDM BALE BERANG"/>
      <sheetName val="DS. BATU PUTIH"/>
      <sheetName val="DS. MONTONG AJAN"/>
      <sheetName val="DS.PEMONGKONG"/>
      <sheetName val="DS. RARANG"/>
      <sheetName val="DS.BUNGIN"/>
      <sheetName val="DS. MBUJU"/>
      <sheetName val="DS. RORA"/>
      <sheetName val="DS. AKAR2"/>
      <sheetName val="TANJUNG"/>
      <sheetName val="PPI LAB LOMBOK"/>
      <sheetName val="PPI TJG LUAR"/>
      <sheetName val="PPI TELUK SANTONG"/>
      <sheetName val="PPI SORO ADU"/>
      <sheetName val="PPI SORO KEMPO"/>
      <sheetName val="PPI SA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66.xml><?xml version="1.0" encoding="utf-8"?>
<externalLink xmlns="http://schemas.openxmlformats.org/spreadsheetml/2006/main">
  <externalBook xmlns:r="http://schemas.openxmlformats.org/officeDocument/2006/relationships" r:id="rId1">
    <sheetNames>
      <sheetName val="Tulangan"/>
      <sheetName val="Input-Project"/>
      <sheetName val="Input O&amp;M"/>
      <sheetName val="Bar List O&amp;M"/>
      <sheetName val="Kayu O&amp;M"/>
      <sheetName val="O&amp;M Quantity"/>
      <sheetName val="O&amp;M Office"/>
      <sheetName val="Bar List GH"/>
      <sheetName val="Kayu GH"/>
      <sheetName val="GH Quantity"/>
      <sheetName val="Guard House"/>
      <sheetName val="H.Satuan"/>
      <sheetName val="Peralatan"/>
      <sheetName val="Basic Price"/>
      <sheetName val="Analisa K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7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sade2"/>
    </sheetNames>
    <sheetDataSet>
      <sheetData sheetId="0"/>
      <sheetData sheetId="1"/>
      <sheetData sheetId="2"/>
    </sheetDataSet>
  </externalBook>
</externalLink>
</file>

<file path=xl/externalLinks/externalLink3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oper (2)"/>
      <sheetName val="Vol.Rehab Panoso"/>
      <sheetName val="T.1"/>
      <sheetName val="Rek.Rehab Panoso"/>
      <sheetName val="RAB Rehab Panoso"/>
      <sheetName val="Vol.Rehab Orong Gedong"/>
      <sheetName val="T.2"/>
      <sheetName val="Rek.Rehab Orong Gedong"/>
      <sheetName val="RAB Rehab Orong Gedong"/>
      <sheetName val="Vol.Rehab Semaya"/>
      <sheetName val="T.3"/>
      <sheetName val="Rek.Semaya"/>
      <sheetName val="RAB Semaya"/>
      <sheetName val="Vol.Rehab T.Ksaming"/>
      <sheetName val="Rek.T.Ksaming"/>
      <sheetName val="T.4"/>
      <sheetName val="RAB T.Ksaming"/>
      <sheetName val="Vol.Rehab Semurung"/>
      <sheetName val="T.5"/>
      <sheetName val="Rek.Semurung"/>
      <sheetName val="RAB Semurung"/>
      <sheetName val="Vol.Rehab Keban Jamomg"/>
      <sheetName val="T.6"/>
      <sheetName val="Rek.Keban Jamong"/>
      <sheetName val="RAB Keban Jamong"/>
      <sheetName val="Vol.Rehab Plam Ngaong"/>
      <sheetName val="T.7"/>
      <sheetName val="Rek.Plam Ngaong"/>
      <sheetName val="Vol.Rehab Plam Ngaong (revisi)"/>
      <sheetName val="RAB Plam Ngaong"/>
      <sheetName val="Vol.Rehab Otak Semu"/>
      <sheetName val="T.8"/>
      <sheetName val="Rek.Otak Semu"/>
      <sheetName val="RAB Otak Semu"/>
      <sheetName val="Rek-Analisa"/>
      <sheetName val="Analisa (2)"/>
      <sheetName val="analis_alat"/>
      <sheetName val="Harga Satuan"/>
      <sheetName val="COVER"/>
      <sheetName val="AnlsAlt"/>
      <sheetName val="rab"/>
      <sheetName val="anls"/>
      <sheetName val="Upa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9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Estimasi"/>
      <sheetName val="input"/>
      <sheetName val="alat"/>
      <sheetName val="upah&amp;bahan"/>
      <sheetName val="sewah alat"/>
      <sheetName val="anallisa lobar"/>
      <sheetName val="rkap"/>
      <sheetName val="RAB"/>
      <sheetName val="SCHDLU 120 HR"/>
      <sheetName val="SCHDLU 120 HR (2)"/>
      <sheetName val="MET"/>
      <sheetName val="jadwal alat &amp; tenaga"/>
      <sheetName val="analisa alat"/>
      <sheetName val="subk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..OK"/>
      <sheetName val="ANAL"/>
      <sheetName val="AN-ALAT"/>
      <sheetName val="RAB"/>
      <sheetName val="SCH..OK!"/>
      <sheetName val="SCH..OK TEST"/>
      <sheetName val="MET"/>
      <sheetName val="PROG-MUTU"/>
      <sheetName val="LAMP-MUTU"/>
      <sheetName val="ESTIMASI"/>
      <sheetName val="PEN"/>
      <sheetName val="T.TEKNIK"/>
      <sheetName val="DFT.ALAT"/>
      <sheetName val="adm"/>
      <sheetName val="DATA-DATA"/>
      <sheetName val="STRUKTUR"/>
      <sheetName val="SKN"/>
      <sheetName val="NERACA "/>
      <sheetName val="sub-kont"/>
      <sheetName val="ALMAT"/>
      <sheetName val="auto"/>
      <sheetName val="kolusi..OK"/>
      <sheetName val="kolusi"/>
      <sheetName val="ALMAT - S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70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371.xml><?xml version="1.0" encoding="utf-8"?>
<externalLink xmlns="http://schemas.openxmlformats.org/spreadsheetml/2006/main">
  <externalBook xmlns:r="http://schemas.openxmlformats.org/officeDocument/2006/relationships" r:id="rId1">
    <sheetNames>
      <sheetName val="KAN. LOKAL"/>
      <sheetName val="PERSIAPAN"/>
      <sheetName val="OP. PERJAM"/>
      <sheetName val="B. LANGSUNG"/>
      <sheetName val="B. PERSONIL"/>
      <sheetName val="OP. ALAT"/>
      <sheetName val="Rekap"/>
      <sheetName val="Rab (2)"/>
      <sheetName val="Rab"/>
      <sheetName val="Anls use"/>
      <sheetName val="Upah+bahan"/>
      <sheetName val="Sheet3"/>
      <sheetName val="Bahan"/>
      <sheetName val="Sheet1"/>
      <sheetName val="Rek-Anal"/>
      <sheetName val="Analisa 1"/>
      <sheetName val="Analisa 2"/>
      <sheetName val="5-Peralat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72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"/>
      <sheetName val="Rek-Anal"/>
      <sheetName val="Uph&amp;bhn"/>
      <sheetName val="An.Alat"/>
      <sheetName val="List"/>
      <sheetName val="A"/>
      <sheetName val="B"/>
      <sheetName val="C"/>
      <sheetName val="D"/>
      <sheetName val="I"/>
      <sheetName val="E"/>
      <sheetName val="F"/>
      <sheetName val="G"/>
      <sheetName val="Analisa pipa LBK"/>
      <sheetName val="Analisa pipa"/>
      <sheetName val="PT"/>
      <sheetName val="Pzmt"/>
      <sheetName val="T.8"/>
      <sheetName val="BRCP&amp;INTAKE"/>
      <sheetName val="SCH"/>
      <sheetName val="tode"/>
      <sheetName val="Gal-Tim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3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</sheetNames>
    <sheetDataSet>
      <sheetData sheetId="0" refreshError="1"/>
    </sheetDataSet>
  </externalBook>
</externalLink>
</file>

<file path=xl/externalLinks/externalLink37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bsen"/>
      <sheetName val="RAB-GUB"/>
      <sheetName val="Analisa Tagih 2 ACC"/>
      <sheetName val="Sheet2"/>
      <sheetName val="RABSWA"/>
      <sheetName val="Sheet3"/>
      <sheetName val="bahan Nego"/>
      <sheetName val="ANALISA TAGIH"/>
      <sheetName val="Analisa"/>
      <sheetName val="Daf.Harga-Upah"/>
      <sheetName val="REKAP SALUT-MUMBULS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5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XXXX"/>
      <sheetName val="DATA"/>
      <sheetName val="HRG.S"/>
      <sheetName val="AN.HRG.S"/>
      <sheetName val="AN-ALAT"/>
      <sheetName val="RAB.ITEM"/>
      <sheetName val="REKAP.RAB.ITEM-1"/>
      <sheetName val="REKAP.ANALIS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6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a"/>
      <sheetName val="Sheet2"/>
      <sheetName val="Sheet3"/>
      <sheetName val="Sheet1"/>
      <sheetName val="Biaya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7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ASI"/>
      <sheetName val="WTP"/>
      <sheetName val="Res 500"/>
      <sheetName val="sced"/>
      <sheetName val="HARGA SAT"/>
      <sheetName val="ANALIS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8.xml><?xml version="1.0" encoding="utf-8"?>
<externalLink xmlns="http://schemas.openxmlformats.org/spreadsheetml/2006/main">
  <externalBook xmlns:r="http://schemas.openxmlformats.org/officeDocument/2006/relationships" r:id="rId1">
    <sheetNames>
      <sheetName val="UR-TEKNIS"/>
    </sheetNames>
    <sheetDataSet>
      <sheetData sheetId="0" refreshError="1"/>
    </sheetDataSet>
  </externalBook>
</externalLink>
</file>

<file path=xl/externalLinks/externalLink379.xml><?xml version="1.0" encoding="utf-8"?>
<externalLink xmlns="http://schemas.openxmlformats.org/spreadsheetml/2006/main">
  <externalBook xmlns:r="http://schemas.openxmlformats.org/officeDocument/2006/relationships" r:id="rId1">
    <sheetNames>
      <sheetName val="Uraian Teknis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"/>
      <sheetName val="ANL"/>
      <sheetName val="REKAP-ANL"/>
      <sheetName val="RAB"/>
      <sheetName val="Scedul"/>
      <sheetName val="interpolasi"/>
      <sheetName val="A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0.xml><?xml version="1.0" encoding="utf-8"?>
<externalLink xmlns="http://schemas.openxmlformats.org/spreadsheetml/2006/main">
  <externalBook xmlns:r="http://schemas.openxmlformats.org/officeDocument/2006/relationships" r:id="rId1">
    <sheetNames>
      <sheetName val="DU-5"/>
    </sheetNames>
    <sheetDataSet>
      <sheetData sheetId="0" refreshError="1"/>
    </sheetDataSet>
  </externalBook>
</externalLink>
</file>

<file path=xl/externalLinks/externalLink381.xml><?xml version="1.0" encoding="utf-8"?>
<externalLink xmlns="http://schemas.openxmlformats.org/spreadsheetml/2006/main">
  <externalBook xmlns:r="http://schemas.openxmlformats.org/officeDocument/2006/relationships" r:id="rId1">
    <sheetNames>
      <sheetName val="caper pen"/>
      <sheetName val="S.Pen"/>
      <sheetName val="REKAP HARAGA"/>
      <sheetName val="RAB K"/>
      <sheetName val="UPH  + BHN"/>
      <sheetName val="ANLIS"/>
      <sheetName val="metode oky"/>
      <sheetName val="Schedule"/>
      <sheetName val="sTRUK"/>
      <sheetName val="Personil&amp;Alat"/>
      <sheetName val="JAD. TENAGA"/>
      <sheetName val="JAD. BAHAN"/>
      <sheetName val="j.alt"/>
      <sheetName val="Analis Teknik OKY"/>
      <sheetName val="auto-PPN"/>
      <sheetName val="Variabel"/>
      <sheetName val="Prog.Mutu"/>
      <sheetName val="Istimasi"/>
      <sheetName val="Renc.Prog.K3"/>
      <sheetName val="lansam"/>
      <sheetName val="SKOP"/>
      <sheetName val="RPM"/>
      <sheetName val="brek don"/>
      <sheetName val="Pernyataan"/>
      <sheetName val="REKAP"/>
      <sheetName val="RAB"/>
      <sheetName val="Analisa-K"/>
      <sheetName val="Analisa-E"/>
      <sheetName val="Hrg. Uph &amp; Bhn"/>
      <sheetName val="Metode"/>
      <sheetName val="RKP ANLS"/>
      <sheetName val="PERN"/>
      <sheetName val="AN ALT"/>
      <sheetName val="MUTU"/>
      <sheetName val="su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82.xml><?xml version="1.0" encoding="utf-8"?>
<externalLink xmlns="http://schemas.openxmlformats.org/spreadsheetml/2006/main">
  <externalBook xmlns:r="http://schemas.openxmlformats.org/officeDocument/2006/relationships" r:id="rId1">
    <sheetNames>
      <sheetName val="I-PPh"/>
      <sheetName val="I-PPh Final"/>
    </sheetNames>
    <sheetDataSet>
      <sheetData sheetId="0" refreshError="1"/>
      <sheetData sheetId="1" refreshError="1"/>
    </sheetDataSet>
  </externalBook>
</externalLink>
</file>

<file path=xl/externalLinks/externalLink383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</sheetNames>
    <sheetDataSet>
      <sheetData sheetId="0" refreshError="1"/>
    </sheetDataSet>
  </externalBook>
</externalLink>
</file>

<file path=xl/externalLinks/externalLink384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el"/>
      <sheetName val="Rekap"/>
      <sheetName val="RAB"/>
      <sheetName val="Daftar Harga"/>
      <sheetName val="Analisa"/>
      <sheetName val="Break Down Bahan"/>
      <sheetName val="EBU"/>
      <sheetName val="Analis TAB"/>
      <sheetName val="SCH"/>
      <sheetName val="METODE"/>
      <sheetName val="J.T"/>
      <sheetName val="J.B"/>
      <sheetName val="J.Alat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85.xml><?xml version="1.0" encoding="utf-8"?>
<externalLink xmlns="http://schemas.openxmlformats.org/spreadsheetml/2006/main">
  <externalBook xmlns:r="http://schemas.openxmlformats.org/officeDocument/2006/relationships" r:id="rId1">
    <sheetNames>
      <sheetName val="Super"/>
      <sheetName val="surt"/>
      <sheetName val="auto-PPN"/>
      <sheetName val="variabel"/>
      <sheetName val="S.Penawarn"/>
      <sheetName val="REKP "/>
      <sheetName val="RAB"/>
      <sheetName val="RKP.ANL"/>
      <sheetName val="analis baru"/>
      <sheetName val="bahan"/>
      <sheetName val="septek"/>
      <sheetName val="Metode"/>
      <sheetName val="sche"/>
      <sheetName val="SP"/>
      <sheetName val="J.Tng"/>
      <sheetName val="J.bhn"/>
      <sheetName val="J.ALT"/>
      <sheetName val="Sheet4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6.xml><?xml version="1.0" encoding="utf-8"?>
<externalLink xmlns="http://schemas.openxmlformats.org/spreadsheetml/2006/main">
  <externalBook xmlns:r="http://schemas.openxmlformats.org/officeDocument/2006/relationships" r:id="rId1">
    <sheetNames>
      <sheetName val="Tulangan"/>
      <sheetName val="Input-Project"/>
      <sheetName val="Input O&amp;M"/>
      <sheetName val="Bar List GH"/>
      <sheetName val="Kayu GH"/>
      <sheetName val="GH Quantity"/>
      <sheetName val="Guard House"/>
      <sheetName val="ANALIS"/>
      <sheetName val="UPH. BHN"/>
      <sheetName val="bahan"/>
      <sheetName val="Material"/>
      <sheetName val="Upah"/>
      <sheetName val="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7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  <sheetName val="BOQ Jar Temiling"/>
      <sheetName val="BOQ bang Temiling"/>
      <sheetName val="RAB Temiling "/>
      <sheetName val="Gambar"/>
      <sheetName val="Input Data"/>
      <sheetName val="Form Kosong"/>
      <sheetName val="Analis yg Dipakai"/>
      <sheetName val="RAB Normalisasi"/>
      <sheetName val="RAB Normalisasi (2)"/>
      <sheetName val="UPH  + BHN"/>
      <sheetName val="ANLIS"/>
      <sheetName val="ANALIS"/>
      <sheetName val="Uph&amp;bhn"/>
      <sheetName val="Upah"/>
      <sheetName val="GH Quantity"/>
      <sheetName val="DU-5"/>
      <sheetName val="input"/>
      <sheetName val="Analisa Upah &amp; Bahan Plum"/>
      <sheetName val="Total Harga"/>
      <sheetName val="#REF"/>
      <sheetName val="Analisa"/>
      <sheetName val="SAT-DAS"/>
      <sheetName val="Cover"/>
      <sheetName val="Sheet3"/>
      <sheetName val="dasar"/>
      <sheetName val="Master Edit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8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 "/>
      <sheetName val="Rekap"/>
      <sheetName val="HS ATUR"/>
      <sheetName val="alat"/>
      <sheetName val="harga"/>
      <sheetName val="ANALISA"/>
      <sheetName val="Daftar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9.xml><?xml version="1.0" encoding="utf-8"?>
<externalLink xmlns="http://schemas.openxmlformats.org/spreadsheetml/2006/main">
  <externalBook xmlns:r="http://schemas.openxmlformats.org/officeDocument/2006/relationships" r:id="rId1">
    <sheetNames>
      <sheetName val="Daf-Har-Pening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upah bahan"/>
      <sheetName val="ana"/>
      <sheetName val="000000000"/>
      <sheetName val="pen"/>
      <sheetName val="Sheet5"/>
      <sheetName val="Rekap total"/>
      <sheetName val="Sheet1"/>
      <sheetName val="Sheet4"/>
      <sheetName val="aula"/>
      <sheetName val="kantor"/>
      <sheetName val="lumbung"/>
      <sheetName val="papan nama"/>
      <sheetName val="jalan"/>
      <sheetName val="Sheet7"/>
      <sheetName val="Sheet6"/>
      <sheetName val="um"/>
      <sheetName val="upah_bahan"/>
      <sheetName val="Rekap_total"/>
      <sheetName val="papan_nama"/>
      <sheetName val="RAB 1"/>
      <sheetName val="Upah"/>
      <sheetName val="Analisa"/>
      <sheetName val="RAB 2"/>
      <sheetName val="RAB 3"/>
      <sheetName val="HARGA SAT"/>
      <sheetName val="INPUT"/>
      <sheetName val="Bahan"/>
      <sheetName val="351BQMCN"/>
      <sheetName val="Pol"/>
      <sheetName val="HSD"/>
      <sheetName val="Rekap"/>
      <sheetName val="Harsat"/>
      <sheetName val="MING I"/>
      <sheetName val="Kolom"/>
      <sheetName val="Bill of Quantity"/>
      <sheetName val="PileCap"/>
      <sheetName val="TB"/>
      <sheetName val="JAD-PEL"/>
      <sheetName val="Analisa Umum"/>
      <sheetName val="Harga Satuan"/>
      <sheetName val="ALAT"/>
      <sheetName val="upah_bahan1"/>
      <sheetName val="Rekap_total1"/>
      <sheetName val="papan_nama1"/>
      <sheetName val="HARGA_SAT"/>
      <sheetName val="RAB_1"/>
      <sheetName val="RAB_2"/>
      <sheetName val="RAB_3"/>
      <sheetName val="Koordinat"/>
      <sheetName val="AN-ALAT"/>
      <sheetName val="A-D"/>
      <sheetName val="HS"/>
      <sheetName val="Analisa Pompa"/>
      <sheetName val="B"/>
      <sheetName val="C"/>
      <sheetName val="HARGA SAT Pompa"/>
      <sheetName val="K-E"/>
      <sheetName val="F"/>
      <sheetName val="AUTO"/>
      <sheetName val="H"/>
      <sheetName val="RAB"/>
      <sheetName val="SP"/>
      <sheetName val="keb-BHN"/>
      <sheetName val="SEX"/>
      <sheetName val="Data"/>
      <sheetName val="ANALIS"/>
      <sheetName val="hrg bhn"/>
      <sheetName val="Daf-Harga"/>
      <sheetName val="Daf.Harga"/>
      <sheetName val="ANA-PEK"/>
      <sheetName val="Kuantitas &amp; Harga"/>
      <sheetName val="REKAP-ANALISA"/>
      <sheetName val="REQDELTA"/>
      <sheetName val="Upah,Bahan,Alat"/>
      <sheetName val="AnPipa &amp; Acc"/>
      <sheetName val="AnSipil"/>
      <sheetName val="Rekap Analisa1"/>
      <sheetName val="AnTes &amp; Cuci pipa"/>
      <sheetName val="RAB2"/>
      <sheetName val="RKAP1"/>
      <sheetName val="RKAP2"/>
      <sheetName val="Rincian"/>
      <sheetName val="Upah&amp;Bahan"/>
      <sheetName val="SITE-E"/>
      <sheetName val="WTP-BLD"/>
      <sheetName val="HARGA"/>
      <sheetName val="HRG BH"/>
      <sheetName val="RAB I"/>
      <sheetName val="OP. ALAT"/>
      <sheetName val="OP. PERJAM"/>
      <sheetName val="KAN. LOKAL"/>
      <sheetName val="B. PERSONIL"/>
      <sheetName val="Harga Satu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90.xml><?xml version="1.0" encoding="utf-8"?>
<externalLink xmlns="http://schemas.openxmlformats.org/spreadsheetml/2006/main">
  <externalBook xmlns:r="http://schemas.openxmlformats.org/officeDocument/2006/relationships" r:id="rId1">
    <sheetNames>
      <sheetName val="An.K2-3-5"/>
      <sheetName val="Bronjong"/>
      <sheetName val="An. K.7"/>
      <sheetName val="An. K-810"/>
      <sheetName val="Daf. Upah,Bhn&amp;Alat"/>
      <sheetName val="Rekap"/>
      <sheetName val="Kuant. &amp; Hrg"/>
      <sheetName val="Daf. Hrg. Alat"/>
      <sheetName val="Anl. Alat. (1)"/>
      <sheetName val="Anl. Alat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91.xml><?xml version="1.0" encoding="utf-8"?>
<externalLink xmlns="http://schemas.openxmlformats.org/spreadsheetml/2006/main">
  <externalBook xmlns:r="http://schemas.openxmlformats.org/officeDocument/2006/relationships" r:id="rId1">
    <sheetNames>
      <sheetName val="Kunci"/>
      <sheetName val="Hitungan"/>
      <sheetName val="RKP "/>
      <sheetName val="RAB Bappedal"/>
      <sheetName val="Analisa Bangun "/>
      <sheetName val="Analisa Bongkar"/>
      <sheetName val="Rekap Analis"/>
      <sheetName val="HARGA SAT"/>
      <sheetName val="Analis"/>
      <sheetName val="Upah&amp;Bahan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393.xml><?xml version="1.0" encoding="utf-8"?>
<externalLink xmlns="http://schemas.openxmlformats.org/spreadsheetml/2006/main">
  <externalBook xmlns:r="http://schemas.openxmlformats.org/officeDocument/2006/relationships" r:id="rId1">
    <sheetNames>
      <sheetName val="Break Down"/>
      <sheetName val="ALT (2)"/>
      <sheetName val="rekap"/>
      <sheetName val="rap"/>
      <sheetName val="rab"/>
      <sheetName val="upah"/>
      <sheetName val="Analisa"/>
      <sheetName val="urai"/>
      <sheetName val="alt"/>
      <sheetName val="Sheet1"/>
      <sheetName val="scdl"/>
      <sheetName val="OH"/>
      <sheetName val="tode"/>
      <sheetName val="alat"/>
      <sheetName val="bhn"/>
      <sheetName val="t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94.xml><?xml version="1.0" encoding="utf-8"?>
<externalLink xmlns="http://schemas.openxmlformats.org/spreadsheetml/2006/main">
  <externalBook xmlns:r="http://schemas.openxmlformats.org/officeDocument/2006/relationships" r:id="rId1">
    <sheetNames>
      <sheetName val="Dimensi Saluran"/>
      <sheetName val="Dimensi Saluran (baru)"/>
      <sheetName val="Bangunan Terjun Tegak"/>
      <sheetName val="Bangunan Terjun Miring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39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Info"/>
      <sheetName val="Basic Price"/>
      <sheetName val="Peralatan"/>
      <sheetName val="Sewa ALat"/>
      <sheetName val="NP"/>
      <sheetName val="Rekap Ana"/>
      <sheetName val="Analisa Quarry"/>
      <sheetName val="Agregat"/>
      <sheetName val="Mobilisasi"/>
      <sheetName val="BQ"/>
      <sheetName val="Rekap"/>
      <sheetName val="Time"/>
      <sheetName val="Metode"/>
      <sheetName val="Spektek"/>
      <sheetName val="TBA"/>
      <sheetName val="Network"/>
      <sheetName val="Subkon"/>
      <sheetName val="Amp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6.xml><?xml version="1.0" encoding="utf-8"?>
<externalLink xmlns="http://schemas.openxmlformats.org/spreadsheetml/2006/main">
  <externalBook xmlns:r="http://schemas.openxmlformats.org/officeDocument/2006/relationships" r:id="rId1">
    <sheetNames>
      <sheetName val="ANALISA ALAT"/>
      <sheetName val="Excavator"/>
      <sheetName val="Loader"/>
      <sheetName val="DUMP TRUCK"/>
      <sheetName val="BULLDOZER"/>
      <sheetName val="upah bahan"/>
      <sheetName val="Galian Timbunan"/>
      <sheetName val="Pasangan"/>
      <sheetName val="Beton"/>
      <sheetName val="Metal"/>
      <sheetName val="Jalan"/>
      <sheetName val="RKP-Bendung"/>
      <sheetName val="Tahapan"/>
      <sheetName val="harga naik 10%"/>
      <sheetName val="manfaat turun 10% (2)"/>
      <sheetName val="hrga naik manfaat turun 10% (2)"/>
      <sheetName val="ditunda 1 tahun"/>
      <sheetName val="Harga_2009"/>
      <sheetName val="Analisa_pekerjaan"/>
      <sheetName val="Analisa_Alat"/>
      <sheetName val="Rekap_2009"/>
      <sheetName val="RAB-BENDUNG"/>
      <sheetName val="Volume Pekerja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97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el"/>
      <sheetName val="rekap"/>
      <sheetName val="Sub-Kont"/>
      <sheetName val="RAB"/>
      <sheetName val="Scedule"/>
      <sheetName val="J. Tenaga"/>
      <sheetName val="J. Bahan"/>
      <sheetName val="J. Alat"/>
      <sheetName val="analis"/>
      <sheetName val="Break Down Bahan LS"/>
      <sheetName val="Break Down Alat"/>
      <sheetName val="METODE"/>
      <sheetName val="harga"/>
      <sheetName val="Breakdown"/>
      <sheetName val="TIME"/>
      <sheetName val="ALT"/>
      <sheetName val="STRUKTUR"/>
      <sheetName val="MUTU"/>
      <sheetName val="MUTU 1"/>
      <sheetName val="PITE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8.xml><?xml version="1.0" encoding="utf-8"?>
<externalLink xmlns="http://schemas.openxmlformats.org/spreadsheetml/2006/main">
  <externalBook xmlns:r="http://schemas.openxmlformats.org/officeDocument/2006/relationships" r:id="rId1">
    <sheetNames>
      <sheetName val="Prog mutu"/>
      <sheetName val="METODE"/>
      <sheetName val="DIV-1"/>
      <sheetName val="DIV-3"/>
      <sheetName val="DIV-5"/>
      <sheetName val="DIV-6"/>
      <sheetName val="DIV-7"/>
      <sheetName val="NETW"/>
      <sheetName val="SCEDULE"/>
      <sheetName val="Basic"/>
      <sheetName val="ALAT"/>
      <sheetName val="JADW TEGBAHALT"/>
      <sheetName val="HIT BAHALAT"/>
      <sheetName val="Umum"/>
      <sheetName val="CODE"/>
      <sheetName val="REKAP-RAB"/>
      <sheetName val="QUARRY"/>
      <sheetName val="DIV-8"/>
      <sheetName val="DIV-9"/>
      <sheetName val="DIV-11"/>
      <sheetName val="DIV-2"/>
      <sheetName val="DIV-4"/>
      <sheetName val="Aggrega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9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Analisa Alat"/>
      <sheetName val="ABS Peralatan"/>
      <sheetName val="Harga Satuan"/>
      <sheetName val="DATA"/>
      <sheetName val="Rekapitulasi"/>
      <sheetName val="RAB"/>
      <sheetName val="Metode"/>
      <sheetName val="JADWAL"/>
      <sheetName val="NET"/>
      <sheetName val="SUBKONT"/>
      <sheetName val="DAF-PEKUTAMA"/>
      <sheetName val="AN-MOB"/>
      <sheetName val="Analisa"/>
      <sheetName val="Uph&amp;bhn"/>
      <sheetName val="Rek-A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AGG"/>
      <sheetName val="QUQRY"/>
      <sheetName val="ALAT"/>
      <sheetName val="G"/>
      <sheetName val="H"/>
      <sheetName val="F (2)"/>
      <sheetName val="F (3)"/>
      <sheetName val="F"/>
      <sheetName val="D (2)"/>
      <sheetName val="D"/>
      <sheetName val="E"/>
      <sheetName val="C"/>
      <sheetName val="MOB"/>
      <sheetName val="B"/>
      <sheetName val="A"/>
      <sheetName val="DIV6 (3)"/>
      <sheetName val="DIV6"/>
      <sheetName val="DIV6 (2)"/>
      <sheetName val="div6A"/>
      <sheetName val="Rekap Biaya"/>
      <sheetName val="SPEKTEK"/>
      <sheetName val="Guna Alat"/>
      <sheetName val="Guna Bahan"/>
      <sheetName val="Guna"/>
      <sheetName val="SCH"/>
      <sheetName val="Kuantitas &amp; Harga"/>
      <sheetName val="Pekerjaan Utama"/>
      <sheetName val="TODE (2)"/>
      <sheetName val="TODE"/>
      <sheetName val="%"/>
      <sheetName val="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400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RP KLU"/>
      <sheetName val="lok1"/>
      <sheetName val="lok2"/>
      <sheetName val="lok3"/>
      <sheetName val="lok4"/>
      <sheetName val="lok5"/>
      <sheetName val="lok6"/>
      <sheetName val="Jar&amp;Box.KLU"/>
      <sheetName val="Kondisi"/>
      <sheetName val="Rekap Quantity"/>
      <sheetName val="Rkp Quantity Lotim"/>
      <sheetName val="INPUT"/>
      <sheetName val="Rincian"/>
      <sheetName val="Rehab"/>
      <sheetName val="INPUT (2)"/>
      <sheetName val="RAB"/>
      <sheetName val="REKAP"/>
      <sheetName val="SC"/>
      <sheetName val="List"/>
      <sheetName val="An.Alat"/>
      <sheetName val="Rek-Anal"/>
      <sheetName val="A"/>
      <sheetName val="B"/>
      <sheetName val="C"/>
      <sheetName val="D"/>
      <sheetName val="F"/>
      <sheetName val="E"/>
      <sheetName val="G"/>
      <sheetName val="J"/>
      <sheetName val=" BL &amp; BTL"/>
      <sheetName val="Alat Bor"/>
      <sheetName val="Tabel Alat Bor"/>
      <sheetName val="Uph&amp;bhn"/>
      <sheetName val="rangka atap"/>
      <sheetName val="penutup atap"/>
      <sheetName val="K'9"/>
      <sheetName val="De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01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P.1"/>
      <sheetName val="Rek.Rehab Mari(1)"/>
      <sheetName val="RAB Rehab Mari"/>
      <sheetName val="P.2"/>
      <sheetName val="Rek.Rehab Saniri(2)"/>
      <sheetName val="RAB Rehab Saniri"/>
      <sheetName val="P.3"/>
      <sheetName val="Rek.Rehab Barengkek(3)"/>
      <sheetName val="RAB Rehab Barengkek"/>
      <sheetName val="P.4"/>
      <sheetName val="Rek.Rehab Lutuk Rempe(4)"/>
      <sheetName val="RAB Rehab Lutuk Rempe"/>
      <sheetName val="P.5"/>
      <sheetName val="Rek.Rehab Lang Jorok(5)"/>
      <sheetName val="RAB Rehab Lang Jorok"/>
      <sheetName val="P.6"/>
      <sheetName val="Rek.Rehab Lang Tatung(6)"/>
      <sheetName val="RAB Rehab Lang Tantung"/>
      <sheetName val="P.7"/>
      <sheetName val="Rek.Rehab KapuriKapis(7)"/>
      <sheetName val="RAB Rehab KapuriKapis"/>
      <sheetName val="P.8"/>
      <sheetName val="Rek.Rehab Lamunga(8)"/>
      <sheetName val="RAB Rehab Lamunga"/>
      <sheetName val="P.9"/>
      <sheetName val="Rek.Rehab JorokLone(9)"/>
      <sheetName val="RAB Rehab JorokLone"/>
      <sheetName val="P.10"/>
      <sheetName val="Rek.Rehab JorokRamit(10)"/>
      <sheetName val="RAB Rehab JorokRamit"/>
      <sheetName val="P.11"/>
      <sheetName val="Rek.Rehab BrangSer(11)"/>
      <sheetName val="RAB Rehab BrangSer"/>
      <sheetName val="P.12"/>
      <sheetName val="Rek.Rehab Sangar(12)"/>
      <sheetName val="RAB Rehab Sangar"/>
      <sheetName val="P.13"/>
      <sheetName val="Rek.Rehab IlirSeloto(13)"/>
      <sheetName val="RAB Rehab IlirSeloto"/>
      <sheetName val="P.14"/>
      <sheetName val="Rek.Rehab BatuMelik(14)"/>
      <sheetName val="RAB Rehab BatuMelik"/>
      <sheetName val="Rek.Analisa"/>
      <sheetName val="Analisa"/>
      <sheetName val="Harga Sat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02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Rekapitulasi"/>
      <sheetName val="Rincian"/>
      <sheetName val="Upah&amp;Bahan"/>
      <sheetName val="Analisa"/>
      <sheetName val="List.Alat"/>
      <sheetName val="An.Alat"/>
      <sheetName val="Break Down Bahan LS"/>
      <sheetName val="NERACA "/>
      <sheetName val="RAB Rehab BatuMelik"/>
      <sheetName val="terend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3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rekap"/>
      <sheetName val="Analisa"/>
      <sheetName val="coba2"/>
      <sheetName val="bahan"/>
      <sheetName val="RAB"/>
      <sheetName val="Sheet2"/>
      <sheetName val="coba"/>
      <sheetName val="jad-alat"/>
      <sheetName val="jad-tenaga"/>
      <sheetName val="jad-bahan"/>
      <sheetName val="daf-person"/>
      <sheetName val="adm"/>
      <sheetName val="metode"/>
      <sheetName val="Sheet10"/>
      <sheetName val="SCHED"/>
      <sheetName val="DataMasukan"/>
      <sheetName val="Jadw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4.xml><?xml version="1.0" encoding="utf-8"?>
<externalLink xmlns="http://schemas.openxmlformats.org/spreadsheetml/2006/main">
  <externalBook xmlns:r="http://schemas.openxmlformats.org/officeDocument/2006/relationships" r:id="rId1">
    <sheetNames>
      <sheetName val="EMPANG"/>
      <sheetName val="MALILI"/>
      <sheetName val="KALIMANGO"/>
      <sheetName val="PADASUKA"/>
      <sheetName val="KAKIANG"/>
      <sheetName val="PERHITUNGAN"/>
      <sheetName val="HS"/>
      <sheetName val="HARGA SAT"/>
      <sheetName val="R-ALAT"/>
      <sheetName val="K.125.b"/>
      <sheetName val="125"/>
      <sheetName val="K.110.n"/>
      <sheetName val="K.211.n"/>
      <sheetName val="K.224.n"/>
      <sheetName val="K.320"/>
      <sheetName val="K.341"/>
      <sheetName val="K.410.n"/>
      <sheetName val="K.420"/>
      <sheetName val="K.514.n"/>
      <sheetName val="K.522"/>
      <sheetName val="K.715B"/>
      <sheetName val="K.711.n"/>
      <sheetName val="K.722.n"/>
      <sheetName val="K.810"/>
      <sheetName val="W.1.a"/>
      <sheetName val="E.001"/>
      <sheetName val="E.010"/>
      <sheetName val="E.031"/>
      <sheetName val="E.040"/>
      <sheetName val="E.052"/>
      <sheetName val="E.053"/>
      <sheetName val="E.080"/>
      <sheetName val="E.081"/>
      <sheetName val="E.082"/>
      <sheetName val="E.084"/>
      <sheetName val="E.087"/>
      <sheetName val="E.088"/>
      <sheetName val="E.089"/>
      <sheetName val="E.130"/>
      <sheetName val="E.152"/>
      <sheetName val="E.153"/>
      <sheetName val="E.154"/>
      <sheetName val="E.155"/>
      <sheetName val="E.156"/>
      <sheetName val="E.157"/>
      <sheetName val="E.182"/>
      <sheetName val="E.211"/>
      <sheetName val="E.212"/>
      <sheetName val="E.221"/>
      <sheetName val="E.251"/>
      <sheetName val="E.252"/>
      <sheetName val="E.253"/>
      <sheetName val="E.301"/>
      <sheetName val="E.341"/>
      <sheetName val="E.401"/>
      <sheetName val="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0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pengadang"/>
      <sheetName val="pancor dao"/>
      <sheetName val="PDAM"/>
      <sheetName val="KETARE"/>
      <sheetName val="Sheet1"/>
      <sheetName val="hrg.pp.pbrk+ntb"/>
      <sheetName val="Harga pipa.pb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6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AUTO"/>
      <sheetName val="TS 2"/>
      <sheetName val="CCO"/>
      <sheetName val="H3"/>
      <sheetName val="H2"/>
      <sheetName val="H1"/>
      <sheetName val="HS"/>
      <sheetName val="LB"/>
      <sheetName val="LM"/>
      <sheetName val="Q"/>
      <sheetName val="Analisa"/>
      <sheetName val="TS"/>
      <sheetName val="Rekap"/>
      <sheetName val="Jadwal"/>
      <sheetName val="KO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07.xml><?xml version="1.0" encoding="utf-8"?>
<externalLink xmlns="http://schemas.openxmlformats.org/spreadsheetml/2006/main">
  <externalBook xmlns:r="http://schemas.openxmlformats.org/officeDocument/2006/relationships" r:id="rId1">
    <sheetNames>
      <sheetName val="PR"/>
      <sheetName val="DATA WP"/>
      <sheetName val="B.1"/>
      <sheetName val="B.1.1"/>
      <sheetName val="B.2"/>
      <sheetName val="B.3"/>
      <sheetName val="B.3.1 Penyusutan"/>
      <sheetName val="B.3.2"/>
      <sheetName val="B.4"/>
      <sheetName val="E.1"/>
      <sheetName val="E.2"/>
      <sheetName val="E.3"/>
      <sheetName val="E.4"/>
      <sheetName val="E.5"/>
      <sheetName val="E.6"/>
      <sheetName val="Pos Koreksi"/>
      <sheetName val="nh badan "/>
      <sheetName val="nh ppn "/>
      <sheetName val="nh final "/>
      <sheetName val="nh 21"/>
      <sheetName val="nh 23"/>
      <sheetName val="nh 26"/>
      <sheetName val="CODE"/>
      <sheetName val="HARGA SAT"/>
      <sheetName val="Rekap"/>
      <sheetName val="analisa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0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dm"/>
      <sheetName val="Adm2"/>
      <sheetName val="Scedul"/>
      <sheetName val="Pengurus"/>
      <sheetName val="Personil"/>
      <sheetName val="ScedPers"/>
      <sheetName val="n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9.xml><?xml version="1.0" encoding="utf-8"?>
<externalLink xmlns="http://schemas.openxmlformats.org/spreadsheetml/2006/main">
  <externalBook xmlns:r="http://schemas.openxmlformats.org/officeDocument/2006/relationships" r:id="rId1">
    <sheetNames>
      <sheetName val="@"/>
      <sheetName val="RAB"/>
      <sheetName val="Rekap"/>
      <sheetName val="auto-lock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LAT (2)"/>
      <sheetName val="Upah&amp;bahan"/>
      <sheetName val="ALAT"/>
      <sheetName val="EST"/>
      <sheetName val="QUARRY"/>
      <sheetName val="Basic"/>
      <sheetName val="data"/>
      <sheetName val="Aggregat"/>
      <sheetName val="ALT &amp; BRKdwn"/>
      <sheetName val="Daf.Uph &amp; Bah"/>
      <sheetName val="break"/>
      <sheetName val="Sewa_Alat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10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1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"/>
      <sheetName val="ANA"/>
      <sheetName val="RAB"/>
      <sheetName val="An-Alat"/>
      <sheetName val="SCH..OK!"/>
      <sheetName val="SCH..CONTROL"/>
      <sheetName val="MET"/>
      <sheetName val="PEN"/>
      <sheetName val="T.TEKNIK"/>
      <sheetName val="STR.PEKERJAAN"/>
      <sheetName val="DFT.ALAT"/>
      <sheetName val="PROG-MUTU"/>
      <sheetName val="LAMP-MUTU"/>
      <sheetName val="QUALF"/>
      <sheetName val="SKN"/>
      <sheetName val="adm"/>
      <sheetName val="NERACA "/>
      <sheetName val="penga"/>
      <sheetName val="pek-tangani"/>
      <sheetName val="ALMAT"/>
      <sheetName val="auto"/>
      <sheetName val="kolusi..OK"/>
      <sheetName val="CUR-VITA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412.xml><?xml version="1.0" encoding="utf-8"?>
<externalLink xmlns="http://schemas.openxmlformats.org/spreadsheetml/2006/main">
  <externalBook xmlns:r="http://schemas.openxmlformats.org/officeDocument/2006/relationships" r:id="rId1">
    <sheetNames>
      <sheetName val="ana Alat"/>
      <sheetName val="Perhitungan Tenaga"/>
      <sheetName val="Over head"/>
      <sheetName val="tmscdl"/>
      <sheetName val="Perhitungan Bhn Alat Tng"/>
      <sheetName val="Jadwal Alat Bahan Tenaga"/>
      <sheetName val="Sheet1"/>
      <sheetName val="HARGA SAT"/>
      <sheetName val="ANALISA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3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2"/>
      <sheetName val="1"/>
      <sheetName val="LAT"/>
      <sheetName val="5"/>
      <sheetName val="SUB"/>
      <sheetName val="LAM"/>
      <sheetName val="SON"/>
      <sheetName val="13"/>
      <sheetName val="c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4.xml><?xml version="1.0" encoding="utf-8"?>
<externalLink xmlns="http://schemas.openxmlformats.org/spreadsheetml/2006/main">
  <externalBook xmlns:r="http://schemas.openxmlformats.org/officeDocument/2006/relationships" r:id="rId1">
    <sheetNames>
      <sheetName val="Upah"/>
      <sheetName val="Analisa_A"/>
      <sheetName val="Analisa_B"/>
      <sheetName val="Analisa_C"/>
      <sheetName val="Analisa_D"/>
      <sheetName val="Analisa_E"/>
      <sheetName val="Alat"/>
      <sheetName val="Rekap"/>
      <sheetName val="Kuantitas"/>
      <sheetName val="Skope"/>
      <sheetName val="BOQ.Saluran_Baru"/>
      <sheetName val="BOQ_Bangunan"/>
      <sheetName val="Control_Hit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AB"/>
      <sheetName val="B-Rate"/>
      <sheetName val="Sub-Prof"/>
      <sheetName val="Tng-Pndukung"/>
      <sheetName val="Lain-lain"/>
      <sheetName val="LOC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6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ek-Anal"/>
      <sheetName val="Uph&amp;bhn"/>
      <sheetName val="Gal-Tim(A)"/>
      <sheetName val="Beton(B)"/>
      <sheetName val="Pas-Brjong(C)"/>
      <sheetName val="Jl-Insp(D)"/>
      <sheetName val="Lain2(E)"/>
      <sheetName val="Umum(G)"/>
      <sheetName val="Pintu-Irg(i)"/>
      <sheetName val="pipa(p)"/>
      <sheetName val="List"/>
      <sheetName val="An.Alat"/>
      <sheetName val="PIEZOMETER"/>
      <sheetName val="Tahapan"/>
      <sheetName val="Harga+10%"/>
      <sheetName val="Manfaat-10%"/>
      <sheetName val="Harga+10%Manfaat-10%"/>
      <sheetName val="Tunda 1 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17.xml><?xml version="1.0" encoding="utf-8"?>
<externalLink xmlns="http://schemas.openxmlformats.org/spreadsheetml/2006/main">
  <externalBook xmlns:r="http://schemas.openxmlformats.org/officeDocument/2006/relationships" r:id="rId1">
    <sheetNames>
      <sheetName val="konci"/>
      <sheetName val="Rp(1)"/>
      <sheetName val="REKAP"/>
      <sheetName val="RAB"/>
      <sheetName val="Schedule"/>
      <sheetName val="HARGASATUAN"/>
      <sheetName val="ANALISA"/>
      <sheetName val="Methode"/>
      <sheetName val="Hit Methode"/>
      <sheetName val="Hit Tabulasi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8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DATA PROYEK"/>
      <sheetName val="An-Alat"/>
      <sheetName val="surat penawaran"/>
      <sheetName val="Spektek"/>
      <sheetName val="HARGASATUN"/>
      <sheetName val="Overhead"/>
      <sheetName val="ANALISA"/>
      <sheetName val="subkon"/>
      <sheetName val="RAB"/>
      <sheetName val="REKAP RAB"/>
      <sheetName val="TMSCDL"/>
      <sheetName val="Metode"/>
      <sheetName val="NWP"/>
      <sheetName val="Jadwal Alt Bhn Tng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9.xml><?xml version="1.0" encoding="utf-8"?>
<externalLink xmlns="http://schemas.openxmlformats.org/spreadsheetml/2006/main">
  <externalBook xmlns:r="http://schemas.openxmlformats.org/officeDocument/2006/relationships" r:id="rId1">
    <sheetNames>
      <sheetName val="DATA PROYEK"/>
      <sheetName val="HRG ALAT"/>
      <sheetName val="ANALISA-ALAT"/>
      <sheetName val="HST-ALAT"/>
      <sheetName val="UPAH"/>
      <sheetName val="BAHAN"/>
      <sheetName val="ANALIS-RMH"/>
      <sheetName val="OVERHEAD"/>
      <sheetName val="ANALISA"/>
      <sheetName val="RAB"/>
      <sheetName val="REKAP RAB"/>
      <sheetName val="SUB-KONT"/>
      <sheetName val="NWP"/>
      <sheetName val="TMSCDL"/>
      <sheetName val="Perhit Alt Bhn Tng"/>
      <sheetName val="Jadwal Alt Bhn T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ALAT (2)"/>
      <sheetName val="Upah&amp;bahan"/>
      <sheetName val="ALAT"/>
      <sheetName val="EST"/>
      <sheetName val="QUARRY"/>
      <sheetName val="Basic"/>
      <sheetName val="data"/>
      <sheetName val="Aggregat"/>
      <sheetName val="ALT &amp; BRKdwn"/>
      <sheetName val="Daf.Uph &amp; Bah"/>
      <sheetName val="break"/>
      <sheetName val="Sewa_Ala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0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b."/>
      <sheetName val="S.Penawarn"/>
      <sheetName val="Rekap"/>
      <sheetName val="RAB"/>
      <sheetName val="Daftar harga"/>
      <sheetName val="Rek.anl"/>
      <sheetName val="Analisa"/>
      <sheetName val="tode"/>
      <sheetName val="METODE"/>
      <sheetName val="Sche"/>
      <sheetName val="jdl alat"/>
      <sheetName val="jdl tng"/>
      <sheetName val="jdl bhn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1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An-Alat"/>
      <sheetName val="A"/>
      <sheetName val="B"/>
      <sheetName val="C"/>
      <sheetName val="D"/>
      <sheetName val="E"/>
      <sheetName val="F"/>
      <sheetName val="G"/>
      <sheetName val="PT"/>
      <sheetName val="I"/>
      <sheetName val="Rek-Anal"/>
      <sheetName val="Rek"/>
      <sheetName val="RAB Swa"/>
      <sheetName val="Kuantitas"/>
      <sheetName val="Skope"/>
      <sheetName val="Jdwl Tng-Bhn-Alat"/>
      <sheetName val="Kurva-S"/>
      <sheetName val="Sal"/>
      <sheetName val="Bumbang"/>
      <sheetName val="GoaD"/>
      <sheetName val="Ban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23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TANJUNG"/>
      <sheetName val="tbl tjg"/>
      <sheetName val="gerung"/>
      <sheetName val="tbl grung"/>
      <sheetName val="brekdown"/>
      <sheetName val="kr.pule"/>
      <sheetName val="Met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2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pek. pasangan"/>
      <sheetName val="pek. pas. bata"/>
      <sheetName val="Pek. Lantai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5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RAB MCK"/>
      <sheetName val="D-UPAH&amp;BAHAN"/>
      <sheetName val="ANALISA1"/>
      <sheetName val="RAB"/>
      <sheetName val="Reka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26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INPUT"/>
      <sheetName val="REKAP"/>
      <sheetName val="RAB"/>
      <sheetName val="SC"/>
      <sheetName val="Penyerapan"/>
      <sheetName val="Rek-Anal"/>
      <sheetName val="HRGA POMPA"/>
      <sheetName val="Uph&amp;bhn"/>
      <sheetName val="Rekap Quantity"/>
      <sheetName val="Back-Up 1"/>
      <sheetName val="Back-Up 2"/>
      <sheetName val="Back-Up 3"/>
      <sheetName val="Back-Up 4"/>
      <sheetName val="Back-Up 5"/>
      <sheetName val="Back-Up 6"/>
      <sheetName val="Back-Up 7"/>
      <sheetName val="Back-Up 8"/>
      <sheetName val="An.Alat"/>
      <sheetName val="List"/>
      <sheetName val="AN POMPA"/>
      <sheetName val="A"/>
      <sheetName val="B"/>
      <sheetName val="C"/>
      <sheetName val="D"/>
      <sheetName val="E"/>
      <sheetName val="F"/>
      <sheetName val="G"/>
      <sheetName val="H"/>
      <sheetName val="J"/>
      <sheetName val="PT"/>
      <sheetName val=" BL &amp; BTL"/>
      <sheetName val="SP"/>
      <sheetName val="Alat"/>
      <sheetName val="Tabel"/>
      <sheetName val="Pzmt"/>
      <sheetName val="H&amp;J"/>
      <sheetName val="I"/>
      <sheetName val="Analisa Pipa"/>
      <sheetName val="BAK PENAPUNG 30 M3"/>
      <sheetName val="BAK PENAPUNG 20 M3 "/>
      <sheetName val="BAK PENAPUNG 15 M3"/>
      <sheetName val="BPT"/>
      <sheetName val="Sheet3"/>
      <sheetName val="Rekap Perencanaan"/>
      <sheetName val="Volume Galian Pipa"/>
      <sheetName val="Sheet2"/>
      <sheetName val="BOQ Jaringan Pipa"/>
      <sheetName val="Bongkar"/>
      <sheetName val="BOX VALVE"/>
      <sheetName val="Cross Sungai"/>
      <sheetName val="Geser Pipa"/>
      <sheetName val="penyangga pipa"/>
      <sheetName val="BAK PENAMPUNG 10 M3 "/>
      <sheetName val="PAGAR BRC"/>
      <sheetName val="Bangunan Broncaptering"/>
      <sheetName val="Bak Pelepas Tekan"/>
      <sheetName val="SCHEDULE"/>
      <sheetName val="BOQ Jaringan Pip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27.xml><?xml version="1.0" encoding="utf-8"?>
<externalLink xmlns="http://schemas.openxmlformats.org/spreadsheetml/2006/main">
  <externalBook xmlns:r="http://schemas.openxmlformats.org/officeDocument/2006/relationships" r:id="rId1">
    <sheetNames>
      <sheetName val="lampiran"/>
      <sheetName val="Rekap penman"/>
      <sheetName val="Phenman 1991"/>
      <sheetName val="Phenman 1992"/>
      <sheetName val="Phenman 1993"/>
      <sheetName val="Phenman 1994"/>
      <sheetName val="Phenman 1995"/>
      <sheetName val="Phenman 1996"/>
      <sheetName val="Phenman 1997"/>
      <sheetName val="Phenman 1998"/>
      <sheetName val="Phenman 1999"/>
      <sheetName val="Phenman 2000"/>
      <sheetName val="data"/>
      <sheetName val="Rerata Penman"/>
      <sheetName val="Rerata Phenman"/>
      <sheetName val="Phenman"/>
      <sheetName val="d-Penman Kedungbrubus"/>
      <sheetName val="CWR - LP"/>
      <sheetName val="tab.cheff-palawija"/>
      <sheetName val="air baku"/>
      <sheetName val="tab-Etc"/>
      <sheetName val="#REF"/>
      <sheetName val="Rekap Banjir"/>
      <sheetName val="per II nop"/>
      <sheetName val="Rekap_penman"/>
      <sheetName val="Phenman_1991"/>
      <sheetName val="Phenman_1992"/>
      <sheetName val="Phenman_1993"/>
      <sheetName val="Phenman_1994"/>
      <sheetName val="Phenman_1995"/>
      <sheetName val="Phenman_1996"/>
      <sheetName val="Phenman_1997"/>
      <sheetName val="Phenman_1998"/>
      <sheetName val="Phenman_1999"/>
      <sheetName val="Phenman_2000"/>
      <sheetName val="Rerata_Penman"/>
      <sheetName val="Rerata_Phenman"/>
      <sheetName val="d-Penman_Kedungbrubus"/>
      <sheetName val="CWR_-_LP"/>
      <sheetName val="tab_cheff-palawija"/>
      <sheetName val="air_baku"/>
      <sheetName val="Rekap_Banjir"/>
      <sheetName val="per_II_nop"/>
      <sheetName val="INPUT"/>
      <sheetName val="Rekap BQ-Pompong"/>
      <sheetName val="D-UPAH&amp;BAHAN"/>
      <sheetName val="Upah+bahan"/>
      <sheetName val="RAB Propok"/>
      <sheetName val="RAB"/>
      <sheetName val="Uraian"/>
      <sheetName val="Summary"/>
      <sheetName val="NP"/>
      <sheetName val="UPH,BHN,ALT"/>
      <sheetName val="Master Edit"/>
      <sheetName val="Sheet1"/>
      <sheetName val="TNG"/>
      <sheetName val="terima out"/>
      <sheetName val="B D_AHS6"/>
      <sheetName val="Perm. Test"/>
      <sheetName val="HARGA MATERIAL"/>
      <sheetName val="Pricing"/>
      <sheetName val="boq"/>
      <sheetName val="DC"/>
      <sheetName val="Rate"/>
      <sheetName val="hrgsat"/>
      <sheetName val="Daftar Kuantitas &amp; Harga  MC_0"/>
      <sheetName val="BA.Just"/>
      <sheetName val="H.Satuan"/>
      <sheetName val="Div2"/>
      <sheetName val="Input O&amp;M"/>
      <sheetName val="Rekapitulasi"/>
      <sheetName val="PNT"/>
      <sheetName val="B"/>
      <sheetName val="S-Curve"/>
      <sheetName val="Pricing-2"/>
      <sheetName val="SUM BOQ"/>
      <sheetName val="srtberkas"/>
      <sheetName val="ANALISA (2)"/>
      <sheetName val="harsat"/>
      <sheetName val="RPP"/>
      <sheetName val="harga bahan"/>
      <sheetName val="DIV.1"/>
      <sheetName val="BL (1)"/>
      <sheetName val="List Plant"/>
      <sheetName val="DB"/>
      <sheetName val="MU"/>
      <sheetName val="Bill_Qua"/>
      <sheetName val="Koefisien"/>
      <sheetName val="divII"/>
      <sheetName val="UnitRatePaket1"/>
      <sheetName val="BEKISTING"/>
      <sheetName val="Harga Satuan"/>
      <sheetName val="Data Alat"/>
      <sheetName val="MTa"/>
      <sheetName val="Basic P"/>
      <sheetName val="KEBALAT"/>
      <sheetName val="FINAL"/>
      <sheetName val="CRUSER"/>
      <sheetName val="DU&amp;B"/>
      <sheetName val="HRG SATUAN"/>
      <sheetName val="HARGA"/>
      <sheetName val="SATDASAR"/>
      <sheetName val="MAJOR"/>
      <sheetName val="7.공정표"/>
      <sheetName val="DAFTAR HARGA"/>
      <sheetName val="anaUTama"/>
      <sheetName val="C"/>
      <sheetName val="K.Lokal"/>
      <sheetName val="price"/>
      <sheetName val="S_Suramadu"/>
      <sheetName val="kode sipil"/>
      <sheetName val="kode kusen"/>
      <sheetName val="kode listrik"/>
      <sheetName val="B - Norelec"/>
      <sheetName val="REKAP"/>
      <sheetName val="UP-MAT-ALT"/>
      <sheetName val="DAF-1"/>
      <sheetName val="H_Dasar"/>
      <sheetName val="ANALISA-HST"/>
      <sheetName val="Analis harga"/>
      <sheetName val="841"/>
      <sheetName val="811"/>
      <sheetName val="Master 1.0"/>
      <sheetName val="Material"/>
      <sheetName val="bahan"/>
      <sheetName val="Upah"/>
      <sheetName val="O&amp;O-Alat"/>
      <sheetName val="A"/>
      <sheetName val="Uph&amp;bhn"/>
      <sheetName val="HARGA SAT"/>
      <sheetName val="Pengeluaran"/>
      <sheetName val="MAP"/>
      <sheetName val="rab me (by owner) "/>
      <sheetName val="Rek.Analisa"/>
      <sheetName val="BOQ.Pasangan"/>
      <sheetName val="volume"/>
      <sheetName val="analisa"/>
      <sheetName val="kebutuhan bahan"/>
      <sheetName val="RPD"/>
      <sheetName val="Name"/>
      <sheetName val="Name (2)"/>
      <sheetName val="TS"/>
      <sheetName val="TS (2)"/>
      <sheetName val="ceklist"/>
      <sheetName val="M.Pekerjaa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42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29.xml><?xml version="1.0" encoding="utf-8"?>
<externalLink xmlns="http://schemas.openxmlformats.org/spreadsheetml/2006/main">
  <externalBook xmlns:r="http://schemas.openxmlformats.org/officeDocument/2006/relationships" r:id="rId1">
    <sheetNames>
      <sheetName val="UPAH DAN BAHAN"/>
      <sheetName val="ANALISA"/>
      <sheetName val="SUBKON"/>
      <sheetName val="RAB"/>
      <sheetName val="MP (2)"/>
      <sheetName val="MP"/>
      <sheetName val="METODE"/>
      <sheetName val="tenaga"/>
      <sheetName val="Alat &amp; Tenaga"/>
      <sheetName val="scedule"/>
      <sheetName val="ESTIMASI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0.xml><?xml version="1.0" encoding="utf-8"?>
<externalLink xmlns="http://schemas.openxmlformats.org/spreadsheetml/2006/main">
  <externalBook xmlns:r="http://schemas.openxmlformats.org/officeDocument/2006/relationships" r:id="rId1">
    <sheetNames>
      <sheetName val="RAB (2)"/>
      <sheetName val="rekap mesin"/>
      <sheetName val="DT Ssrn"/>
      <sheetName val="Krks Eff"/>
      <sheetName val="DT thns"/>
      <sheetName val="auto"/>
      <sheetName val="alat"/>
      <sheetName val="istimasi"/>
      <sheetName val="byr utama"/>
      <sheetName val="subkon"/>
      <sheetName val="Sheet1"/>
      <sheetName val="SCHEDUL"/>
      <sheetName val="Rekap"/>
      <sheetName val="Rab"/>
      <sheetName val="Daftr U&amp;B"/>
      <sheetName val="Use Anls"/>
      <sheetName val="Use Anls (2)"/>
      <sheetName val="Analisa Submersible"/>
      <sheetName val="KAN. LOKAL"/>
      <sheetName val="PERSIAPAN"/>
      <sheetName val="OP. PERJAM"/>
      <sheetName val="B. LANGSUNG"/>
      <sheetName val="B. PERSONIL"/>
      <sheetName val="OP. ALAT"/>
      <sheetName val="Koef.pump.turb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31.xml><?xml version="1.0" encoding="utf-8"?>
<externalLink xmlns="http://schemas.openxmlformats.org/spreadsheetml/2006/main">
  <externalBook xmlns:r="http://schemas.openxmlformats.org/officeDocument/2006/relationships" r:id="rId1">
    <sheetNames>
      <sheetName val="Uraian"/>
    </sheetNames>
    <sheetDataSet>
      <sheetData sheetId="0" refreshError="1"/>
    </sheetDataSet>
  </externalBook>
</externalLink>
</file>

<file path=xl/externalLinks/externalLink432.xml><?xml version="1.0" encoding="utf-8"?>
<externalLink xmlns="http://schemas.openxmlformats.org/spreadsheetml/2006/main">
  <externalBook xmlns:r="http://schemas.openxmlformats.org/officeDocument/2006/relationships" r:id="rId1">
    <sheetNames>
      <sheetName val="HG SATUAN"/>
      <sheetName val="ANALISA"/>
      <sheetName val="RAB"/>
      <sheetName val="SCHEDULLE"/>
      <sheetName val="JADWAL BAHAN"/>
      <sheetName val="JADWAL NAKER"/>
      <sheetName val="JADWAL ALAT"/>
      <sheetName val="METODE"/>
      <sheetName val="Sheet2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33.xml><?xml version="1.0" encoding="utf-8"?>
<externalLink xmlns="http://schemas.openxmlformats.org/spreadsheetml/2006/main">
  <externalBook xmlns:r="http://schemas.openxmlformats.org/officeDocument/2006/relationships" r:id="rId1">
    <sheetNames>
      <sheetName val="Uph&amp;bhn"/>
      <sheetName val="An-Alat"/>
      <sheetName val="List-Alt"/>
      <sheetName val="A"/>
      <sheetName val="B"/>
      <sheetName val="C"/>
      <sheetName val="D"/>
      <sheetName val="E"/>
      <sheetName val="F"/>
      <sheetName val="G"/>
      <sheetName val="PT"/>
      <sheetName val="I"/>
      <sheetName val="Rek-Anal"/>
      <sheetName val="Rekap"/>
      <sheetName val="Kuantitas"/>
      <sheetName val="Skope"/>
      <sheetName val="BOQ Tamtung"/>
      <sheetName val="BOQ As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34.xml><?xml version="1.0" encoding="utf-8"?>
<externalLink xmlns="http://schemas.openxmlformats.org/spreadsheetml/2006/main">
  <externalBook xmlns:r="http://schemas.openxmlformats.org/officeDocument/2006/relationships" r:id="rId1">
    <sheetNames>
      <sheetName val="Debit Hasil Tank model"/>
    </sheetNames>
    <sheetDataSet>
      <sheetData sheetId="0" refreshError="1"/>
    </sheetDataSet>
  </externalBook>
</externalLink>
</file>

<file path=xl/externalLinks/externalLink435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amplop"/>
      <sheetName val="COVER"/>
      <sheetName val="SURAT-SURAT"/>
      <sheetName val="SURAT-SURAT&amp;FORMULIR"/>
      <sheetName val="ADMINISTRASI"/>
      <sheetName val="NERACA"/>
      <sheetName val="FORM. III PERSONIL"/>
      <sheetName val="SKN"/>
      <sheetName val="FROM V"/>
      <sheetName val="FROM II"/>
      <sheetName val="FROM VII"/>
      <sheetName val="peralatan pekerjaan"/>
      <sheetName val="Staf plak yg diusulkan"/>
      <sheetName val="PERSONIL"/>
      <sheetName val="riwayat hdp"/>
      <sheetName val="Formulir Isian"/>
      <sheetName val="Pengalaman"/>
      <sheetName val="FROM VI"/>
      <sheetName val="Alat Utama"/>
      <sheetName val="Data Peralatan"/>
      <sheetName val="SRT PENW"/>
      <sheetName val="SURAT2"/>
      <sheetName val="dt ADM"/>
      <sheetName val="ALAT"/>
      <sheetName val="PEK. YG SDG DILAKS."/>
      <sheetName val="DAF ALAT"/>
      <sheetName val="DAH PERSONIL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36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el"/>
      <sheetName val="s. pernyataan"/>
      <sheetName val="S.Penawarn"/>
      <sheetName val="REKP "/>
      <sheetName val="RAB"/>
      <sheetName val="sche"/>
      <sheetName val="bahan"/>
      <sheetName val="analis"/>
      <sheetName val="Metode Oke Ban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37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438.xml><?xml version="1.0" encoding="utf-8"?>
<externalLink xmlns="http://schemas.openxmlformats.org/spreadsheetml/2006/main">
  <externalBook xmlns:r="http://schemas.openxmlformats.org/officeDocument/2006/relationships" r:id="rId1">
    <sheetNames>
      <sheetName val="HarSat"/>
      <sheetName val="analisa"/>
      <sheetName val="hONOR"/>
      <sheetName val="bI. atk"/>
      <sheetName val="bI. cETAK"/>
      <sheetName val="bI. ft. cOPY"/>
      <sheetName val="Bi. Dok."/>
      <sheetName val="Pjln Dns"/>
      <sheetName val="Bi. Pk. Krj"/>
      <sheetName val="Bi. Mkn&amp;Mnm"/>
      <sheetName val="SWakelola"/>
      <sheetName val="BLJ Mdl Komp"/>
      <sheetName val="BI Js Tng Krj Nn Pg"/>
      <sheetName val="Blj Mdl Bgn Gdg iNS. aIR lMBH  "/>
      <sheetName val="Blj Mdl Bgn Gdg X"/>
      <sheetName val="Blj Pmlr Bgn Gdg Tmp Krj X 1"/>
      <sheetName val="Blj Pmlr Bgn Gdg Tmp Tggl X 2"/>
      <sheetName val="Hargamaterial"/>
      <sheetName val="PAD-F"/>
      <sheetName val="AHS"/>
      <sheetName val="BAHAN &amp; UPAH"/>
      <sheetName val="Rekap"/>
      <sheetName val="bahan"/>
      <sheetName val="bI__atk"/>
      <sheetName val="bI__cETAK"/>
      <sheetName val="bI__ft__cOPY"/>
      <sheetName val="Bi__Dok_"/>
      <sheetName val="Pjln_Dns"/>
      <sheetName val="Bi__Pk__Krj"/>
      <sheetName val="Bi__Mkn&amp;Mnm"/>
      <sheetName val="BLJ_Mdl_Komp"/>
      <sheetName val="BI_Js_Tng_Krj_Nn_Pg"/>
      <sheetName val="Blj_Mdl_Bgn_Gdg_iNS__aIR_lMBH__"/>
      <sheetName val="Blj_Mdl_Bgn_Gdg_X"/>
      <sheetName val="Blj_Pmlr_Bgn_Gdg_Tmp_Krj_X_1"/>
      <sheetName val="Blj_Pmlr_Bgn_Gdg_Tmp_Tggl_X_2"/>
      <sheetName val="BAHAN_&amp;_UPAH"/>
      <sheetName val="Paint Type B"/>
      <sheetName val="HARGA MATERIAL"/>
      <sheetName val="NP"/>
      <sheetName val="MASTER-A"/>
      <sheetName val="Daf.Harga-Upah"/>
      <sheetName val="326BQSTC"/>
      <sheetName val="Upah_Bahan"/>
      <sheetName val="DATA"/>
      <sheetName val="CODE"/>
      <sheetName val="16-AC-27JULI"/>
      <sheetName val="Rencana+Proyeksi+Real"/>
      <sheetName val="ASPAL (14)"/>
      <sheetName val="WET_2"/>
      <sheetName val="PLAFOND"/>
      <sheetName val="SANITAIR"/>
      <sheetName val="harga"/>
      <sheetName val="H.Satuan"/>
      <sheetName val="Analisa Upah _ Bahan Plum"/>
      <sheetName val="Analisa Upah &amp; Bahan Plum"/>
      <sheetName val="Har_mat"/>
      <sheetName val="HARGA SAT"/>
      <sheetName val="K"/>
      <sheetName val=" hrg bhn"/>
      <sheetName val="input"/>
      <sheetName val="ELEMENT SUM"/>
      <sheetName val="REKAP_VOLUME"/>
      <sheetName val="BahanUpah"/>
      <sheetName val="Sheet1"/>
      <sheetName val="HARGA ALAT"/>
      <sheetName val="M+MC"/>
      <sheetName val="Balok"/>
      <sheetName val="HARGA SATUAN"/>
      <sheetName val="Harga Dasar"/>
      <sheetName val="ASat"/>
      <sheetName val="Cut-Off"/>
      <sheetName val="3-DIV5"/>
      <sheetName val="Kuantitas &amp; Harga"/>
      <sheetName val="Rekap Biaya"/>
      <sheetName val="BQ Thp 1"/>
      <sheetName val="Estimate"/>
      <sheetName val="CV"/>
      <sheetName val="3-DIV2"/>
      <sheetName val="civil-work"/>
      <sheetName val="HRG BHN"/>
      <sheetName val="Uph+bahan"/>
      <sheetName val="k341k612"/>
      <sheetName val="hitungan galian lumpur"/>
      <sheetName val="Uph&amp;bhn"/>
      <sheetName val="bahan-upah"/>
      <sheetName val="DAFTAR ANALISA"/>
      <sheetName val="2"/>
      <sheetName val="Kuantitas &amp; Harga Seg.1"/>
      <sheetName val="DAF_2"/>
      <sheetName val="Upah"/>
      <sheetName val="Rekap Direct Cost"/>
      <sheetName val="Daftar Harga"/>
      <sheetName val="3-DIV3"/>
      <sheetName val="3"/>
      <sheetName val="Lap Mingguan"/>
      <sheetName val="H ALAT"/>
      <sheetName val="ADD-RAB"/>
      <sheetName val="Basic Data"/>
      <sheetName val="D4"/>
      <sheetName val="D6"/>
      <sheetName val="D7"/>
      <sheetName val="D8"/>
      <sheetName val="Hrg_Sat"/>
      <sheetName val="HSBU ANA"/>
      <sheetName val="UPAH &amp; BAHAN"/>
      <sheetName val="List"/>
      <sheetName val="Inputs"/>
      <sheetName val="FORM-X-1"/>
      <sheetName val="Fixset"/>
      <sheetName val="Rek.Analisa"/>
      <sheetName val="Input O&amp;M"/>
      <sheetName val="GH Quantity"/>
      <sheetName val="UPAH_&amp;_BAHAN"/>
      <sheetName val="Input_O&amp;M"/>
      <sheetName val="Rek_Analisa"/>
      <sheetName val="GH_Quantity"/>
      <sheetName val="RT"/>
      <sheetName val="As"/>
      <sheetName val="BCT"/>
      <sheetName val="bI__atk1"/>
      <sheetName val="bI__cETAK1"/>
      <sheetName val="bI__ft__cOPY1"/>
      <sheetName val="Bi__Dok_1"/>
      <sheetName val="Pjln_Dns1"/>
      <sheetName val="Bi__Pk__Krj1"/>
      <sheetName val="Bi__Mkn&amp;Mnm1"/>
      <sheetName val="BLJ_Mdl_Komp1"/>
      <sheetName val="BI_Js_Tng_Krj_Nn_Pg1"/>
      <sheetName val="Blj_Mdl_Bgn_Gdg_iNS__aIR_lMBH_1"/>
      <sheetName val="Blj_Mdl_Bgn_Gdg_X1"/>
      <sheetName val="Blj_Pmlr_Bgn_Gdg_Tmp_Krj_X_11"/>
      <sheetName val="Blj_Pmlr_Bgn_Gdg_Tmp_Tggl_X_21"/>
      <sheetName val="BAHAN_&amp;_UPAH1"/>
      <sheetName val="Daf_Harga-Upah"/>
      <sheetName val="Paint_Type_B"/>
      <sheetName val="HARGA_MATERIAL"/>
      <sheetName val="Analisa_Upah___Bahan_Plum"/>
      <sheetName val="Analisa_Upah_&amp;_Bahan_Plum"/>
      <sheetName val="Debit Hasil Tank model"/>
      <sheetName val="DU-5"/>
      <sheetName val="alat"/>
      <sheetName val="Surat Pernyataan"/>
      <sheetName val="Formula"/>
      <sheetName val="Material"/>
      <sheetName val="main summary"/>
      <sheetName val="sai"/>
      <sheetName val="hsd"/>
      <sheetName val="Daftarharga"/>
      <sheetName val="ANALISA "/>
      <sheetName val="SATUAN JADI "/>
      <sheetName val="hitung"/>
      <sheetName val="HS UPAH"/>
      <sheetName val="HS ALAT"/>
      <sheetName val="Menu"/>
      <sheetName val="persiapan"/>
      <sheetName val="ANALISA SNI'07rootsREV"/>
      <sheetName val="4"/>
      <sheetName val="Sheet3"/>
      <sheetName val="TRANS"/>
      <sheetName val="D2"/>
      <sheetName val="D3"/>
      <sheetName val="MPU-D4"/>
      <sheetName val="MPU-D6"/>
      <sheetName val="dt"/>
      <sheetName val="hrgsat"/>
      <sheetName val="Analisa-H"/>
      <sheetName val="UnitRatePaket1"/>
      <sheetName val="rab me (by owner) "/>
      <sheetName val="compaction"/>
      <sheetName val="SNI-17-3-09"/>
      <sheetName val="RKP.ANL"/>
      <sheetName val="RAP Change"/>
      <sheetName val="RAP Sisa"/>
      <sheetName val="EST"/>
      <sheetName val="UPH"/>
      <sheetName val="AnBayarUtama"/>
      <sheetName val="COST-SUM"/>
      <sheetName val="rINCIAN"/>
      <sheetName val="UPAH + ALAT"/>
      <sheetName val="Total"/>
      <sheetName val="laroux"/>
      <sheetName val="NS GD.UGD"/>
      <sheetName val="STD GD.UGD"/>
      <sheetName val="Harga bahan"/>
      <sheetName val="Analisa &amp; Upah"/>
      <sheetName val="Tie Beam GN"/>
      <sheetName val="PileCap"/>
      <sheetName val="a.2"/>
      <sheetName val="CH"/>
      <sheetName val="A"/>
      <sheetName val="analis"/>
      <sheetName val="HARGA PIPA"/>
      <sheetName val="Harga Bahan &amp; Upah"/>
      <sheetName val="HB"/>
      <sheetName val="Analis Kusen 1 ESKALASI"/>
      <sheetName val="anaUTama"/>
      <sheetName val="Daf 1 Prelim"/>
      <sheetName val="Sheet5"/>
      <sheetName val="Parameter"/>
      <sheetName val="_hrg_bhn"/>
      <sheetName val="ASPAL_(14)"/>
      <sheetName val="H_Satuan"/>
      <sheetName val="ELEMENT_SUM"/>
      <sheetName val="HARGA_ALAT"/>
      <sheetName val="HARGA_SATUAN"/>
      <sheetName val="Harga_Dasar"/>
      <sheetName val="Kuantitas_&amp;_Harga"/>
      <sheetName val="Rekap_Biaya"/>
      <sheetName val="BQ_Thp_1"/>
      <sheetName val="DAFTAR_ANALISA"/>
      <sheetName val="Kuantitas_&amp;_Harga_Seg_1"/>
      <sheetName val="HARGA_SAT"/>
      <sheetName val="M.Pekerjaan"/>
      <sheetName val="Perencanaan Teknis PSDA"/>
      <sheetName val="HRG_BHN"/>
      <sheetName val="RAB2"/>
      <sheetName val="RKAP1"/>
      <sheetName val="RKAP2"/>
      <sheetName val="UPAH &amp; SEWA"/>
      <sheetName val="TANJUNG-CONV"/>
      <sheetName val="analisa_gedung"/>
      <sheetName val="BQ ARS"/>
      <sheetName val="Mekanikal"/>
      <sheetName val="Master 1.0"/>
      <sheetName val="Cover"/>
      <sheetName val="HB "/>
      <sheetName val="SEX"/>
      <sheetName val="DIV.1"/>
      <sheetName val="Agregat Halus &amp; Kasar"/>
      <sheetName val="BAHN"/>
      <sheetName val="bhn bdg"/>
      <sheetName val="bahan+upah"/>
      <sheetName val="RINCIAN BOBOT (2)"/>
      <sheetName val="UMUM"/>
      <sheetName val="PENGANTAR"/>
      <sheetName val="TIM SCHDULE "/>
      <sheetName val="REKAP ALL"/>
      <sheetName val="VISUAL"/>
      <sheetName val="HITUNGAN"/>
      <sheetName val="I.B. PEK.PERSIAPAN"/>
      <sheetName val="2.RAB STRUKTUR"/>
      <sheetName val="2.RAB STRUKTUR NON STANDAR"/>
      <sheetName val="2.2.A.ARS-STANDRT"/>
      <sheetName val="2.2.B.ARS-NON STANDRT"/>
      <sheetName val="ME STANDART"/>
      <sheetName val="ME NON STANDART"/>
      <sheetName val="L.HARIAN"/>
      <sheetName val="CUACA"/>
      <sheetName val="PJ"/>
      <sheetName val="PELAPIS LANTAI&amp;Ddg "/>
      <sheetName val="AnalisaHS"/>
      <sheetName val="Rekap (2)"/>
      <sheetName val="1"/>
      <sheetName val="Anls"/>
      <sheetName val="AnlsAlt"/>
      <sheetName val="rab"/>
      <sheetName val="Daf 1"/>
      <sheetName val="Lamp. Bahan"/>
      <sheetName val="UpahBahan"/>
      <sheetName val="Break Down Bahan LS"/>
      <sheetName val="Koef"/>
      <sheetName val="bI__atk2"/>
      <sheetName val="bI__cETAK2"/>
      <sheetName val="bI__ft__cOPY2"/>
      <sheetName val="Bi__Dok_2"/>
      <sheetName val="Pjln_Dns2"/>
      <sheetName val="Bi__Pk__Krj2"/>
      <sheetName val="Bi__Mkn&amp;Mnm2"/>
      <sheetName val="BLJ_Mdl_Komp2"/>
      <sheetName val="BI_Js_Tng_Krj_Nn_Pg2"/>
      <sheetName val="Blj_Mdl_Bgn_Gdg_iNS__aIR_lMBH_2"/>
      <sheetName val="Blj_Mdl_Bgn_Gdg_X2"/>
      <sheetName val="Blj_Pmlr_Bgn_Gdg_Tmp_Krj_X_12"/>
      <sheetName val="Blj_Pmlr_Bgn_Gdg_Tmp_Tggl_X_22"/>
      <sheetName val="BAHAN_&amp;_UPAH2"/>
      <sheetName val="Paint_Type_B1"/>
      <sheetName val="HARGA_MATERIAL1"/>
      <sheetName val="Daf_Harga-Upah1"/>
      <sheetName val="Analisa_Upah___Bahan_Plum1"/>
      <sheetName val="Analisa_Upah_&amp;_Bahan_Plum1"/>
      <sheetName val="hitungan_galian_lumpur"/>
      <sheetName val="Lap_Mingguan"/>
      <sheetName val="Rekap_Direct_Cost"/>
      <sheetName val="Gumbel R1"/>
      <sheetName val="MU"/>
      <sheetName val="anal"/>
      <sheetName val="SNI FIX"/>
      <sheetName val="Upah&amp;Bahan"/>
      <sheetName val="HSU"/>
      <sheetName val="Upah,Bahan,Alat"/>
      <sheetName val="Jamur Jelatang"/>
      <sheetName val="TERBILANG"/>
      <sheetName val="rekapanal"/>
      <sheetName val="RAB 2"/>
      <sheetName val="HG SATUAN"/>
      <sheetName val="eq_data"/>
      <sheetName val="ANAL-"/>
      <sheetName val="FORM BQ TL PRATU 4cct"/>
      <sheetName val="BQ"/>
      <sheetName val="Nil_angka1"/>
      <sheetName val="ANLS-PJ"/>
      <sheetName val="Mesin"/>
      <sheetName val="Gambar Fisik"/>
      <sheetName val="Reklpj"/>
      <sheetName val="Permanent info"/>
      <sheetName val="Hotel"/>
      <sheetName val="GeneralInfo"/>
      <sheetName val="10 yr val"/>
      <sheetName val="L. Hr"/>
      <sheetName val="Anal-2"/>
      <sheetName val="Schedule"/>
      <sheetName val="LME"/>
      <sheetName val="Rek-Mec"/>
      <sheetName val="Metod TWR"/>
      <sheetName val="BQ-1A"/>
      <sheetName val="SPK"/>
      <sheetName val="OPN"/>
      <sheetName val="Mingguan"/>
      <sheetName val="RAB Rehab BatuMelik"/>
      <sheetName val="SBDY"/>
      <sheetName val="RAPA"/>
      <sheetName val="PO2"/>
      <sheetName val="perkerasan"/>
      <sheetName val="Div2"/>
      <sheetName val="Kontrak"/>
      <sheetName val="PENGAL yg Dilaksanakan"/>
      <sheetName val="SUMMARY"/>
      <sheetName val="BESI ABT"/>
      <sheetName val="Anls_BKL"/>
      <sheetName val="DAPRO"/>
      <sheetName val="PHU"/>
      <sheetName val="REF.ONLY"/>
      <sheetName val="GKEEPING"/>
      <sheetName val="Input monthly capex"/>
      <sheetName val="PConsCS"/>
      <sheetName val="dia-in"/>
      <sheetName val="PHU2014KKRKAP"/>
      <sheetName val="RKAP.2015"/>
      <sheetName val="REKAPITULASI"/>
      <sheetName val="NAME"/>
      <sheetName val="coeff"/>
      <sheetName val="Prod-CS"/>
      <sheetName val="ANALISA HARGA SATUAN"/>
      <sheetName val="anal.K"/>
      <sheetName val="Basic"/>
      <sheetName val="LABA RUGI"/>
      <sheetName val="HG-UPAH"/>
      <sheetName val="REKAPITULASI (2)"/>
      <sheetName val="PO-2"/>
      <sheetName val="RAB (3)"/>
      <sheetName val="An-Alat"/>
      <sheetName val="Harga Bahan &amp; Upah "/>
      <sheetName val="HSBU"/>
      <sheetName val="coding"/>
      <sheetName val="Daftar Upah"/>
      <sheetName val="data-pendukung"/>
      <sheetName val="h-013211-2"/>
      <sheetName val="Jurnal"/>
      <sheetName val="Analisa -Baku"/>
      <sheetName val="IBASE"/>
      <sheetName val="Cover Daf_2"/>
      <sheetName val="D3.1"/>
      <sheetName val="UPAH DAN BAHAN"/>
      <sheetName val="Mobilisasi 1_2"/>
      <sheetName val="LAMPIRAN 4B"/>
      <sheetName val="AN RC"/>
      <sheetName val="UPAH_&amp;_BAHAN1"/>
      <sheetName val="Rek_Analisa1"/>
      <sheetName val="Input_O&amp;M1"/>
      <sheetName val="GH_Quantity1"/>
      <sheetName val="Debit_Hasil_Tank_model"/>
      <sheetName val="Daftar_Harga"/>
      <sheetName val="M_Pekerjaan"/>
      <sheetName val="ANALISA_"/>
      <sheetName val="main_summary"/>
      <sheetName val="SATUAN_JADI_"/>
      <sheetName val="HS_UPAH"/>
      <sheetName val="HS_ALAT"/>
      <sheetName val="Basic_Data"/>
      <sheetName val="Surat_Pernyataan"/>
      <sheetName val="ANALISA_SNI'07rootsREV"/>
      <sheetName val="HSBU_ANA"/>
      <sheetName val="HARGA_PIPA"/>
      <sheetName val="Harga_Bahan_&amp;_Upah"/>
      <sheetName val="UPAH_+_ALAT"/>
      <sheetName val="Analis_Kusen_1_ESKALASI"/>
      <sheetName val="H_ALAT"/>
      <sheetName val="bI__atk3"/>
      <sheetName val="bI__cETAK3"/>
      <sheetName val="bI__ft__cOPY3"/>
      <sheetName val="Bi__Dok_3"/>
      <sheetName val="Pjln_Dns3"/>
      <sheetName val="Bi__Pk__Krj3"/>
      <sheetName val="Bi__Mkn&amp;Mnm3"/>
      <sheetName val="BLJ_Mdl_Komp3"/>
      <sheetName val="BI_Js_Tng_Krj_Nn_Pg3"/>
      <sheetName val="Blj_Mdl_Bgn_Gdg_iNS__aIR_lMBH_3"/>
      <sheetName val="Blj_Mdl_Bgn_Gdg_X3"/>
      <sheetName val="Blj_Pmlr_Bgn_Gdg_Tmp_Krj_X_13"/>
      <sheetName val="Blj_Pmlr_Bgn_Gdg_Tmp_Tggl_X_23"/>
      <sheetName val="BAHAN_&amp;_UPAH3"/>
      <sheetName val="Paint_Type_B2"/>
      <sheetName val="HARGA_MATERIAL2"/>
      <sheetName val="Daf_Harga-Upah2"/>
      <sheetName val="Analisa_Upah___Bahan_Plum2"/>
      <sheetName val="Analisa_Upah_&amp;_Bahan_Plum2"/>
      <sheetName val="ASPAL_(14)1"/>
      <sheetName val="H_Satuan1"/>
      <sheetName val="_hrg_bhn1"/>
      <sheetName val="ELEMENT_SUM1"/>
      <sheetName val="HARGA_ALAT1"/>
      <sheetName val="HARGA_SATUAN1"/>
      <sheetName val="Harga_Dasar1"/>
      <sheetName val="Kuantitas_&amp;_Harga1"/>
      <sheetName val="Rekap_Biaya1"/>
      <sheetName val="BQ_Thp_11"/>
      <sheetName val="HARGA_SAT1"/>
      <sheetName val="HRG_BHN1"/>
      <sheetName val="UPAH_&amp;_BAHAN2"/>
      <sheetName val="Rek_Analisa2"/>
      <sheetName val="Input_O&amp;M2"/>
      <sheetName val="GH_Quantity2"/>
      <sheetName val="Debit_Hasil_Tank_model1"/>
      <sheetName val="hitungan_galian_lumpur1"/>
      <sheetName val="DAFTAR_ANALISA1"/>
      <sheetName val="Kuantitas_&amp;_Harga_Seg_11"/>
      <sheetName val="Daftar_Harga1"/>
      <sheetName val="Lap_Mingguan1"/>
      <sheetName val="M_Pekerjaan1"/>
      <sheetName val="Rekap_Direct_Cost1"/>
      <sheetName val="ANALISA_1"/>
      <sheetName val="main_summary1"/>
      <sheetName val="SATUAN_JADI_1"/>
      <sheetName val="HS_UPAH1"/>
      <sheetName val="HS_ALAT1"/>
      <sheetName val="Basic_Data1"/>
      <sheetName val="Surat_Pernyataan1"/>
      <sheetName val="ANALISA_SNI'07rootsREV1"/>
      <sheetName val="HSBU_ANA1"/>
      <sheetName val="HARGA_PIPA1"/>
      <sheetName val="Harga_Bahan_&amp;_Upah1"/>
      <sheetName val="UPAH_+_ALAT1"/>
      <sheetName val="Analis_Kusen_1_ESKALASI1"/>
      <sheetName val="H_ALAT1"/>
      <sheetName val="DAF-2"/>
      <sheetName val="HSP"/>
      <sheetName val="Unit Rate"/>
      <sheetName val="Ana"/>
      <sheetName val="Fill this out first___"/>
      <sheetName val="POL"/>
      <sheetName val="SCH"/>
      <sheetName val="H_BHN"/>
      <sheetName val="A_BANTU"/>
      <sheetName val="SAT"/>
      <sheetName val="REK PEN"/>
      <sheetName val="H. Bahan. @2R0"/>
      <sheetName val="UpBahAlat"/>
      <sheetName val="BajaTul"/>
      <sheetName val="AHSbj"/>
      <sheetName val="4-Basic Price"/>
      <sheetName val="telp"/>
      <sheetName val="AC"/>
      <sheetName val="Indirect"/>
      <sheetName val="TL"/>
      <sheetName val="U &amp; B"/>
      <sheetName val="harsat_str"/>
      <sheetName val="Analisa 2"/>
      <sheetName val="DIVI6"/>
      <sheetName val="Vibro_Roller"/>
      <sheetName val="1.General "/>
      <sheetName val="rab-SAPHIR"/>
      <sheetName val="rekmodiPtk (MAP)"/>
      <sheetName val="ERECTION"/>
      <sheetName val="Uraian Teknis AHS Sat.MT.Pembyr"/>
      <sheetName val="backup mc_0"/>
      <sheetName val="Tabel Besi"/>
      <sheetName val="pivo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/>
      <sheetData sheetId="238" refreshError="1"/>
      <sheetData sheetId="239" refreshError="1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</sheetDataSet>
  </externalBook>
</externalLink>
</file>

<file path=xl/externalLinks/externalLink439.xml><?xml version="1.0" encoding="utf-8"?>
<externalLink xmlns="http://schemas.openxmlformats.org/spreadsheetml/2006/main">
  <externalBook xmlns:r="http://schemas.openxmlformats.org/officeDocument/2006/relationships" r:id="rId1">
    <sheetNames>
      <sheetName val="uphbhn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"/>
      <sheetName val="Riwayat"/>
      <sheetName val="surat"/>
      <sheetName val="Sheet3"/>
      <sheetName val="Sonil"/>
      <sheetName val="sTRU"/>
      <sheetName val="sTRU (2)"/>
      <sheetName val="Pq"/>
      <sheetName val="Nrc terbaru"/>
      <sheetName val="Sheet1"/>
      <sheetName val="Alat"/>
      <sheetName val="pengal"/>
      <sheetName val="sk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40.xml><?xml version="1.0" encoding="utf-8"?>
<externalLink xmlns="http://schemas.openxmlformats.org/spreadsheetml/2006/main">
  <externalBook xmlns:r="http://schemas.openxmlformats.org/officeDocument/2006/relationships" r:id="rId1">
    <sheetNames>
      <sheetName val="SUR-HARGA"/>
    </sheetNames>
    <sheetDataSet>
      <sheetData sheetId="0" refreshError="1"/>
    </sheetDataSet>
  </externalBook>
</externalLink>
</file>

<file path=xl/externalLinks/externalLink441.xml><?xml version="1.0" encoding="utf-8"?>
<externalLink xmlns="http://schemas.openxmlformats.org/spreadsheetml/2006/main">
  <externalBook xmlns:r="http://schemas.openxmlformats.org/officeDocument/2006/relationships" r:id="rId1">
    <sheetNames>
      <sheetName val="Break Down"/>
      <sheetName val="MUTU"/>
      <sheetName val="MUTU 1"/>
      <sheetName val="RKP ANLS"/>
      <sheetName val="ANLIS"/>
      <sheetName val="BAHN"/>
      <sheetName val="RKP TOTAL"/>
      <sheetName val="RKP. RAB"/>
      <sheetName val="JDL ALT"/>
      <sheetName val="SCDLE"/>
      <sheetName val="METODE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2.xml><?xml version="1.0" encoding="utf-8"?>
<externalLink xmlns="http://schemas.openxmlformats.org/spreadsheetml/2006/main">
  <externalBook xmlns:r="http://schemas.openxmlformats.org/officeDocument/2006/relationships" r:id="rId1">
    <sheetNames>
      <sheetName val="FINAL"/>
      <sheetName val="DafIsi"/>
      <sheetName val="Bid"/>
      <sheetName val="Rekap"/>
      <sheetName val="boq"/>
      <sheetName val="DafAHS"/>
      <sheetName val="harga"/>
      <sheetName val="pricing"/>
      <sheetName val="AHS"/>
      <sheetName val="AHSAlat"/>
      <sheetName val="jadwal"/>
      <sheetName val="PRICE"/>
      <sheetName val="jadwal2"/>
      <sheetName val="hitkeb"/>
      <sheetName val="prodalat"/>
      <sheetName val="keb"/>
      <sheetName val="HARGA SAT"/>
      <sheetName val="SUR-HARGA"/>
      <sheetName val="Harga Satuan"/>
      <sheetName val="input"/>
      <sheetName val="a"/>
      <sheetName val="k341k612"/>
      <sheetName val="BAHN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3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Rek.Propok II (2)"/>
      <sheetName val="P.1"/>
      <sheetName val="Rek.Batu Nyonyong"/>
      <sheetName val="RAB Batu Nyonyong"/>
      <sheetName val="P.2"/>
      <sheetName val="Rek.Orong Jeran I"/>
      <sheetName val="RAB Orong Jeran"/>
      <sheetName val="P.3"/>
      <sheetName val="Rek.Pengkareng"/>
      <sheetName val="RAB Pengkareng"/>
      <sheetName val="P.4"/>
      <sheetName val="Rek.Buyang"/>
      <sheetName val="RAB Buyang"/>
      <sheetName val="P.5"/>
      <sheetName val="Rek.Otak Semu"/>
      <sheetName val="RAB Otak Semu"/>
      <sheetName val="P.6"/>
      <sheetName val="Rek.Uma Suar"/>
      <sheetName val="RAB Uma Suar"/>
      <sheetName val="P.7"/>
      <sheetName val="Rek.Rehab Uma Pungka"/>
      <sheetName val="RAB Rehab Uma Pungka"/>
      <sheetName val="P.8"/>
      <sheetName val="Rek.Rehab Mari"/>
      <sheetName val="RAB Rehab Mari"/>
      <sheetName val="P.9"/>
      <sheetName val="Rek.Rehab Sangiri"/>
      <sheetName val="RAB Rehab Sangiri"/>
      <sheetName val="P.10"/>
      <sheetName val="Rek.Propok II"/>
      <sheetName val="RAB Propok"/>
      <sheetName val="Rek.Analisa"/>
      <sheetName val="Analisa"/>
      <sheetName val="Harga Satuan"/>
      <sheetName val="Input O&amp;M"/>
      <sheetName val="a"/>
      <sheetName val="pric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444.xml><?xml version="1.0" encoding="utf-8"?>
<externalLink xmlns="http://schemas.openxmlformats.org/spreadsheetml/2006/main">
  <externalBook xmlns:r="http://schemas.openxmlformats.org/officeDocument/2006/relationships" r:id="rId1">
    <sheetNames>
      <sheetName val="T-A-B"/>
      <sheetName val="spektek"/>
      <sheetName val="B_A_T"/>
      <sheetName val="Schdl "/>
      <sheetName val="REKAF"/>
      <sheetName val="RAB"/>
      <sheetName val="ANALIS"/>
      <sheetName val="ANALISA"/>
      <sheetName val="bhn&amp;upah"/>
      <sheetName val="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44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KAYANGAN"/>
      <sheetName val="TALIWANG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44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unci"/>
      <sheetName val="rekap (2)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Referensi"/>
      <sheetName val="Penawaran"/>
      <sheetName val="Pernyataan"/>
      <sheetName val="mundur"/>
      <sheetName val="Sanggup"/>
      <sheetName val="k_9"/>
      <sheetName val="analis_alat (2)"/>
      <sheetName val="hrg_alt"/>
      <sheetName val="alat"/>
      <sheetName val="analis_alat"/>
      <sheetName val="rkp an_alat"/>
      <sheetName val="Peningkat_Penggantian Jb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input"/>
      <sheetName val="RAB Propo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47.xml><?xml version="1.0" encoding="utf-8"?>
<externalLink xmlns="http://schemas.openxmlformats.org/spreadsheetml/2006/main">
  <externalBook xmlns:r="http://schemas.openxmlformats.org/officeDocument/2006/relationships" r:id="rId1">
    <sheetNames>
      <sheetName val="RAP"/>
    </sheetNames>
    <sheetDataSet>
      <sheetData sheetId="0" refreshError="1"/>
    </sheetDataSet>
  </externalBook>
</externalLink>
</file>

<file path=xl/externalLinks/externalLink448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</sheetNames>
    <sheetDataSet>
      <sheetData sheetId="0" refreshError="1"/>
    </sheetDataSet>
  </externalBook>
</externalLink>
</file>

<file path=xl/externalLinks/externalLink449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k_9"/>
      <sheetName val="hrg_upah(Dipakai)"/>
      <sheetName val="hrg_upah (2)"/>
      <sheetName val="hrg_alt"/>
      <sheetName val="analis_alat"/>
      <sheetName val="rkp an_alat"/>
      <sheetName val="rk_an_k"/>
      <sheetName val="k12k321"/>
      <sheetName val="k.310a"/>
      <sheetName val="k341k612"/>
      <sheetName val="k613k804"/>
      <sheetName val="k805k885"/>
      <sheetName val="Asumsi"/>
      <sheetName val="RAB^Jalan"/>
      <sheetName val="boq kanan"/>
      <sheetName val="jbt pungkit"/>
      <sheetName val="jbt pungkit (2)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k_522a"/>
      <sheetName val="Anal Swa"/>
      <sheetName val="Upah+bahan"/>
      <sheetName val="Input"/>
      <sheetName val="Rekap BQ-Pomp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Estimasi"/>
      <sheetName val="input"/>
      <sheetName val="alat"/>
      <sheetName val="upah&amp;bahan"/>
      <sheetName val="sewah alat"/>
      <sheetName val="anallisa lobar"/>
      <sheetName val="rkap"/>
      <sheetName val="RAB"/>
      <sheetName val="SCHDLU 120 HR"/>
      <sheetName val="SCHDLU 120 HR (2)"/>
      <sheetName val="MET"/>
      <sheetName val="jadwal alat &amp; tenaga"/>
      <sheetName val="analisa alat"/>
      <sheetName val="subk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0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51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"/>
      <sheetName val="RAB"/>
      <sheetName val="Daftar harga"/>
      <sheetName val="Analisa"/>
      <sheetName val="SCHE"/>
      <sheetName val="Metode Oke Ban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2.xml><?xml version="1.0" encoding="utf-8"?>
<externalLink xmlns="http://schemas.openxmlformats.org/spreadsheetml/2006/main">
  <externalBook xmlns:r="http://schemas.openxmlformats.org/officeDocument/2006/relationships" r:id="rId1">
    <sheetNames>
      <sheetName val="auto rupiah"/>
      <sheetName val="Var"/>
      <sheetName val="Rekap"/>
      <sheetName val="RAB"/>
      <sheetName val="Schedule"/>
      <sheetName val="Analisa"/>
      <sheetName val="Daftar Harga"/>
      <sheetName val="RPM"/>
      <sheetName val="Methode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5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unci"/>
      <sheetName val="rekap (2)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Referensi"/>
      <sheetName val="Penawaran"/>
      <sheetName val="Pernyataan"/>
      <sheetName val="mundur"/>
      <sheetName val="Sanggup"/>
      <sheetName val="k_9"/>
      <sheetName val="analis_alat (2)"/>
      <sheetName val="hrg_alt"/>
      <sheetName val="alat"/>
      <sheetName val="analis_alat"/>
      <sheetName val="rkp an_alat"/>
      <sheetName val="Peningkat_Penggantian Jb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deker"/>
      <sheetName val="ANALISA"/>
      <sheetName val="P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54.xml><?xml version="1.0" encoding="utf-8"?>
<externalLink xmlns="http://schemas.openxmlformats.org/spreadsheetml/2006/main">
  <externalBook xmlns:r="http://schemas.openxmlformats.org/officeDocument/2006/relationships" r:id="rId1">
    <sheetNames>
      <sheetName val="Mutu 2"/>
      <sheetName val="Program Mutu"/>
      <sheetName val="An. alat"/>
      <sheetName val="HARGA SAT"/>
      <sheetName val="breakdown"/>
      <sheetName val="subkon"/>
      <sheetName val="istimasi"/>
      <sheetName val="ANALISA"/>
      <sheetName val="RAB"/>
      <sheetName val="NWP"/>
      <sheetName val="JDWL"/>
      <sheetName val="Jdwl Alt, Bhn, Tng"/>
      <sheetName val="metode"/>
      <sheetName val="Spektek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5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56.xml><?xml version="1.0" encoding="utf-8"?>
<externalLink xmlns="http://schemas.openxmlformats.org/spreadsheetml/2006/main">
  <externalBook xmlns:r="http://schemas.openxmlformats.org/officeDocument/2006/relationships" r:id="rId1">
    <sheetNames>
      <sheetName val="DATA PROYEK"/>
      <sheetName val="ANALISA-ALAT"/>
      <sheetName val="Sheet2"/>
      <sheetName val="HARGASATUN"/>
      <sheetName val="Overhaed"/>
      <sheetName val="An-Pintu"/>
      <sheetName val="ANALISA"/>
      <sheetName val="RAB"/>
      <sheetName val="REKAP RAB"/>
      <sheetName val="NWP"/>
      <sheetName val="TMSCDL"/>
      <sheetName val="Metode"/>
      <sheetName val="Jadwal Alt Bhn Tn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57.xml><?xml version="1.0" encoding="utf-8"?>
<externalLink xmlns="http://schemas.openxmlformats.org/spreadsheetml/2006/main">
  <externalBook xmlns:r="http://schemas.openxmlformats.org/officeDocument/2006/relationships" r:id="rId1">
    <sheetNames>
      <sheetName val="bhn&amp;upah"/>
      <sheetName val="RKP.1"/>
      <sheetName val="RKP.2"/>
      <sheetName val="AUT.RKP.TOTL"/>
      <sheetName val="Dok. Administrsi"/>
      <sheetName val="Dok. Penawaran Harga"/>
      <sheetName val="Dok. Penawarn Teknis"/>
      <sheetName val="S.Pen"/>
      <sheetName val="RKP_TOTL"/>
      <sheetName val="REKP"/>
      <sheetName val="RAB"/>
      <sheetName val="ANL.SNI"/>
      <sheetName val="BHN"/>
      <sheetName val="spek"/>
      <sheetName val="sp"/>
      <sheetName val="RPM"/>
      <sheetName val="METODE OK"/>
      <sheetName val="Rkp analis"/>
      <sheetName val="EE THP I"/>
      <sheetName val="Schedule"/>
      <sheetName val="J.Tng"/>
      <sheetName val="J.ALT"/>
      <sheetName val="J.bhn"/>
      <sheetName val="Personil&amp;Alat"/>
      <sheetName val="sTRUK"/>
      <sheetName val="RK3"/>
      <sheetName val="Compatibility Report"/>
      <sheetName val="Vab."/>
      <sheetName val="Jami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458.xml><?xml version="1.0" encoding="utf-8"?>
<externalLink xmlns="http://schemas.openxmlformats.org/spreadsheetml/2006/main">
  <externalBook xmlns:r="http://schemas.openxmlformats.org/officeDocument/2006/relationships" r:id="rId1">
    <sheetNames>
      <sheetName val="REKAP VOL BPT 3 - "/>
      <sheetName val="Gambar BPT I"/>
      <sheetName val="Gambar jembatan 15m"/>
      <sheetName val="Gbr"/>
      <sheetName val="REKAP VOL BPT 3 - RES 37"/>
      <sheetName val="SCEDULE OKE"/>
      <sheetName val="RAB Siwak (print)"/>
      <sheetName val="RAB Siwak"/>
      <sheetName val="RAB Sordang (print)"/>
      <sheetName val="RAB Sordang"/>
      <sheetName val="RAB Presak (print)"/>
      <sheetName val="RAB Presak"/>
      <sheetName val="Rekap RAB (print)"/>
      <sheetName val="Rekap RAB"/>
      <sheetName val="Uph+bahan"/>
      <sheetName val="Susunan Analis "/>
      <sheetName val="Analisa Gorong2"/>
      <sheetName val="H.Satuan"/>
      <sheetName val="List Alat"/>
      <sheetName val="An.Alat"/>
      <sheetName val="Susunan Analis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59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"/>
      <sheetName val="PIPA"/>
      <sheetName val="BRON"/>
      <sheetName val="BPT"/>
      <sheetName val="ACC"/>
      <sheetName val="HIDRAN"/>
      <sheetName val="RESRV"/>
      <sheetName val="k341k612"/>
      <sheetName val="Daftar Harga"/>
      <sheetName val="ANL.SNI"/>
      <sheetName val="HARGASATUN"/>
      <sheetName val="srtberka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ana Alat"/>
      <sheetName val="Perhitungan Tenaga"/>
      <sheetName val="Over head"/>
      <sheetName val="tmscdl"/>
      <sheetName val="Perhitungan Bhn Alat Tng"/>
      <sheetName val="Jadwal Alat Bahan Tenaga"/>
      <sheetName val="Sheet1"/>
      <sheetName val="metoda"/>
      <sheetName val="breakdown"/>
      <sheetName val="HARGA SAT"/>
      <sheetName val="RAB"/>
      <sheetName val="ANALI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60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upah bahan"/>
      <sheetName val="analis azaa"/>
      <sheetName val="pagar gerung"/>
      <sheetName val="jl masuk &amp;urugan"/>
      <sheetName val="bspa gerung"/>
      <sheetName val="rekap total"/>
      <sheetName val="INPUT"/>
      <sheetName val="analis"/>
      <sheetName val="ANALISA"/>
      <sheetName val="upah_bahan"/>
      <sheetName val="analis_azaa"/>
      <sheetName val="pagar_gerung"/>
      <sheetName val="jl_masuk_&amp;urugan"/>
      <sheetName val="bspa_gerung"/>
      <sheetName val="rekap_total"/>
      <sheetName val="4"/>
      <sheetName val="DATA PROYEK"/>
      <sheetName val="Daftar Harga"/>
      <sheetName val="D4"/>
      <sheetName val="D6"/>
      <sheetName val="D8"/>
      <sheetName val="Analisa 2"/>
      <sheetName val="harga"/>
      <sheetName val="HS"/>
      <sheetName val="Uph&amp;bhn"/>
      <sheetName val="ANALHASA"/>
      <sheetName val="rek"/>
      <sheetName val="Rekap Analisa"/>
      <sheetName val="HARGA MATERIAL"/>
      <sheetName val="HARGA SAT"/>
      <sheetName val="sliprt"/>
      <sheetName val="Volume"/>
      <sheetName val="Harga bahan &amp; upah"/>
      <sheetName val="Rekap RAP"/>
      <sheetName val="upah_bahan1"/>
      <sheetName val="analis_azaa1"/>
      <sheetName val="pagar_gerung1"/>
      <sheetName val="jl_masuk_&amp;urugan1"/>
      <sheetName val="bspa_gerung1"/>
      <sheetName val="rekap_total1"/>
      <sheetName val="HARGASATUN"/>
      <sheetName val="k341k612"/>
      <sheetName val="RAB Propok"/>
      <sheetName val="BAHAN"/>
      <sheetName val="SNI FIX"/>
      <sheetName val="10"/>
      <sheetName val="5"/>
      <sheetName val="HB me"/>
      <sheetName val="Upah"/>
      <sheetName val="3-DIV8"/>
      <sheetName val="Rek.Analisa"/>
      <sheetName val="Upah&amp;Bahan"/>
      <sheetName val="CODE"/>
      <sheetName val="Upah,Bahan,Alat"/>
      <sheetName val="PS"/>
      <sheetName val="Harsat Pekerjaan"/>
      <sheetName val="bahan "/>
      <sheetName val="SORT"/>
      <sheetName val="Indirect"/>
      <sheetName val="ANALISA 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61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Schedule"/>
      <sheetName val="Jadwal Alat"/>
      <sheetName val="Rekap"/>
      <sheetName val="RAB"/>
      <sheetName val="Analisa"/>
      <sheetName val="Harga Satuan"/>
      <sheetName val="Jadw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62.xml><?xml version="1.0" encoding="utf-8"?>
<externalLink xmlns="http://schemas.openxmlformats.org/spreadsheetml/2006/main">
  <externalBook xmlns:r="http://schemas.openxmlformats.org/officeDocument/2006/relationships" r:id="rId1">
    <sheetNames>
      <sheetName val="Daftari (2)"/>
      <sheetName val="CekList"/>
      <sheetName val="Cover"/>
      <sheetName val="Sheet1"/>
      <sheetName val="Sheet1 (2)"/>
      <sheetName val="Sekat"/>
      <sheetName val="Daftar Isi"/>
      <sheetName val="Daftari"/>
      <sheetName val="BA"/>
      <sheetName val="Pendahuluan"/>
      <sheetName val="Data Teknik"/>
      <sheetName val="Data Keu"/>
      <sheetName val="Cash Flow"/>
      <sheetName val="Schedule"/>
      <sheetName val="Kebut. Bahan"/>
      <sheetName val="Kebut. Tenaga"/>
      <sheetName val="Kebut. Alat"/>
      <sheetName val="Analisa Schedule"/>
      <sheetName val="Rekap RAP"/>
      <sheetName val="RAP"/>
      <sheetName val="Upah"/>
      <sheetName val="Bahan"/>
      <sheetName val="Alat"/>
      <sheetName val="Sub"/>
      <sheetName val="BUL"/>
      <sheetName val="Analisa RAP"/>
      <sheetName val="BQ RAB"/>
      <sheetName val="Mark Up"/>
      <sheetName val="THR Kintamani"/>
      <sheetName val="Str. Proy."/>
      <sheetName val="Flow"/>
      <sheetName val="RAB"/>
      <sheetName val="Analisa RAB"/>
      <sheetName val="Upah B"/>
      <sheetName val="Bahan B"/>
      <sheetName val="Alat B"/>
      <sheetName val="Lain-Lain"/>
      <sheetName val="Rincian M"/>
      <sheetName val="Penyebaran M"/>
      <sheetName val="Terbilang"/>
      <sheetName val="Sch Tender"/>
      <sheetName val="Biaya Tender"/>
      <sheetName val="Aktivitas"/>
      <sheetName val="Telusur"/>
      <sheetName val="An Kom Harga"/>
      <sheetName val="BQ OE (2)"/>
      <sheetName val="Analisa Teknik"/>
      <sheetName val="THR"/>
      <sheetName val="HARGASAT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63.xml><?xml version="1.0" encoding="utf-8"?>
<externalLink xmlns="http://schemas.openxmlformats.org/spreadsheetml/2006/main">
  <externalBook xmlns:r="http://schemas.openxmlformats.org/officeDocument/2006/relationships" r:id="rId1">
    <sheetNames>
      <sheetName val="Rekap RAP"/>
      <sheetName val="RAP"/>
      <sheetName val="Analisa"/>
      <sheetName val="Upah"/>
      <sheetName val="Bahan"/>
      <sheetName val="Alat"/>
      <sheetName val="Sub"/>
      <sheetName val="BUL"/>
      <sheetName val="Staff"/>
      <sheetName val="RAB"/>
      <sheetName val="Schedule"/>
      <sheetName val="Sch Bahan"/>
      <sheetName val="Penyebaran M"/>
      <sheetName val="Terbilang"/>
      <sheetName val="Cetakan Buis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4.xml><?xml version="1.0" encoding="utf-8"?>
<externalLink xmlns="http://schemas.openxmlformats.org/spreadsheetml/2006/main">
  <externalBook xmlns:r="http://schemas.openxmlformats.org/officeDocument/2006/relationships" r:id="rId1">
    <sheetNames>
      <sheetName val="Koefisien Cs dan G"/>
      <sheetName val="d-tabel Cs dan G"/>
      <sheetName val="T. Cs Log P III"/>
    </sheetNames>
    <sheetDataSet>
      <sheetData sheetId="0"/>
      <sheetData sheetId="1" refreshError="1"/>
      <sheetData sheetId="2" refreshError="1"/>
    </sheetDataSet>
  </externalBook>
</externalLink>
</file>

<file path=xl/externalLinks/externalLink465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Rekap "/>
      <sheetName val="Lap Har"/>
      <sheetName val="Lap mingg"/>
      <sheetName val="grf cuaca"/>
      <sheetName val="TIMB. BIAS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66.xml><?xml version="1.0" encoding="utf-8"?>
<externalLink xmlns="http://schemas.openxmlformats.org/spreadsheetml/2006/main">
  <externalBook xmlns:r="http://schemas.openxmlformats.org/officeDocument/2006/relationships" r:id="rId1">
    <sheetNames>
      <sheetName val="Rekap_Mangrove"/>
      <sheetName val="Rincian (Mangrove)"/>
      <sheetName val="Harga Satuan Pekerjaan Mangrove"/>
      <sheetName val="Analisa Harga Satuan Mangrove"/>
      <sheetName val="Harga Satuan (mangrove)"/>
      <sheetName val="Harga Satuan"/>
      <sheetName val="An Penimbunan"/>
      <sheetName val="An. Harga Satuan"/>
      <sheetName val="Kapasitas Tambah Sedimen (Mangr"/>
      <sheetName val="Excavator"/>
      <sheetName val="Lempung"/>
      <sheetName val="Analisa RAB"/>
      <sheetName val="TH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67.xml><?xml version="1.0" encoding="utf-8"?>
<externalLink xmlns="http://schemas.openxmlformats.org/spreadsheetml/2006/main">
  <externalBook xmlns:r="http://schemas.openxmlformats.org/officeDocument/2006/relationships" r:id="rId1">
    <sheetNames>
      <sheetName val="CekList"/>
      <sheetName val="Cover"/>
      <sheetName val="Sekat"/>
      <sheetName val="Daftar Isi"/>
      <sheetName val="BA"/>
      <sheetName val="Pendahuluan"/>
      <sheetName val="Data Teknik"/>
      <sheetName val="Data Keu"/>
      <sheetName val="Cash Flow"/>
      <sheetName val="Schedule Kontrak"/>
      <sheetName val="Schedule"/>
      <sheetName val="Analisa Schedule"/>
      <sheetName val="Kebut. Bahan"/>
      <sheetName val="Kebut. Tenaga"/>
      <sheetName val="Kebut. Alat"/>
      <sheetName val="Telusur"/>
      <sheetName val="An Kom Harga"/>
      <sheetName val="perb RAB-RAP"/>
      <sheetName val="Rekap RAP"/>
      <sheetName val="RAP"/>
      <sheetName val="Anal ponton"/>
      <sheetName val="Analisa RAP"/>
      <sheetName val="Upah"/>
      <sheetName val="Bahan"/>
      <sheetName val="Alat"/>
      <sheetName val="Sub"/>
      <sheetName val="Mark Up"/>
      <sheetName val="BQ OE"/>
      <sheetName val="BUL"/>
      <sheetName val="Staff"/>
      <sheetName val="Str. Proy."/>
      <sheetName val="Flow"/>
      <sheetName val="Data"/>
      <sheetName val="Surat Penawaran"/>
      <sheetName val="Surat Bahan Lokal"/>
      <sheetName val="List Bahan Lokal"/>
      <sheetName val="Pek Sub"/>
      <sheetName val="RAB"/>
      <sheetName val="Analisa RAB"/>
      <sheetName val="Upah B"/>
      <sheetName val="Bahan B"/>
      <sheetName val="Alat B"/>
      <sheetName val="Schedule Penawaran"/>
      <sheetName val="Spec"/>
      <sheetName val="Lain-Lain"/>
      <sheetName val="Rincian M"/>
      <sheetName val="Penyebaran M"/>
      <sheetName val="Terbilang"/>
      <sheetName val="Sch Tender"/>
      <sheetName val="Biaya Tender"/>
      <sheetName val="Aktivitas"/>
      <sheetName val="Anali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468.xml><?xml version="1.0" encoding="utf-8"?>
<externalLink xmlns="http://schemas.openxmlformats.org/spreadsheetml/2006/main">
  <externalBook xmlns:r="http://schemas.openxmlformats.org/officeDocument/2006/relationships" r:id="rId1">
    <sheetNames>
      <sheetName val="HRGBHN"/>
      <sheetName val="RAB"/>
      <sheetName val="ANALS"/>
      <sheetName val="SCEDL"/>
      <sheetName val="REK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69.xml><?xml version="1.0" encoding="utf-8"?>
<externalLink xmlns="http://schemas.openxmlformats.org/spreadsheetml/2006/main">
  <externalBook xmlns:r="http://schemas.openxmlformats.org/officeDocument/2006/relationships" r:id="rId1">
    <sheetNames>
      <sheetName val="MUTU (2)"/>
      <sheetName val="MUTU 1"/>
      <sheetName val="metode"/>
      <sheetName val="AMPL"/>
      <sheetName val=" hrg bhn"/>
      <sheetName val="analis"/>
      <sheetName val="BREAK DOWN"/>
      <sheetName val="schdl"/>
      <sheetName val="jd alt"/>
      <sheetName val="jd bhn"/>
      <sheetName val="jd tng"/>
      <sheetName val="rkap "/>
      <sheetName val="rab "/>
      <sheetName val="auto-P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"/>
      <sheetName val="ANL"/>
      <sheetName val="REKAP-ANL"/>
      <sheetName val="RAB"/>
      <sheetName val="Scedul"/>
      <sheetName val="interpolasi"/>
      <sheetName val="A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0.xml><?xml version="1.0" encoding="utf-8"?>
<externalLink xmlns="http://schemas.openxmlformats.org/spreadsheetml/2006/main">
  <externalBook xmlns:r="http://schemas.openxmlformats.org/officeDocument/2006/relationships" r:id="rId1">
    <sheetNames>
      <sheetName val="RAB "/>
      <sheetName val="Rekap"/>
      <sheetName val="ANALISA "/>
      <sheetName val="HARGA SAT"/>
      <sheetName val="Hrg Sat Teratur"/>
      <sheetName val="Anls Atur"/>
      <sheetName val="Basic Price"/>
      <sheetName val="Uph-bah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71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SRT PENW"/>
      <sheetName val="SKN"/>
      <sheetName val="SURAT2"/>
      <sheetName val="COVER"/>
      <sheetName val="dt ADM"/>
      <sheetName val="NERACA"/>
      <sheetName val="PERSONIL"/>
      <sheetName val="ALAT"/>
      <sheetName val="PENGALAMAN"/>
      <sheetName val="PEK. YG SDG DILAKS."/>
      <sheetName val="DAF ALAT"/>
      <sheetName val="DAH PERSONIL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MINAT"/>
      <sheetName val="ADM1"/>
      <sheetName val="ADM2"/>
      <sheetName val="ADM3"/>
      <sheetName val="ADM4"/>
      <sheetName val="neraca"/>
      <sheetName val="PERSONIL"/>
      <sheetName val="STR"/>
      <sheetName val="alat"/>
      <sheetName val="PENGALAMAN (2)"/>
      <sheetName val="PENG2"/>
      <sheetName val="MDL_KJ"/>
      <sheetName val="sanggup"/>
      <sheetName val="astek"/>
      <sheetName val="sanggup (3)"/>
      <sheetName val="sanggup (4)"/>
      <sheetName val="benar"/>
      <sheetName val="PENGALAMN PERSONIL"/>
      <sheetName val="PAKTA"/>
      <sheetName val="MT"/>
      <sheetName val="skn"/>
      <sheetName val="Sheet1"/>
      <sheetName val="MINAT (2)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74.xml><?xml version="1.0" encoding="utf-8"?>
<externalLink xmlns="http://schemas.openxmlformats.org/spreadsheetml/2006/main">
  <externalBook xmlns:r="http://schemas.openxmlformats.org/officeDocument/2006/relationships" r:id="rId1">
    <sheetNames>
      <sheetName val="Daftar HSP"/>
      <sheetName val="UPAH BAHAN"/>
      <sheetName val="Pek. Persiapan"/>
      <sheetName val="Pek. Galian Tanah"/>
      <sheetName val="Pek. Timbunan dan Pemadatan"/>
      <sheetName val="Pek. Pembongkaran"/>
      <sheetName val="Pek. Pondasi"/>
      <sheetName val="Pek. Beton"/>
      <sheetName val="Pek. Rangka Atap"/>
      <sheetName val="Pek. Pasangan Dinding"/>
      <sheetName val="Pek. Penutup Atap"/>
      <sheetName val="Pek. Plesteran dan Acian"/>
      <sheetName val="Pek. Plafon"/>
      <sheetName val="Pek. Penutup Lantai dan Dinding"/>
      <sheetName val="Pek. Pintu dan Jendela"/>
      <sheetName val="Pek. Kaca"/>
      <sheetName val="Pek. Besi dan Aluminium"/>
      <sheetName val="Pek. Kayu"/>
      <sheetName val="Pek. Pengecatan dan Pelituran"/>
      <sheetName val="Pek. Signage"/>
      <sheetName val="Pek. Sanitair"/>
      <sheetName val="Pek. Sistem Air Minum"/>
      <sheetName val="Pek. Sistem Air Limbah"/>
      <sheetName val="Pek. Bak Kontrol"/>
      <sheetName val="Pek. Perpipaan Gedung"/>
      <sheetName val="Pek. Jaringan Listr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75.xml><?xml version="1.0" encoding="utf-8"?>
<externalLink xmlns="http://schemas.openxmlformats.org/spreadsheetml/2006/main">
  <externalBook xmlns:r="http://schemas.openxmlformats.org/officeDocument/2006/relationships" r:id="rId1">
    <sheetNames>
      <sheetName val="auto-lock"/>
    </sheetNames>
    <sheetDataSet>
      <sheetData sheetId="0" refreshError="1"/>
    </sheetDataSet>
  </externalBook>
</externalLink>
</file>

<file path=xl/externalLinks/externalLink476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ANA-TOOLS-KKA"/>
      <sheetName val="auto-lock"/>
      <sheetName val="cov (4)"/>
      <sheetName val="cov (3)"/>
      <sheetName val="pen "/>
      <sheetName val="4"/>
      <sheetName val="sub"/>
      <sheetName val="RAB"/>
      <sheetName val="SCEDUL"/>
      <sheetName val="NWP"/>
      <sheetName val="KET"/>
      <sheetName val="utama"/>
      <sheetName val="aNaLiSa"/>
      <sheetName val="1"/>
      <sheetName val="5"/>
      <sheetName val="tng"/>
      <sheetName val="bhn"/>
      <sheetName val="alt"/>
      <sheetName val="KOPANG (2)"/>
      <sheetName val="DIV-1"/>
      <sheetName val="DIV-2"/>
      <sheetName val="DIV-3"/>
      <sheetName val="DIV-4"/>
      <sheetName val="DIV-5"/>
      <sheetName val="DIV-6"/>
      <sheetName val="DIV-7"/>
      <sheetName val="DIV-8"/>
      <sheetName val="DIV-8 (2)"/>
      <sheetName val="DIV-9"/>
      <sheetName val="DIV-11"/>
      <sheetName val="Basic Price"/>
      <sheetName val="Analisa Quarry"/>
      <sheetName val="Agregat Halus &amp; Kasar"/>
      <sheetName val="Agregat Kelas A"/>
      <sheetName val="Agregat Kelas B"/>
      <sheetName val="Agregat Kelas C"/>
      <sheetName val="ALAT (2)"/>
      <sheetName val="PERSONIL (2)"/>
      <sheetName val="STR"/>
      <sheetName val="ALAT"/>
      <sheetName val="10"/>
      <sheetName val="KOPANG"/>
      <sheetName val="DS_CERMEN"/>
      <sheetName val="KAYANGAN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77.xml><?xml version="1.0" encoding="utf-8"?>
<externalLink xmlns="http://schemas.openxmlformats.org/spreadsheetml/2006/main">
  <externalBook xmlns:r="http://schemas.openxmlformats.org/officeDocument/2006/relationships" r:id="rId1">
    <sheetNames>
      <sheetName val="Gal.Beton"/>
      <sheetName val="BOQ Galian"/>
      <sheetName val="BOQ.Pas.bt.x"/>
      <sheetName val="Vol.Pas."/>
      <sheetName val="Volume"/>
      <sheetName val="Hit.Aspal"/>
      <sheetName val="Pj. Pipa dll"/>
      <sheetName val="Jemb.P.112(12)"/>
      <sheetName val="Jemb.HP.27(8)"/>
      <sheetName val="jEMBATAN P (17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50m3"/>
      <sheetName val="BPT IV"/>
      <sheetName val="Upah&amp;Bahan"/>
      <sheetName val="Analisa"/>
      <sheetName val="Rincian"/>
      <sheetName val="Rekapitulasi"/>
      <sheetName val="Harga Satuan"/>
      <sheetName val="ANA-TOOLS-KKA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78.xml><?xml version="1.0" encoding="utf-8"?>
<externalLink xmlns="http://schemas.openxmlformats.org/spreadsheetml/2006/main">
  <externalBook xmlns:r="http://schemas.openxmlformats.org/officeDocument/2006/relationships" r:id="rId1">
    <sheetNames>
      <sheetName val="SCHED PER"/>
      <sheetName val="Input (2)"/>
      <sheetName val="AUTO (4)"/>
      <sheetName val="input"/>
      <sheetName val="IMB Gdg"/>
      <sheetName val="HSD"/>
      <sheetName val="ANALISA"/>
      <sheetName val="REKAP"/>
      <sheetName val="EE GUDANG - OK (3)"/>
      <sheetName val="SCHEDUL"/>
      <sheetName val="T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79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Sheet1"/>
      <sheetName val="G. Tenaga"/>
      <sheetName val="sch"/>
      <sheetName val="sch Alt"/>
      <sheetName val="sch bahan"/>
      <sheetName val="sch bahan 2"/>
      <sheetName val="R. Analis"/>
      <sheetName val="Analis Bui"/>
      <sheetName val="Upah"/>
      <sheetName val="Rekap"/>
      <sheetName val="A"/>
      <sheetName val="JADWAL A"/>
      <sheetName val="Sch B"/>
      <sheetName val="B"/>
      <sheetName val="Sheet3"/>
      <sheetName val="Sheet2"/>
      <sheetName val="B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..OK"/>
      <sheetName val="ANAL"/>
      <sheetName val="AN-ALAT"/>
      <sheetName val="RAB"/>
      <sheetName val="SCH..OK!"/>
      <sheetName val="SCH..OK TEST"/>
      <sheetName val="MET"/>
      <sheetName val="PROG-MUTU"/>
      <sheetName val="LAMP-MUTU"/>
      <sheetName val="ESTIMASI"/>
      <sheetName val="PEN"/>
      <sheetName val="T.TEKNIK"/>
      <sheetName val="DFT.ALAT"/>
      <sheetName val="adm"/>
      <sheetName val="DATA-DATA"/>
      <sheetName val="STRUKTUR"/>
      <sheetName val="SKN"/>
      <sheetName val="NERACA "/>
      <sheetName val="sub-kont"/>
      <sheetName val="ALMAT"/>
      <sheetName val="auto"/>
      <sheetName val="kolusi..OK"/>
      <sheetName val="kolusi"/>
      <sheetName val="ALMAT - S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80.xml><?xml version="1.0" encoding="utf-8"?>
<externalLink xmlns="http://schemas.openxmlformats.org/spreadsheetml/2006/main">
  <externalBook xmlns:r="http://schemas.openxmlformats.org/officeDocument/2006/relationships" r:id="rId1">
    <sheetNames>
      <sheetName val="RMS"/>
      <sheetName val="BASIC PRICE"/>
      <sheetName val="UMP"/>
      <sheetName val="Sheet2"/>
      <sheetName val="Sheet1"/>
      <sheetName val="ANALISA ALAT"/>
      <sheetName val="ANALISA"/>
      <sheetName val="ESTIMASI"/>
      <sheetName val="DKH"/>
      <sheetName val="REKAP"/>
      <sheetName val="SURAT"/>
      <sheetName val="TIME"/>
      <sheetName val="METODE"/>
      <sheetName val="NWP"/>
      <sheetName val="TBA"/>
      <sheetName val="ANALISA &amp; SPEKTEK"/>
      <sheetName val="P. MUTU"/>
      <sheetName val="SUB"/>
      <sheetName val="1"/>
      <sheetName val="ANL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81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Rek.Analisa"/>
      <sheetName val="Analisa(Dipakai)"/>
      <sheetName val="Harga Satuan(Dipakai)"/>
      <sheetName val="A.16.6"/>
      <sheetName val="Analisa (Asli)"/>
      <sheetName val="Harga Satuan"/>
      <sheetName val="analis_alat"/>
      <sheetName val="rkp an_alat"/>
      <sheetName val="BoQ^TiuTola"/>
      <sheetName val="BoQ^UmaRea"/>
      <sheetName val="Vol^Pas"/>
      <sheetName val="Gal.Timb^Tiu Tola"/>
      <sheetName val="Gal.Timb^uMA rEA"/>
      <sheetName val="RAB^TiuTolaOkey"/>
      <sheetName val="TiuTola^Kosong"/>
      <sheetName val="RAB^UmaRea"/>
      <sheetName val="UmaRea^Kosong"/>
      <sheetName val="Jaringan(T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ua"/>
      <sheetName val="cov"/>
      <sheetName val="Pert"/>
      <sheetName val="P"/>
      <sheetName val="1"/>
      <sheetName val="Sheet2"/>
      <sheetName val="2"/>
      <sheetName val="Sheet1"/>
      <sheetName val="3"/>
      <sheetName val="3a"/>
      <sheetName val="4"/>
      <sheetName val="5"/>
      <sheetName val="L1"/>
      <sheetName val="L6"/>
      <sheetName val="L7"/>
      <sheetName val="L11"/>
      <sheetName val="L13"/>
      <sheetName val="L9"/>
      <sheetName val="L10a"/>
      <sheetName val="L10"/>
      <sheetName val="1X"/>
      <sheetName val="x (2)"/>
      <sheetName val="X"/>
      <sheetName val="XX"/>
      <sheetName val="L8"/>
      <sheetName val="og"/>
      <sheetName val="Alt II"/>
      <sheetName val="Tm Al II"/>
      <sheetName val="L13 a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83.xml><?xml version="1.0" encoding="utf-8"?>
<externalLink xmlns="http://schemas.openxmlformats.org/spreadsheetml/2006/main">
  <externalBook xmlns:r="http://schemas.openxmlformats.org/officeDocument/2006/relationships" r:id="rId1">
    <sheetNames>
      <sheetName val="Variable"/>
      <sheetName val="S.Penawarn"/>
      <sheetName val="auto-PPN"/>
      <sheetName val="RKAPRAB"/>
      <sheetName val="METODE"/>
      <sheetName val="Schedule"/>
      <sheetName val="j.alat"/>
      <sheetName val="j.bhn"/>
      <sheetName val="j.tng"/>
      <sheetName val="analisa"/>
      <sheetName val="bhn"/>
      <sheetName val="an. alt"/>
      <sheetName val="s. pernyataan"/>
      <sheetName val="Rekap Biaya"/>
      <sheetName val="Kuantitas &amp; Harga"/>
      <sheetName val="Sub-Kont"/>
      <sheetName val="Pekerjaan Utama"/>
      <sheetName val="%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/>
      <sheetData sheetId="17" refreshError="1"/>
    </sheetDataSet>
  </externalBook>
</externalLink>
</file>

<file path=xl/externalLinks/externalLink484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nalisa Upah"/>
      <sheetName val="harga"/>
      <sheetName val="ANALIS (2)"/>
      <sheetName val="rekapanalisa"/>
      <sheetName val="RAB"/>
      <sheetName val="REKAP"/>
      <sheetName val="AUTO "/>
      <sheetName val="Scdl"/>
      <sheetName val="PERHI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85.xml><?xml version="1.0" encoding="utf-8"?>
<externalLink xmlns="http://schemas.openxmlformats.org/spreadsheetml/2006/main">
  <externalBook xmlns:r="http://schemas.openxmlformats.org/officeDocument/2006/relationships" r:id="rId1">
    <sheetNames>
      <sheetName val="Harga"/>
      <sheetName val="Analis Upah"/>
    </sheetNames>
    <sheetDataSet>
      <sheetData sheetId="0"/>
      <sheetData sheetId="1"/>
    </sheetDataSet>
  </externalBook>
</externalLink>
</file>

<file path=xl/externalLinks/externalLink486.xml><?xml version="1.0" encoding="utf-8"?>
<externalLink xmlns="http://schemas.openxmlformats.org/spreadsheetml/2006/main">
  <externalBook xmlns:r="http://schemas.openxmlformats.org/officeDocument/2006/relationships" r:id="rId1">
    <sheetNames>
      <sheetName val="1.General Item"/>
      <sheetName val="2.Sorinangka Weir"/>
      <sheetName val="3.Irr.Canal Work"/>
      <sheetName val="4.Irr.Struc.Work"/>
      <sheetName val="5.Drainage Work"/>
      <sheetName val="6.Tertiary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7.xml><?xml version="1.0" encoding="utf-8"?>
<externalLink xmlns="http://schemas.openxmlformats.org/spreadsheetml/2006/main">
  <externalBook xmlns:r="http://schemas.openxmlformats.org/officeDocument/2006/relationships" r:id="rId1">
    <sheetNames>
      <sheetName val="1.General "/>
      <sheetName val="2.Sorinangka Weir"/>
      <sheetName val="3.Irr.Canal Work"/>
      <sheetName val="4.Irr.Struc.Work"/>
      <sheetName val="5.Drainage Work"/>
      <sheetName val="6.Tertiary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8.xml><?xml version="1.0" encoding="utf-8"?>
<externalLink xmlns="http://schemas.openxmlformats.org/spreadsheetml/2006/main">
  <externalBook xmlns:r="http://schemas.openxmlformats.org/officeDocument/2006/relationships" r:id="rId1">
    <sheetNames>
      <sheetName val="13.Nangakara Weir"/>
      <sheetName val="14.Irr.Canal Work"/>
      <sheetName val="15.Irr. Struc.Work"/>
      <sheetName val="16.Pipe Inst."/>
      <sheetName val="17.Drainage Work"/>
      <sheetName val="18.Lateral 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9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mr"/>
      <sheetName val="#"/>
      <sheetName val="s"/>
      <sheetName val="@"/>
      <sheetName val="$"/>
      <sheetName val="%"/>
      <sheetName val="R"/>
      <sheetName val="Rs2"/>
      <sheetName val="Rs4"/>
      <sheetName val="Gs1"/>
      <sheetName val="Gs4"/>
      <sheetName val="Gk0"/>
      <sheetName val="Gk1"/>
      <sheetName val="Gk2"/>
      <sheetName val="Mb1"/>
      <sheetName val="Mb2"/>
      <sheetName val="Mb4"/>
      <sheetName val="Prt2"/>
      <sheetName val="Prt3"/>
      <sheetName val="c3"/>
      <sheetName val="c12"/>
      <sheetName val="c15"/>
      <sheetName val="B 1"/>
      <sheetName val="B2"/>
      <sheetName val="Gal Sal"/>
      <sheetName val="pb D1"/>
      <sheetName val="pb D2"/>
      <sheetName val="pbT2"/>
      <sheetName val="pbT2a"/>
      <sheetName val="rt"/>
      <sheetName val="atbl"/>
      <sheetName val="b1"/>
      <sheetName val="b 2"/>
      <sheetName val="bgs1"/>
      <sheetName val="bgs2"/>
      <sheetName val="bgs3"/>
      <sheetName val="BJ"/>
      <sheetName val="bj1"/>
      <sheetName val="bj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HSD"/>
      <sheetName val="ANL"/>
      <sheetName val="REKAP-ANL"/>
      <sheetName val="RAB"/>
      <sheetName val="Scedul"/>
      <sheetName val="interpolasi"/>
      <sheetName val="A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0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"/>
      <sheetName val="LOOK tano"/>
      <sheetName val="AUTO  "/>
      <sheetName val="SUPER (2)"/>
      <sheetName val="REKAP"/>
      <sheetName val="RAB"/>
      <sheetName val="Upah"/>
      <sheetName val="ANALIS"/>
      <sheetName val="ANALIS PNDKNG"/>
      <sheetName val="ALAT"/>
      <sheetName val="A. DUSUN ADAT"/>
      <sheetName val="A. LD MAMBEN"/>
      <sheetName val="A. AMOR"/>
      <sheetName val="A. LOLOAN"/>
      <sheetName val="Mobilisasi"/>
      <sheetName val="ALAT (2)"/>
      <sheetName val="K'9"/>
      <sheetName val="Deker"/>
      <sheetName val="Jadwal"/>
      <sheetName val="Metode "/>
      <sheetName val="SUPER"/>
      <sheetName val="TKDN"/>
      <sheetName val="COVER"/>
      <sheetName val="COVER 1"/>
      <sheetName val="COVER 1 (2)"/>
      <sheetName val="COVER 1 (3)"/>
      <sheetName val="COVER 4"/>
      <sheetName val="ANALISA"/>
      <sheetName val="HARGA S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491.xml><?xml version="1.0" encoding="utf-8"?>
<externalLink xmlns="http://schemas.openxmlformats.org/spreadsheetml/2006/main">
  <externalBook xmlns:r="http://schemas.openxmlformats.org/officeDocument/2006/relationships" r:id="rId1">
    <sheetNames>
      <sheetName val="Uraian Teknis"/>
    </sheetNames>
    <sheetDataSet>
      <sheetData sheetId="0" refreshError="1"/>
    </sheetDataSet>
  </externalBook>
</externalLink>
</file>

<file path=xl/externalLinks/externalLink492.xml><?xml version="1.0" encoding="utf-8"?>
<externalLink xmlns="http://schemas.openxmlformats.org/spreadsheetml/2006/main">
  <externalBook xmlns:r="http://schemas.openxmlformats.org/officeDocument/2006/relationships" r:id="rId1">
    <sheetNames>
      <sheetName val="BREAK.ACC"/>
      <sheetName val="HARGA SAT"/>
      <sheetName val="ANALISA"/>
      <sheetName val="PRAY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3.xml><?xml version="1.0" encoding="utf-8"?>
<externalLink xmlns="http://schemas.openxmlformats.org/spreadsheetml/2006/main">
  <externalBook xmlns:r="http://schemas.openxmlformats.org/officeDocument/2006/relationships" r:id="rId1">
    <sheetNames>
      <sheetName val="rab selakAik"/>
      <sheetName val="BOQ SELAK AI"/>
      <sheetName val="RABKrmt"/>
      <sheetName val="BOQ KERUMUT"/>
      <sheetName val="RABSugian"/>
      <sheetName val="BOQ SUGIAN"/>
      <sheetName val="RAB-Obel2"/>
      <sheetName val="BOQ OBEL-OBEL"/>
      <sheetName val="Analisa"/>
      <sheetName val="Harsat"/>
      <sheetName val="Harga Pipa"/>
      <sheetName val="Perlintasan"/>
      <sheetName val="Bahan"/>
      <sheetName val="Stand Pipe"/>
      <sheetName val="HU"/>
      <sheetName val="R.Pompa"/>
      <sheetName val="Pompa"/>
      <sheetName val="Box Valve"/>
      <sheetName val="Cros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4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Surat"/>
      <sheetName val="personil"/>
      <sheetName val="peralatan"/>
      <sheetName val="harga upah"/>
      <sheetName val="analisa"/>
      <sheetName val="Rekap"/>
      <sheetName val="rab"/>
      <sheetName val="scedul"/>
      <sheetName val="RICEK"/>
      <sheetName val="Jad Bahan"/>
      <sheetName val="Jad Alat"/>
      <sheetName val="Jad Tenaga"/>
      <sheetName val="netwok"/>
      <sheetName val="an alat"/>
      <sheetName val="metode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5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Input"/>
      <sheetName val="Daftar Isi"/>
      <sheetName val="Sekat"/>
      <sheetName val="Rekap BQ (Pagu)"/>
      <sheetName val="BQ. SRNK(Pagu)"/>
      <sheetName val="BQ. SRNM(Pagu)"/>
      <sheetName val="BQ. NGKR(Pagu)"/>
      <sheetName val="Rekap BQ (Vol 100%)"/>
      <sheetName val="BQ. SRNK (Vol 100%)"/>
      <sheetName val="BQ. SRNM (Vol 100%)"/>
      <sheetName val="BQ. NGKR (Vol 100%)"/>
      <sheetName val="Rek.Analisa"/>
      <sheetName val="A"/>
      <sheetName val="B"/>
      <sheetName val="C"/>
      <sheetName val="D"/>
      <sheetName val="E"/>
      <sheetName val="F"/>
      <sheetName val="G"/>
      <sheetName val="H"/>
      <sheetName val="LS"/>
      <sheetName val="Upah"/>
      <sheetName val="Bahan"/>
      <sheetName val="Alat"/>
      <sheetName val="Analisa.Hourly"/>
      <sheetName val="Rek. Vol."/>
      <sheetName val="Rek. Upah"/>
      <sheetName val="Rek. Bahan"/>
      <sheetName val="Rek. Alat"/>
      <sheetName val="Jum. Upah"/>
      <sheetName val="Jum. Bahan"/>
      <sheetName val="Jum. Al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96.xml><?xml version="1.0" encoding="utf-8"?>
<externalLink xmlns="http://schemas.openxmlformats.org/spreadsheetml/2006/main">
  <externalBook xmlns:r="http://schemas.openxmlformats.org/officeDocument/2006/relationships" r:id="rId1">
    <sheetNames>
      <sheetName val="Rek-Anal"/>
      <sheetName val="Pantai(PT)"/>
      <sheetName val="Gal-Tim(A)"/>
      <sheetName val="Beton(B)"/>
      <sheetName val="Pas-Brjong(C)"/>
      <sheetName val="Jl-Insp(D)"/>
      <sheetName val="Lain2(E)"/>
      <sheetName val="Invstg(F)"/>
      <sheetName val="Umum(G)"/>
      <sheetName val="Pintu-Irg(i)"/>
      <sheetName val="List"/>
      <sheetName val="An.Alat"/>
      <sheetName val="Uph&amp;bhn"/>
      <sheetName val="PIEZOMETER"/>
      <sheetName val="Lapeee"/>
      <sheetName val="Loopook"/>
      <sheetName val="Moyoo"/>
      <sheetName val="Rekap RAB"/>
      <sheetName val="AnalisaSIPIL RIIL"/>
      <sheetName val="CODE"/>
      <sheetName val="1"/>
      <sheetName val="TPI"/>
      <sheetName val="ph"/>
      <sheetName val="INPUT"/>
      <sheetName val="Harga Satuan"/>
      <sheetName val="4-Basic Price"/>
      <sheetName val="ANALISA"/>
      <sheetName val="auto-PPN"/>
      <sheetName val="Ana-ALAT"/>
      <sheetName val="tbl-sk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7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Rekap Volume"/>
      <sheetName val="Rekab Kebutuhan (SWA)"/>
      <sheetName val="RPD (SWA)"/>
      <sheetName val="Rekapitulasi"/>
      <sheetName val="RAB R Kelas Baru"/>
      <sheetName val="Analisa "/>
      <sheetName val="Analisa Rangka Atap"/>
      <sheetName val="Upah Bahan"/>
      <sheetName val="Persiapan"/>
      <sheetName val="Galian Tanah"/>
      <sheetName val="Timbunan Pemadatan"/>
      <sheetName val="Pembongkaran"/>
      <sheetName val="Pondasi"/>
      <sheetName val="Beton"/>
      <sheetName val="Rangka Atap"/>
      <sheetName val="Pasangan Dinding"/>
      <sheetName val="Penutup Atap"/>
      <sheetName val="Plesteran Dan Acian"/>
      <sheetName val="Plafon"/>
      <sheetName val="Penutup Lantai dan Dinding"/>
      <sheetName val="Pintu dan Jendela"/>
      <sheetName val="Kaca"/>
      <sheetName val="Besi dan Aluminium"/>
      <sheetName val="Kayu"/>
      <sheetName val="Pengecatan dan Pelituran"/>
      <sheetName val="Signage"/>
      <sheetName val="Sanitair"/>
      <sheetName val="Sistem Air Minum"/>
      <sheetName val="Sistem Air Limbah"/>
      <sheetName val="Bak Kontrol"/>
      <sheetName val="Perpipaan Gedung"/>
      <sheetName val="Daftar Harga Satuan Pekerjaan"/>
      <sheetName val="Jaringan 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40">
          <cell r="E1040" t="str">
            <v>Roster 10 x  20 cm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98.xml><?xml version="1.0" encoding="utf-8"?>
<externalLink xmlns="http://schemas.openxmlformats.org/spreadsheetml/2006/main">
  <externalBook xmlns:r="http://schemas.openxmlformats.org/officeDocument/2006/relationships" r:id="rId1">
    <sheetNames>
      <sheetName val="RAB Progres RKB"/>
      <sheetName val="RAB Progres RK. Ket."/>
      <sheetName val="RAB Progres Toilet"/>
      <sheetName val="2. RAB Progres Revit Akses&amp;Meu"/>
      <sheetName val="3. REKAP RAB PROGRESS"/>
      <sheetName val="4. Kurva S"/>
      <sheetName val="5. Foto Progress"/>
      <sheetName val="6. KEMAJUAN"/>
      <sheetName val="Analisa "/>
      <sheetName val="Upah Bahan"/>
    </sheetNames>
    <sheetDataSet>
      <sheetData sheetId="0"/>
      <sheetData sheetId="1"/>
      <sheetData sheetId="2"/>
      <sheetData sheetId="3">
        <row r="41">
          <cell r="C41">
            <v>649126639.97308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9.xml><?xml version="1.0" encoding="utf-8"?>
<externalLink xmlns="http://schemas.openxmlformats.org/spreadsheetml/2006/main">
  <externalBook xmlns:r="http://schemas.openxmlformats.org/officeDocument/2006/relationships" r:id="rId1">
    <sheetNames>
      <sheetName val="RAB Progres RKB"/>
      <sheetName val="RAB Progres RK. Ket."/>
      <sheetName val="RAB Progres Toilet"/>
      <sheetName val="2. RAB Progres Revit Akses&amp;Meu"/>
      <sheetName val="3. REKAP RAB PROGRESS"/>
      <sheetName val="4. Kurva S"/>
      <sheetName val="5. Foto Progress"/>
      <sheetName val="6. KEMAJUAN"/>
      <sheetName val="Analisa "/>
      <sheetName val="Upah Bahan"/>
    </sheetNames>
    <sheetDataSet>
      <sheetData sheetId="0"/>
      <sheetData sheetId="1"/>
      <sheetData sheetId="2"/>
      <sheetData sheetId="3">
        <row r="22">
          <cell r="J22">
            <v>1005290.94634317</v>
          </cell>
        </row>
        <row r="23">
          <cell r="J23">
            <v>1247899.73781081</v>
          </cell>
        </row>
        <row r="24">
          <cell r="J24">
            <v>1841273.41190244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BILL (2)"/>
      <sheetName val="BILL"/>
      <sheetName val="Item1"/>
      <sheetName val="Item2"/>
      <sheetName val="Item4-5"/>
      <sheetName val="Item3"/>
      <sheetName val="Proses"/>
      <sheetName val="Alat DC"/>
      <sheetName val="Item6"/>
      <sheetName val="Item7"/>
      <sheetName val="Item8"/>
      <sheetName val="Item9"/>
      <sheetName val="Item10"/>
      <sheetName val="H.Satuan"/>
      <sheetName val="Jam Al Myr Item"/>
      <sheetName val="Jam Alat"/>
      <sheetName val="Jarak"/>
      <sheetName val="Tim &amp; Loc"/>
      <sheetName val="Gorong-2"/>
      <sheetName val="Pas-batu"/>
      <sheetName val="Ang Qua"/>
      <sheetName val="Franco BC"/>
      <sheetName val="Alat Qua."/>
      <sheetName val="crushing_pro"/>
      <sheetName val="hauling_pro"/>
      <sheetName val="mix_pro"/>
      <sheetName val="spread_pro"/>
      <sheetName val="kapasitas"/>
      <sheetName val="Sum"/>
      <sheetName val="HATSAT-KUDUS"/>
      <sheetName val="H_Satuan"/>
      <sheetName val="Analisa Harga Satuan"/>
      <sheetName val="I-KAMAR"/>
      <sheetName val="escon"/>
      <sheetName val="DC AM-02(baru)"/>
      <sheetName val="Cash Flow bulanan"/>
      <sheetName val="FINISHING"/>
      <sheetName val="GIP"/>
      <sheetName val="HM.MEK."/>
      <sheetName val="PVC"/>
      <sheetName val="P.UTMA"/>
      <sheetName val="GV10k"/>
      <sheetName val="KITZ"/>
      <sheetName val="U,Psg.pipa"/>
      <sheetName val="HS.KITZ"/>
      <sheetName val="TE TS FA LAN MATV"/>
      <sheetName val="DivVII"/>
      <sheetName val="Kolom ABCDG vGI"/>
      <sheetName val="AN Tdr"/>
      <sheetName val="bahan+upah"/>
      <sheetName val="4-MVAC"/>
      <sheetName val="Penjumlahan"/>
      <sheetName val="BQ"/>
      <sheetName val="Harga Material"/>
      <sheetName val="Harga Bahan &amp; Upah "/>
      <sheetName val="Harga Satuan"/>
      <sheetName val="RAB_KL"/>
      <sheetName val="Rekap RAB_Amd"/>
      <sheetName val="RAB_Amd"/>
      <sheetName val="REKAP_Dftr_Kuan_Hrg_Amd"/>
      <sheetName val="Dftr_Kuan_Hrg Amd"/>
      <sheetName val="BAG_2"/>
      <sheetName val="str"/>
      <sheetName val="me"/>
      <sheetName val="struktur tdk dipakai"/>
      <sheetName val="AHS_LAL"/>
      <sheetName val="Currency Rate"/>
      <sheetName val="I_KAMAR"/>
      <sheetName val="AC"/>
      <sheetName val="Klad Bank BNI"/>
      <sheetName val="satpek"/>
      <sheetName val="HARSAT"/>
      <sheetName val="Hitung"/>
      <sheetName val="Analisa"/>
      <sheetName val="Rencana Anggaran Biaya"/>
      <sheetName val="MAP2"/>
      <sheetName val="rab"/>
      <sheetName val="61008"/>
      <sheetName val="MAP"/>
      <sheetName val="anal-mpu"/>
      <sheetName val="Bhn"/>
      <sheetName val="D7(1)"/>
      <sheetName val="BOQ"/>
      <sheetName val="5-ALAT(1)"/>
      <sheetName val="4-Basic Price"/>
      <sheetName val="61007"/>
      <sheetName val="Rekap"/>
      <sheetName val="dashboard VERSI BATUBARA"/>
      <sheetName val="inves alat"/>
      <sheetName val="Rekapitulasi"/>
      <sheetName val="Estimate"/>
      <sheetName val="schtng"/>
      <sheetName val="schbhn"/>
      <sheetName val="schalt"/>
      <sheetName val="COMM"/>
      <sheetName val="FINAL"/>
      <sheetName val="대비표"/>
      <sheetName val="LOADDAT"/>
      <sheetName val="BILL_(2)"/>
      <sheetName val="Alat_DC"/>
      <sheetName val="H_Satuan1"/>
      <sheetName val="Jam_Al_Myr_Item"/>
      <sheetName val="Jam_Alat"/>
      <sheetName val="Tim_&amp;_Loc"/>
      <sheetName val="Ang_Qua"/>
      <sheetName val="Franco_BC"/>
      <sheetName val="Alat_Qua_"/>
      <sheetName val="Analisa_Harga_Satuan"/>
      <sheetName val="TE_TS_FA_LAN_MATV"/>
      <sheetName val="Bangunan_Utama"/>
      <sheetName val="Analisa_2"/>
      <sheetName val="Daftar_Harga"/>
      <sheetName val="Daftar_Upah"/>
      <sheetName val="Material"/>
      <sheetName val="Koefisien"/>
      <sheetName val="Upah"/>
      <sheetName val="Harga_Satuan"/>
      <sheetName val="BAG-2"/>
      <sheetName val="met bab3"/>
      <sheetName val="anal bab8"/>
      <sheetName val="Rumus"/>
      <sheetName val="61006"/>
      <sheetName val="SAP"/>
      <sheetName val="eqp-rek"/>
      <sheetName val="DIV2"/>
      <sheetName val="DIV5"/>
      <sheetName val="total"/>
      <sheetName val="HARGADASAR"/>
      <sheetName val="Rkp"/>
      <sheetName val="REKAP A BESAR"/>
      <sheetName val="VAC-1"/>
      <sheetName val="304-06"/>
      <sheetName val="95삼성급(본사)"/>
      <sheetName val="Basic Price"/>
      <sheetName val="Kuantitas &amp; Harga"/>
      <sheetName val="Statprod gab"/>
      <sheetName val="2-Genset print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Q_IABK"/>
      <sheetName val="BQ-IABK"/>
      <sheetName val="BAHAN"/>
      <sheetName val="SATUAN"/>
      <sheetName val="Listrik"/>
      <sheetName val="Hydrant - ok"/>
      <sheetName val="Air Conditioning ok"/>
      <sheetName val="Telepon OK"/>
      <sheetName val="gondola ok"/>
      <sheetName val="Lift - ok"/>
      <sheetName val="Plumbing ok"/>
      <sheetName val="STP ok"/>
      <sheetName val="An Arsitektur"/>
      <sheetName val="Unit Rate (2)"/>
      <sheetName val="An Struktur"/>
      <sheetName val="ana_str"/>
      <sheetName val="Hargamat"/>
      <sheetName val="PRY01-1(2)"/>
      <sheetName val="Sheet2"/>
      <sheetName val="CH"/>
      <sheetName val="Bahan "/>
      <sheetName val="Analisa "/>
      <sheetName val="BQ Utama "/>
      <sheetName val="Upah "/>
      <sheetName val="Bahan+Upah ALL"/>
      <sheetName val="Perhit.Alat"/>
      <sheetName val="B"/>
      <sheetName val="SCD-S"/>
      <sheetName val="DAF.HRG"/>
      <sheetName val="BAHAN SNI"/>
      <sheetName val="A"/>
      <sheetName val="bahan-mos"/>
      <sheetName val="ELEMEN"/>
      <sheetName val="Isolasi Luar Dalam"/>
      <sheetName val="Isolasi Luar"/>
      <sheetName val="Koordinat"/>
      <sheetName val="anal SNI"/>
      <sheetName val="harga dasar"/>
      <sheetName val="FKT_PJK"/>
      <sheetName val="HRG BAHAN &amp; UPAH okk"/>
      <sheetName val="Analis Kusen okk"/>
      <sheetName val="표지"/>
      <sheetName val="설비원가"/>
      <sheetName val="grafik"/>
      <sheetName val="EVAL_INI"/>
      <sheetName val="BA%"/>
      <sheetName val="Resume"/>
      <sheetName val="SPEC"/>
      <sheetName val="SCHEDULE"/>
      <sheetName val=""/>
      <sheetName val="analis standar(20m)"/>
      <sheetName val="ANAL BETON"/>
      <sheetName val="inter"/>
      <sheetName val="Pekerjaan "/>
      <sheetName val="TJ1Q47"/>
      <sheetName val="LPMING1"/>
      <sheetName val="DC_AM-02(baru)"/>
      <sheetName val="HM_MEK_"/>
      <sheetName val="P_UTMA"/>
      <sheetName val="U,Psg_pipa"/>
      <sheetName val="HS_KITZ"/>
      <sheetName val="Cash_Flow_bulanan"/>
      <sheetName val="Kolom_ABCDG_vGI"/>
      <sheetName val="AN_Tdr"/>
      <sheetName val="Currency_Rate"/>
      <sheetName val="Rekap_RAB_Amd"/>
      <sheetName val="Dftr_Kuan_Hrg_Amd"/>
      <sheetName val="Harga_Material"/>
      <sheetName val="Harga_Bahan_&amp;_Upah_"/>
      <sheetName val="Hydrant_-_ok"/>
      <sheetName val="Air_Conditioning_ok"/>
      <sheetName val="Telepon_OK"/>
      <sheetName val="gondola_ok"/>
      <sheetName val="Lift_-_ok"/>
      <sheetName val="Plumbing_ok"/>
      <sheetName val="STP_ok"/>
      <sheetName val="Basic_Price"/>
      <sheetName val="HRG_BAHAN_&amp;_UPAH_okk"/>
      <sheetName val="Analis_Kusen_okk"/>
      <sheetName val="Perhit_Alat"/>
      <sheetName val="Rencana_Anggaran_Biaya"/>
      <sheetName val="Ptjwb_Keu"/>
      <sheetName val="Particular Sch"/>
      <sheetName val="LEMBAR1"/>
      <sheetName val="DAF-5"/>
      <sheetName val="LEMBAR2"/>
      <sheetName val="LEMBAR3"/>
      <sheetName val="DAF-4"/>
      <sheetName val="rek det 1-3"/>
      <sheetName val="Steel-Twr"/>
      <sheetName val="HVAC"/>
      <sheetName val="ELECTRICAL"/>
      <sheetName val="B.O.Q"/>
      <sheetName val="ANSAT"/>
      <sheetName val="Perm. Test"/>
      <sheetName val="Engine"/>
      <sheetName val="umum"/>
      <sheetName val="PB_B_"/>
      <sheetName val="Har Sat"/>
      <sheetName val="Harga Mat "/>
      <sheetName val="Panel"/>
      <sheetName val="harga bahan"/>
      <sheetName val="Quantity"/>
      <sheetName val="Summary"/>
      <sheetName val="BERAT TUL."/>
      <sheetName val="Bill rekap"/>
      <sheetName val="sch1"/>
      <sheetName val="Hargamaterial"/>
      <sheetName val="skejul"/>
      <sheetName val="FAK"/>
      <sheetName val="Master 1.0"/>
      <sheetName val="SLNK"/>
      <sheetName val="BQ-Str"/>
      <sheetName val="Analisa SNI"/>
      <sheetName val="plumbing"/>
      <sheetName val="TOWN"/>
      <sheetName val="URAIAN "/>
      <sheetName val="LS-Rutin"/>
      <sheetName val="Up &amp; bhn"/>
      <sheetName val="Agregat Halus &amp; Kasar"/>
      <sheetName val="Anal"/>
      <sheetName val="RAB-NEGO"/>
      <sheetName val="304_06"/>
      <sheetName val="Allowance"/>
      <sheetName val="SPJ"/>
      <sheetName val="Gaji"/>
      <sheetName val="DATA PROYEK"/>
      <sheetName val="HD Alat"/>
      <sheetName val="HD Bahan"/>
      <sheetName val="PRD 01-3"/>
      <sheetName val="HD Upah"/>
      <sheetName val="ANTEK-1"/>
      <sheetName val="rincian"/>
      <sheetName val="ORET2AN"/>
      <sheetName val="SAT_BHN"/>
      <sheetName val="SAT-BHN"/>
      <sheetName val="BasicPrice"/>
      <sheetName val="HARGA"/>
      <sheetName val="Schedule 11a"/>
      <sheetName val="Data"/>
      <sheetName val="Temporary"/>
      <sheetName val="Septick tank"/>
      <sheetName val="Subkon"/>
      <sheetName val="G KELAS"/>
      <sheetName val="REKAP STRKTR"/>
      <sheetName val="REKAP ARSITEKTUR"/>
      <sheetName val="UPAH &amp; BAHAN "/>
      <sheetName val="name"/>
      <sheetName val="Fill this out first___"/>
      <sheetName val="HB "/>
      <sheetName val="DIV 7"/>
      <sheetName val="kurva S (detail)"/>
      <sheetName val="SDM"/>
      <sheetName val="NP"/>
      <sheetName val="GR"/>
      <sheetName val="anal Lamp 4a"/>
      <sheetName val="Sumber Daya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iceList"/>
      <sheetName val="Project Data"/>
      <sheetName val="Confidential PAS HMI"/>
      <sheetName val="Z"/>
      <sheetName val="Cash2"/>
      <sheetName val="Rekap 2002 mod"/>
      <sheetName val="sept"/>
      <sheetName val="R"/>
      <sheetName val="RPP01 6"/>
      <sheetName val="SAT"/>
      <sheetName val="Str BT"/>
      <sheetName val="PC"/>
      <sheetName val="HS"/>
      <sheetName val="DB"/>
      <sheetName val="RAB-01"/>
      <sheetName val="BAG-III"/>
      <sheetName val="BAG_III"/>
      <sheetName val="mVAC"/>
      <sheetName val="D8(1)"/>
      <sheetName val="Volume"/>
      <sheetName val="Des"/>
      <sheetName val="BARU (wilayah 3)"/>
      <sheetName val="BARU (wilayah 4)"/>
      <sheetName val="LAMA (wilayah 3)"/>
      <sheetName val="LAMA (wilayah 4)"/>
      <sheetName val="SAT-DAS"/>
      <sheetName val="3-DIV2"/>
      <sheetName val="RBP_ 2"/>
      <sheetName val="Galian 1"/>
      <sheetName val="Master Edit"/>
      <sheetName val="Sat~Bahu"/>
      <sheetName val="ah sanitary"/>
      <sheetName val="PNT"/>
      <sheetName val="H S D"/>
      <sheetName val="Progress"/>
      <sheetName val="Cth"/>
      <sheetName val="BAJA TUL"/>
      <sheetName val="HSD"/>
      <sheetName val="RAB-SPL2"/>
      <sheetName val="UPAH&amp;BHN"/>
      <sheetName val="railing"/>
      <sheetName val="Hrg.Sat"/>
      <sheetName val="HS-2"/>
      <sheetName val="MAP-Prog"/>
      <sheetName val="BILL_(2)1"/>
      <sheetName val="Alat_DC1"/>
      <sheetName val="H_Satuan2"/>
      <sheetName val="Jam_Al_Myr_Item1"/>
      <sheetName val="Jam_Alat1"/>
      <sheetName val="Tim_&amp;_Loc1"/>
      <sheetName val="Ang_Qua1"/>
      <sheetName val="Franco_BC1"/>
      <sheetName val="Alat_Qua_1"/>
      <sheetName val="DC_AM-02(baru)1"/>
      <sheetName val="Cash_Flow_bulanan1"/>
      <sheetName val="HM_MEK_1"/>
      <sheetName val="P_UTMA1"/>
      <sheetName val="U,Psg_pipa1"/>
      <sheetName val="HS_KITZ1"/>
      <sheetName val="Currency_Rate1"/>
      <sheetName val="Rekap_RAB_Amd1"/>
      <sheetName val="Dftr_Kuan_Hrg_Amd1"/>
      <sheetName val="Harga_Material1"/>
      <sheetName val="Harga_Bahan_&amp;_Upah_1"/>
      <sheetName val="Harga_Satuan1"/>
      <sheetName val="Statprod_gab"/>
      <sheetName val="TE_TS_FA_LAN_MATV1"/>
      <sheetName val="Kolom_ABCDG_vGI1"/>
      <sheetName val="AN_Tdr1"/>
      <sheetName val="2-Genset_print"/>
      <sheetName val="struktur_tdk_dipakai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Rencana_Anggaran_Biaya1"/>
      <sheetName val="4-Basic_Price"/>
      <sheetName val="dashboard_VERSI_BATUBARA"/>
      <sheetName val="inves_alat"/>
      <sheetName val="met_bab3"/>
      <sheetName val="anal_bab8"/>
      <sheetName val="REKAP_A_BESAR"/>
      <sheetName val="Klad_Bank_BNI"/>
      <sheetName val="Kuantitas_&amp;_Harga"/>
      <sheetName val="Isolasi_Luar_Dalam"/>
      <sheetName val="Isolasi_Luar"/>
      <sheetName val="Basic_Price1"/>
      <sheetName val="HRG_BAHAN_&amp;_UPAH_okk1"/>
      <sheetName val="Analis_Kusen_okk1"/>
      <sheetName val="Perhit_Alat1"/>
      <sheetName val="Hydrant_-_ok1"/>
      <sheetName val="Air_Conditioning_ok1"/>
      <sheetName val="Telepon_OK1"/>
      <sheetName val="gondola_ok1"/>
      <sheetName val="Lift_-_ok1"/>
      <sheetName val="Plumbing_ok1"/>
      <sheetName val="STP_ok1"/>
      <sheetName val="Perm__Test"/>
      <sheetName val="An_Arsitektur"/>
      <sheetName val="Unit_Rate_(2)"/>
      <sheetName val="An_Struktur"/>
      <sheetName val="analis_standar(20m)"/>
      <sheetName val="ANAL_BETON"/>
      <sheetName val="Bahan_"/>
      <sheetName val="Pekerjaan_"/>
      <sheetName val="Particular_Sch"/>
      <sheetName val="BERAT_TUL_"/>
      <sheetName val="Bill_rekap"/>
      <sheetName val="Analisa_"/>
      <sheetName val="BQ_Utama_"/>
      <sheetName val="Upah_"/>
      <sheetName val="BILL_(2)2"/>
      <sheetName val="Alat_DC2"/>
      <sheetName val="H_Satuan3"/>
      <sheetName val="Jam_Al_Myr_Item2"/>
      <sheetName val="Jam_Alat2"/>
      <sheetName val="Tim_&amp;_Loc2"/>
      <sheetName val="Ang_Qua2"/>
      <sheetName val="Franco_BC2"/>
      <sheetName val="Alat_Qua_2"/>
      <sheetName val="DC_AM-02(baru)2"/>
      <sheetName val="Cash_Flow_bulanan2"/>
      <sheetName val="HM_MEK_2"/>
      <sheetName val="P_UTMA2"/>
      <sheetName val="U,Psg_pipa2"/>
      <sheetName val="HS_KITZ2"/>
      <sheetName val="Currency_Rate2"/>
      <sheetName val="Rekap_RAB_Amd2"/>
      <sheetName val="Dftr_Kuan_Hrg_Amd2"/>
      <sheetName val="Harga_Material2"/>
      <sheetName val="Harga_Bahan_&amp;_Upah_2"/>
      <sheetName val="Harga_Satuan2"/>
      <sheetName val="Statprod_gab1"/>
      <sheetName val="TE_TS_FA_LAN_MATV2"/>
      <sheetName val="Kolom_ABCDG_vGI2"/>
      <sheetName val="AN_Tdr2"/>
      <sheetName val="2-Genset_print1"/>
      <sheetName val="struktur_tdk_dipakai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Rencana_Anggaran_Biaya2"/>
      <sheetName val="4-Basic_Price1"/>
      <sheetName val="dashboard_VERSI_BATUBARA1"/>
      <sheetName val="inves_alat1"/>
      <sheetName val="met_bab31"/>
      <sheetName val="anal_bab81"/>
      <sheetName val="REKAP_A_BESAR1"/>
      <sheetName val="Klad_Bank_BNI1"/>
      <sheetName val="Kuantitas_&amp;_Harga1"/>
      <sheetName val="Isolasi_Luar_Dalam1"/>
      <sheetName val="Isolasi_Luar1"/>
      <sheetName val="Basic_Price2"/>
      <sheetName val="HRG_BAHAN_&amp;_UPAH_okk2"/>
      <sheetName val="Analis_Kusen_okk2"/>
      <sheetName val="Perhit_Alat2"/>
      <sheetName val="Hydrant_-_ok2"/>
      <sheetName val="Air_Conditioning_ok2"/>
      <sheetName val="Telepon_OK2"/>
      <sheetName val="gondola_ok2"/>
      <sheetName val="Lift_-_ok2"/>
      <sheetName val="Plumbing_ok2"/>
      <sheetName val="STP_ok2"/>
      <sheetName val="Perm__Test1"/>
      <sheetName val="An_Arsitektur1"/>
      <sheetName val="Unit_Rate_(2)1"/>
      <sheetName val="An_Struktur1"/>
      <sheetName val="analis_standar(20m)1"/>
      <sheetName val="ANAL_BETON1"/>
      <sheetName val="Bahan_1"/>
      <sheetName val="Pekerjaan_1"/>
      <sheetName val="Particular_Sch1"/>
      <sheetName val="BERAT_TUL_1"/>
      <sheetName val="Bill_rekap1"/>
      <sheetName val="Analisa_1"/>
      <sheetName val="BQ_Utama_1"/>
      <sheetName val="Upah_1"/>
      <sheetName val="kode Baru "/>
      <sheetName val="brd2"/>
      <sheetName val="Rate"/>
      <sheetName val="Pricing"/>
      <sheetName val="Bill of Qty"/>
      <sheetName val="On Time"/>
      <sheetName val="Curup"/>
      <sheetName val="Prabu"/>
      <sheetName val="PESANTREN"/>
      <sheetName val="G"/>
      <sheetName val="analisa Str"/>
      <sheetName val="jadw"/>
      <sheetName val="Anls"/>
      <sheetName val="61004"/>
      <sheetName val="Hsatuan-OK"/>
      <sheetName val="Mobilisasi"/>
      <sheetName val="dasar"/>
      <sheetName val="Analisa Gabungan"/>
      <sheetName val="S.UPAH"/>
      <sheetName val="S.BAHAN"/>
      <sheetName val=" "/>
      <sheetName val="EE-PROP"/>
      <sheetName val="pro ra op"/>
      <sheetName val="Biaya OVH"/>
      <sheetName val="BQ-E20-02(Rp)"/>
      <sheetName val="DAF-1"/>
      <sheetName val="DHS AC"/>
      <sheetName val="Data-Masukan"/>
      <sheetName val="An_1"/>
      <sheetName val="An_3"/>
      <sheetName val="An_2"/>
      <sheetName val="Analisa SNI STANDART "/>
      <sheetName val="SCH"/>
      <sheetName val="input"/>
      <sheetName val="BILL_(2)3"/>
      <sheetName val="Alat_DC3"/>
      <sheetName val="H_Satuan4"/>
      <sheetName val="Jam_Al_Myr_Item3"/>
      <sheetName val="Jam_Alat3"/>
      <sheetName val="Tim_&amp;_Loc3"/>
      <sheetName val="Ang_Qua3"/>
      <sheetName val="Franco_BC3"/>
      <sheetName val="Alat_Qua_3"/>
      <sheetName val="DC_AM-02(baru)3"/>
      <sheetName val="HM_MEK_3"/>
      <sheetName val="P_UTMA3"/>
      <sheetName val="U,Psg_pipa3"/>
      <sheetName val="HS_KITZ3"/>
      <sheetName val="Cash_Flow_bulanan3"/>
      <sheetName val="Currency_Rate3"/>
      <sheetName val="Rekap_RAB_Amd3"/>
      <sheetName val="Dftr_Kuan_Hrg_Amd3"/>
      <sheetName val="Harga_Material3"/>
      <sheetName val="Harga_Bahan_&amp;_Upah_3"/>
      <sheetName val="Harga_Satuan3"/>
      <sheetName val="TE_TS_FA_LAN_MATV3"/>
      <sheetName val="Kolom_ABCDG_vGI3"/>
      <sheetName val="AN_Tdr3"/>
      <sheetName val="struktur_tdk_dipakai2"/>
      <sheetName val="met_bab32"/>
      <sheetName val="anal_bab82"/>
      <sheetName val="REKAP_A_BESAR2"/>
      <sheetName val="Rencana_Anggaran_Biaya3"/>
      <sheetName val="4-Basic_Price2"/>
      <sheetName val="dashboard_VERSI_BATUBARA2"/>
      <sheetName val="inves_alat2"/>
      <sheetName val="Klad_Bank_BNI2"/>
      <sheetName val="Basic_Price3"/>
      <sheetName val="Kuantitas_&amp;_Harga2"/>
      <sheetName val="Statprod_gab2"/>
      <sheetName val="2-Genset_print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Isolasi_Luar_Dalam2"/>
      <sheetName val="Isolasi_Luar2"/>
      <sheetName val="HRG_BAHAN_&amp;_UPAH_okk3"/>
      <sheetName val="Analis_Kusen_okk3"/>
      <sheetName val="Perhit_Alat3"/>
      <sheetName val="Hydrant_-_ok3"/>
      <sheetName val="Air_Conditioning_ok3"/>
      <sheetName val="Telepon_OK3"/>
      <sheetName val="gondola_ok3"/>
      <sheetName val="Lift_-_ok3"/>
      <sheetName val="Plumbing_ok3"/>
      <sheetName val="STP_ok3"/>
      <sheetName val="Perm__Test2"/>
      <sheetName val="An_Arsitektur2"/>
      <sheetName val="Unit_Rate_(2)2"/>
      <sheetName val="An_Struktur2"/>
      <sheetName val="analis_standar(20m)2"/>
      <sheetName val="ANAL_BETON2"/>
      <sheetName val="BERAT_TUL_2"/>
      <sheetName val="Bahan_2"/>
      <sheetName val="Pekerjaan_2"/>
      <sheetName val="Particular_Sch2"/>
      <sheetName val="Bill_rekap2"/>
      <sheetName val="Analisa_3"/>
      <sheetName val="BQ_Utama_2"/>
      <sheetName val="Upah_2"/>
      <sheetName val="rek_det_1-3"/>
      <sheetName val="DATA_PROYEK"/>
      <sheetName val="HD_Alat"/>
      <sheetName val="HD_Bahan"/>
      <sheetName val="PRD_01-3"/>
      <sheetName val="HD_Upah"/>
      <sheetName val="harga_bahan"/>
      <sheetName val="Up_&amp;_bhn"/>
      <sheetName val="Agregat_Halus_&amp;_Kasar"/>
      <sheetName val="kode_Baru_"/>
      <sheetName val="URAIAN_"/>
      <sheetName val="_"/>
      <sheetName val="Master_1_0"/>
      <sheetName val="Bill_of_Qty"/>
      <sheetName val="Schedule_11a"/>
      <sheetName val="Septick_tank"/>
      <sheetName val="DIV_7"/>
      <sheetName val="On_Time"/>
      <sheetName val="harga_dasar"/>
      <sheetName val="project"/>
      <sheetName val="Illustrative Value"/>
      <sheetName val="Facilities"/>
      <sheetName val="Stock Price Performance"/>
      <sheetName val="LBO S&amp;U &amp; Cap Table"/>
      <sheetName val="LBO Model"/>
      <sheetName val="Firm Value"/>
      <sheetName val="EPS Analysis"/>
      <sheetName val="ROI Analysis"/>
      <sheetName val="Synergy Analysis"/>
      <sheetName val="Peralatan"/>
      <sheetName val="arab"/>
      <sheetName val="LEMBAR4"/>
      <sheetName val="LEMBAR5"/>
      <sheetName val="C94151"/>
      <sheetName val="Analisa HSP"/>
      <sheetName val="Urai _Resap pengikat"/>
      <sheetName val="OTA"/>
      <sheetName val="61005"/>
      <sheetName val="An Biaya"/>
      <sheetName val="lanscap_All"/>
      <sheetName val="PRD01-5"/>
      <sheetName val="Daftar BOQ"/>
      <sheetName val="Reference"/>
      <sheetName val="Rekap Addendum"/>
      <sheetName val="合成単価作成表-BLDG"/>
      <sheetName val="aug"/>
      <sheetName val="mei"/>
      <sheetName val="aprl"/>
      <sheetName val="feb"/>
      <sheetName val="jan"/>
      <sheetName val="jul"/>
      <sheetName val="jun"/>
      <sheetName val="mart"/>
      <sheetName val="oct"/>
      <sheetName val="kurva_S_(detail)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analisa_Str"/>
      <sheetName val="BAHAN_SNI"/>
      <sheetName val="B_O_Q"/>
      <sheetName val="REKAP_STRKTR"/>
      <sheetName val="REKAP_ARSITEKTUR"/>
      <sheetName val="UPAH_&amp;_BAHAN_"/>
      <sheetName val="Office Jual"/>
      <sheetName val="CRA_Detail"/>
      <sheetName val="FIN"/>
      <sheetName val="struktur"/>
      <sheetName val="Electrikal"/>
      <sheetName val="326BQSTC"/>
      <sheetName val="Divisi 8(1)"/>
      <sheetName val="satbahu"/>
      <sheetName val="Analis tambahan"/>
      <sheetName val="r.tank"/>
      <sheetName val="prelim"/>
      <sheetName val="Mushala"/>
      <sheetName val="tulang"/>
      <sheetName val="hit.BKMM"/>
      <sheetName val="3-DIV4"/>
      <sheetName val="SAT UPAH RAPI"/>
      <sheetName val="SKEDULmaterial"/>
      <sheetName val="analis"/>
      <sheetName val="???1"/>
      <sheetName val="GIAVLIEU"/>
      <sheetName val="sex"/>
      <sheetName val="tifico"/>
      <sheetName val="HARGA DASAR UPAH DAN BAHAN"/>
      <sheetName val="REK"/>
      <sheetName val="SCHDUL"/>
      <sheetName val="schedule real"/>
      <sheetName val="Sheet1"/>
      <sheetName val=" EL"/>
      <sheetName val="sc ringkas"/>
      <sheetName val="mob (2)"/>
      <sheetName val="GAB"/>
      <sheetName val="Harga "/>
      <sheetName val="bukan PNS"/>
      <sheetName val="Cover"/>
      <sheetName val="BASIC"/>
      <sheetName val="Daftar harga"/>
      <sheetName val="srt-pnwr"/>
      <sheetName val="Div3"/>
      <sheetName val="Surat"/>
      <sheetName val="iNT. Kotak Lt.3"/>
      <sheetName val="BALT"/>
      <sheetName val="Kar"/>
      <sheetName val="alat"/>
      <sheetName val="Sip-2"/>
      <sheetName val="rekap1"/>
      <sheetName val="Buis beton"/>
      <sheetName val="TS-Pelak"/>
      <sheetName val="AnlStr"/>
      <sheetName val="Analisa-Harga"/>
      <sheetName val="gvl"/>
      <sheetName val="Du_lieu"/>
      <sheetName val="pro_ra_op"/>
      <sheetName val="Analisa_Harga_Satuan1"/>
      <sheetName val="Analisa_SNI_STANDART_"/>
      <sheetName val="Biaya_OVH"/>
      <sheetName val="Har_Sat"/>
      <sheetName val="Harga_Mat_"/>
      <sheetName val="Project_Data"/>
      <sheetName val="Confidential_PAS_HMI"/>
      <sheetName val="Rekap_2002_mod"/>
      <sheetName val="Bahan+Upah_ALL"/>
      <sheetName val="An_Biaya"/>
      <sheetName val="RPP01_6"/>
      <sheetName val="Str_BT"/>
      <sheetName val="anal_Lamp_4a"/>
      <sheetName val="Illustrative_Value"/>
      <sheetName val="Stock_Price_Performance"/>
      <sheetName val="LBO_S&amp;U_&amp;_Cap_Table"/>
      <sheetName val="LBO_Model"/>
      <sheetName val="Firm_Value"/>
      <sheetName val="EPS_Analysis"/>
      <sheetName val="ROI_Analysis"/>
      <sheetName val="Synergy_Analysis"/>
      <sheetName val="Office_Jual"/>
      <sheetName val="dasboard"/>
      <sheetName val="BILL_(2)4"/>
      <sheetName val="Alat_DC4"/>
      <sheetName val="H_Satuan5"/>
      <sheetName val="Jam_Al_Myr_Item4"/>
      <sheetName val="Jam_Alat4"/>
      <sheetName val="Tim_&amp;_Loc4"/>
      <sheetName val="Ang_Qua4"/>
      <sheetName val="Franco_BC4"/>
      <sheetName val="Alat_Qua_4"/>
      <sheetName val="DC_AM-02(baru)4"/>
      <sheetName val="Basic_Price4"/>
      <sheetName val="Cash_Flow_bulanan4"/>
      <sheetName val="HM_MEK_4"/>
      <sheetName val="P_UTMA4"/>
      <sheetName val="U,Psg_pipa4"/>
      <sheetName val="HS_KITZ4"/>
      <sheetName val="TE_TS_FA_LAN_MATV4"/>
      <sheetName val="Kolom_ABCDG_vGI4"/>
      <sheetName val="AN_Tdr4"/>
      <sheetName val="HRG_BAHAN_&amp;_UPAH_okk4"/>
      <sheetName val="Analis_Kusen_okk4"/>
      <sheetName val="Perhit_Alat4"/>
      <sheetName val="Currency_Rate4"/>
      <sheetName val="Rekap_RAB_Amd4"/>
      <sheetName val="Dftr_Kuan_Hrg_Amd4"/>
      <sheetName val="Harga_Material4"/>
      <sheetName val="Harga_Bahan_&amp;_Upah_4"/>
      <sheetName val="Harga_Satuan4"/>
      <sheetName val="Hydrant_-_ok4"/>
      <sheetName val="Air_Conditioning_ok4"/>
      <sheetName val="Telepon_OK4"/>
      <sheetName val="gondola_ok4"/>
      <sheetName val="Lift_-_ok4"/>
      <sheetName val="Plumbing_ok4"/>
      <sheetName val="STP_ok4"/>
      <sheetName val="Rencana_Anggaran_Biaya4"/>
      <sheetName val="struktur_tdk_dipakai3"/>
      <sheetName val="met_bab33"/>
      <sheetName val="anal_bab83"/>
      <sheetName val="REKAP_A_BESAR3"/>
      <sheetName val="analis_standar(20m)3"/>
      <sheetName val="ANAL_BETON3"/>
      <sheetName val="4-Basic_Price3"/>
      <sheetName val="dashboard_VERSI_BATUBARA3"/>
      <sheetName val="inves_alat3"/>
      <sheetName val="Bahan_3"/>
      <sheetName val="Pekerjaan_3"/>
      <sheetName val="Klad_Bank_BNI3"/>
      <sheetName val="Kuantitas_&amp;_Harga3"/>
      <sheetName val="An_Arsitektur3"/>
      <sheetName val="Unit_Rate_(2)3"/>
      <sheetName val="An_Struktur3"/>
      <sheetName val="dongia_(2)3"/>
      <sheetName val="THPDMoi__(2)3"/>
      <sheetName val="CHITIET_VL-NC-TT_-1p3"/>
      <sheetName val="t-h_HA_THE3"/>
      <sheetName val="TH_XL3"/>
      <sheetName val="KPVC-BD_3"/>
      <sheetName val="Particular_Sch3"/>
      <sheetName val="Statprod_gab3"/>
      <sheetName val="2-Genset_print3"/>
      <sheetName val="TONG_HOP_VL-NC3"/>
      <sheetName val="TONGKE3p_3"/>
      <sheetName val="TH_VL,_NC,_DDHT_Thanhphuoc3"/>
      <sheetName val="DON_GIA3"/>
      <sheetName val="TONG_HOP_VL-NC_TT3"/>
      <sheetName val="CHITIET_VL-NC3"/>
      <sheetName val="CHITIET_VL-NC-TT-3p3"/>
      <sheetName val="Isolasi_Luar_Dalam3"/>
      <sheetName val="Isolasi_Luar3"/>
      <sheetName val="Perm__Test3"/>
      <sheetName val="Up_&amp;_bhn1"/>
      <sheetName val="Agregat_Halus_&amp;_Kasar1"/>
      <sheetName val="BERAT_TUL_3"/>
      <sheetName val="Bill_rekap3"/>
      <sheetName val="rek_det_1-31"/>
      <sheetName val="Analisa_4"/>
      <sheetName val="BQ_Utama_3"/>
      <sheetName val="Upah_3"/>
      <sheetName val="harga_bahan1"/>
      <sheetName val="DATA_PROYEK1"/>
      <sheetName val="HD_Alat1"/>
      <sheetName val="HD_Bahan1"/>
      <sheetName val="PRD_01-31"/>
      <sheetName val="HD_Upah1"/>
      <sheetName val="Schedule_11a1"/>
      <sheetName val="Septick_tank1"/>
      <sheetName val="DIV_71"/>
      <sheetName val="URAIAN_1"/>
      <sheetName val="On_Time1"/>
      <sheetName val="Bill_of_Qty1"/>
      <sheetName val="pro_ra_op1"/>
      <sheetName val="Analisa_Harga_Satuan2"/>
      <sheetName val="kurva_S_(detail)1"/>
      <sheetName val="harga_dasar1"/>
      <sheetName val="analisa_Str1"/>
      <sheetName val="Analisa_SNI_STANDART_1"/>
      <sheetName val="kode_Baru_1"/>
      <sheetName val="_1"/>
      <sheetName val="Master_1_01"/>
      <sheetName val="BAHAN_SNI1"/>
      <sheetName val="Biaya_OVH1"/>
      <sheetName val="B_O_Q1"/>
      <sheetName val="Har_Sat1"/>
      <sheetName val="Harga_Mat_1"/>
      <sheetName val="REKAP_STRKTR1"/>
      <sheetName val="REKAP_ARSITEKTUR1"/>
      <sheetName val="UPAH_&amp;_BAHAN_1"/>
      <sheetName val="Project_Data1"/>
      <sheetName val="Confidential_PAS_HMI1"/>
      <sheetName val="Rekap_2002_mod1"/>
      <sheetName val="Bahan+Upah_ALL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An_Biaya1"/>
      <sheetName val="RPP01_61"/>
      <sheetName val="Str_BT1"/>
      <sheetName val="anal_Lamp_4a1"/>
      <sheetName val="Illustrative_Value1"/>
      <sheetName val="Stock_Price_Performance1"/>
      <sheetName val="LBO_S&amp;U_&amp;_Cap_Table1"/>
      <sheetName val="LBO_Model1"/>
      <sheetName val="Firm_Value1"/>
      <sheetName val="EPS_Analysis1"/>
      <sheetName val="ROI_Analysis1"/>
      <sheetName val="Synergy_Analysis1"/>
      <sheetName val="Office_Jual1"/>
      <sheetName val="Galian_1"/>
      <sheetName val="DHS_AC"/>
      <sheetName val="BILL_(2)5"/>
      <sheetName val="Alat_DC5"/>
      <sheetName val="H_Satuan6"/>
      <sheetName val="Jam_Al_Myr_Item5"/>
      <sheetName val="Jam_Alat5"/>
      <sheetName val="Tim_&amp;_Loc5"/>
      <sheetName val="Ang_Qua5"/>
      <sheetName val="Franco_BC5"/>
      <sheetName val="Alat_Qua_5"/>
      <sheetName val="DC_AM-02(baru)5"/>
      <sheetName val="Basic_Price5"/>
      <sheetName val="Cash_Flow_bulanan5"/>
      <sheetName val="HM_MEK_5"/>
      <sheetName val="P_UTMA5"/>
      <sheetName val="U,Psg_pipa5"/>
      <sheetName val="HS_KITZ5"/>
      <sheetName val="TE_TS_FA_LAN_MATV5"/>
      <sheetName val="Kolom_ABCDG_vGI5"/>
      <sheetName val="AN_Tdr5"/>
      <sheetName val="HRG_BAHAN_&amp;_UPAH_okk5"/>
      <sheetName val="Analis_Kusen_okk5"/>
      <sheetName val="Perhit_Alat5"/>
      <sheetName val="Currency_Rate5"/>
      <sheetName val="Rekap_RAB_Amd5"/>
      <sheetName val="Dftr_Kuan_Hrg_Amd5"/>
      <sheetName val="Harga_Material5"/>
      <sheetName val="Harga_Bahan_&amp;_Upah_5"/>
      <sheetName val="Harga_Satuan5"/>
      <sheetName val="Hydrant_-_ok5"/>
      <sheetName val="Air_Conditioning_ok5"/>
      <sheetName val="Telepon_OK5"/>
      <sheetName val="gondola_ok5"/>
      <sheetName val="Lift_-_ok5"/>
      <sheetName val="Plumbing_ok5"/>
      <sheetName val="STP_ok5"/>
      <sheetName val="Rencana_Anggaran_Biaya5"/>
      <sheetName val="struktur_tdk_dipakai4"/>
      <sheetName val="met_bab34"/>
      <sheetName val="anal_bab84"/>
      <sheetName val="REKAP_A_BESAR4"/>
      <sheetName val="analis_standar(20m)4"/>
      <sheetName val="ANAL_BETON4"/>
      <sheetName val="4-Basic_Price4"/>
      <sheetName val="dashboard_VERSI_BATUBARA4"/>
      <sheetName val="inves_alat4"/>
      <sheetName val="Bahan_4"/>
      <sheetName val="Pekerjaan_4"/>
      <sheetName val="Klad_Bank_BNI4"/>
      <sheetName val="Kuantitas_&amp;_Harga4"/>
      <sheetName val="An_Arsitektur4"/>
      <sheetName val="Unit_Rate_(2)4"/>
      <sheetName val="An_Struktur4"/>
      <sheetName val="dongia_(2)4"/>
      <sheetName val="THPDMoi__(2)4"/>
      <sheetName val="CHITIET_VL-NC-TT_-1p4"/>
      <sheetName val="t-h_HA_THE4"/>
      <sheetName val="TH_XL4"/>
      <sheetName val="KPVC-BD_4"/>
      <sheetName val="Particular_Sch4"/>
      <sheetName val="Statprod_gab4"/>
      <sheetName val="2-Genset_print4"/>
      <sheetName val="TONG_HOP_VL-NC4"/>
      <sheetName val="TONGKE3p_4"/>
      <sheetName val="TH_VL,_NC,_DDHT_Thanhphuoc4"/>
      <sheetName val="DON_GIA4"/>
      <sheetName val="TONG_HOP_VL-NC_TT4"/>
      <sheetName val="CHITIET_VL-NC4"/>
      <sheetName val="CHITIET_VL-NC-TT-3p4"/>
      <sheetName val="Isolasi_Luar_Dalam4"/>
      <sheetName val="Isolasi_Luar4"/>
      <sheetName val="Perm__Test4"/>
      <sheetName val="Up_&amp;_bhn2"/>
      <sheetName val="Agregat_Halus_&amp;_Kasar2"/>
      <sheetName val="BERAT_TUL_4"/>
      <sheetName val="Bill_rekap4"/>
      <sheetName val="rek_det_1-32"/>
      <sheetName val="Analisa_5"/>
      <sheetName val="BQ_Utama_4"/>
      <sheetName val="Upah_4"/>
      <sheetName val="harga_bahan2"/>
      <sheetName val="DATA_PROYEK2"/>
      <sheetName val="HD_Alat2"/>
      <sheetName val="HD_Bahan2"/>
      <sheetName val="PRD_01-32"/>
      <sheetName val="HD_Upah2"/>
      <sheetName val="Schedule_11a2"/>
      <sheetName val="Septick_tank2"/>
      <sheetName val="DIV_72"/>
      <sheetName val="URAIAN_2"/>
      <sheetName val="On_Time2"/>
      <sheetName val="Bill_of_Qty2"/>
      <sheetName val="pro_ra_op2"/>
      <sheetName val="Analisa_Harga_Satuan3"/>
      <sheetName val="kurva_S_(detail)2"/>
      <sheetName val="harga_dasar2"/>
      <sheetName val="analisa_Str2"/>
      <sheetName val="Analisa_SNI_STANDART_2"/>
      <sheetName val="kode_Baru_2"/>
      <sheetName val="_2"/>
      <sheetName val="Master_1_02"/>
      <sheetName val="BAHAN_SNI2"/>
      <sheetName val="Biaya_OVH2"/>
      <sheetName val="B_O_Q2"/>
      <sheetName val="Har_Sat2"/>
      <sheetName val="Harga_Mat_2"/>
      <sheetName val="REKAP_STRKTR2"/>
      <sheetName val="REKAP_ARSITEKTUR2"/>
      <sheetName val="UPAH_&amp;_BAHAN_2"/>
      <sheetName val="Project_Data2"/>
      <sheetName val="Confidential_PAS_HMI2"/>
      <sheetName val="Rekap_2002_mod2"/>
      <sheetName val="Bahan+Upah_ALL2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An_Biaya2"/>
      <sheetName val="RPP01_62"/>
      <sheetName val="Str_BT2"/>
      <sheetName val="anal_Lamp_4a2"/>
      <sheetName val="Illustrative_Value2"/>
      <sheetName val="Stock_Price_Performance2"/>
      <sheetName val="LBO_S&amp;U_&amp;_Cap_Table2"/>
      <sheetName val="LBO_Model2"/>
      <sheetName val="Firm_Value2"/>
      <sheetName val="EPS_Analysis2"/>
      <sheetName val="ROI_Analysis2"/>
      <sheetName val="Synergy_Analysis2"/>
      <sheetName val="Office_Jual2"/>
      <sheetName val="Galian_11"/>
      <sheetName val="DHS_AC1"/>
      <sheetName val="H_S_D"/>
      <sheetName val="IBASE"/>
      <sheetName val="breakdown bq unt smua paket"/>
      <sheetName val="Hargasatuan"/>
      <sheetName val="An Pek Per"/>
      <sheetName val="entertain-720"/>
      <sheetName val="Anls(2)-ARST-A"/>
      <sheetName val="RAB-STR-TRM-A"/>
      <sheetName val="Hsat(1)-STR-A"/>
      <sheetName val="RAB-ARS-TRM-A"/>
      <sheetName val="DAF-3"/>
      <sheetName val="맨홀수량산출"/>
      <sheetName val="BA Evaluasi"/>
      <sheetName val="Permhnan CCO"/>
      <sheetName val="Persetujuan CCO"/>
      <sheetName val="Rekap MC"/>
      <sheetName val="Penyampaian Evaluasi"/>
      <sheetName val="R. RapatCCO"/>
      <sheetName val="집계표(OPTION)"/>
      <sheetName val="Hit Vol Str Jambi"/>
      <sheetName val="제출계산서"/>
      <sheetName val="2930"/>
      <sheetName val="2933"/>
      <sheetName val="2934"/>
      <sheetName val="anal_SNI"/>
      <sheetName val="HB_"/>
      <sheetName val="Analisa_SNI"/>
      <sheetName val="G_KELAS"/>
      <sheetName val="S_UPAH"/>
      <sheetName val="S_BAHAN"/>
      <sheetName val="Daftar_BOQ"/>
      <sheetName val="SITE-E"/>
      <sheetName val="TS"/>
      <sheetName val="jadwal"/>
      <sheetName val="Analisa Quarry"/>
      <sheetName val="Schdule"/>
      <sheetName val="An. Alat"/>
      <sheetName val="Analisa Harga"/>
      <sheetName val="Df-Kuan"/>
      <sheetName val="Aspal"/>
      <sheetName val="Sensitive"/>
      <sheetName val="P"/>
      <sheetName val="BOQ "/>
      <sheetName val="JUNI"/>
      <sheetName val="Pricing-2"/>
      <sheetName val="jobhist"/>
      <sheetName val="tabel tul"/>
      <sheetName val="04"/>
      <sheetName val="07"/>
      <sheetName val="08"/>
      <sheetName val="05"/>
      <sheetName val="06"/>
      <sheetName val="PERALATAN PROYEK GOL III A"/>
      <sheetName val="UNIT PRICE"/>
      <sheetName val="BOM"/>
      <sheetName val="Breakdown"/>
      <sheetName val="Selling Price"/>
      <sheetName val="ListBM"/>
      <sheetName val="3-DIV3"/>
      <sheetName val="3-DIV5"/>
      <sheetName val="MAPDC"/>
      <sheetName val="formminat"/>
      <sheetName val="351BQMCN"/>
      <sheetName val="SKEDUL AV-05"/>
      <sheetName val="Informasi"/>
      <sheetName val="uba"/>
      <sheetName val="KONS BID P&amp;N"/>
      <sheetName val="UP II DUMAI"/>
      <sheetName val="KP.DIT.HULU"/>
      <sheetName val="UP VI BALONGAN"/>
      <sheetName val="KPC"/>
      <sheetName val="PRABUMULIH"/>
      <sheetName val="UP 1 BRANDAN"/>
      <sheetName val="UP V BALIKPAPAN"/>
      <sheetName val="OPSEN"/>
      <sheetName val="SIBAYAK"/>
      <sheetName val="DIT HILIR"/>
      <sheetName val="KAMOJANG"/>
      <sheetName val="UP IV CILACAP"/>
      <sheetName val="UP III PLAJU"/>
      <sheetName val="SORONG"/>
      <sheetName val="KONS DIT HULU"/>
      <sheetName val="RANTAU"/>
      <sheetName val="JAMBI"/>
      <sheetName val="KR.AMPEL"/>
      <sheetName val="CEPU"/>
      <sheetName val="SANGATA-BUNYU"/>
      <sheetName val="UP VII KASIM"/>
      <sheetName val="KONS BID P"/>
      <sheetName val="Sheet3"/>
      <sheetName val="terbilang"/>
      <sheetName val="H.BAHAN"/>
      <sheetName val="L 1"/>
      <sheetName val="HARGA USULAN (SURVEYtO2011"/>
      <sheetName val="blanko RAB"/>
      <sheetName val="Skedul"/>
      <sheetName val="Skdl-NM"/>
      <sheetName val="skedul 01"/>
      <sheetName val="analisa teknis"/>
      <sheetName val="Sat-Pek"/>
      <sheetName val="18.Lateral Pipe"/>
      <sheetName val="14.Irr.Canal Work"/>
      <sheetName val="13.Nangakara Weir"/>
      <sheetName val="HSP"/>
      <sheetName val="D.UPH&amp;PEK"/>
      <sheetName val="RAW MATERIALS "/>
      <sheetName val="Anls FA (Inst)"/>
      <sheetName val="BILL_(2)6"/>
      <sheetName val="Alat_DC6"/>
      <sheetName val="H_Satuan7"/>
      <sheetName val="Jam_Al_Myr_Item6"/>
      <sheetName val="Jam_Alat6"/>
      <sheetName val="Tim_&amp;_Loc6"/>
      <sheetName val="Ang_Qua6"/>
      <sheetName val="Franco_BC6"/>
      <sheetName val="Alat_Qua_6"/>
      <sheetName val="DC_AM-02(baru)6"/>
      <sheetName val="Basic_Price6"/>
      <sheetName val="Cash_Flow_bulanan6"/>
      <sheetName val="HM_MEK_6"/>
      <sheetName val="P_UTMA6"/>
      <sheetName val="U,Psg_pipa6"/>
      <sheetName val="HS_KITZ6"/>
      <sheetName val="TE_TS_FA_LAN_MATV6"/>
      <sheetName val="Kolom_ABCDG_vGI6"/>
      <sheetName val="AN_Tdr6"/>
      <sheetName val="HRG_BAHAN_&amp;_UPAH_okk6"/>
      <sheetName val="Analis_Kusen_okk6"/>
      <sheetName val="Perhit_Alat6"/>
      <sheetName val="Currency_Rate6"/>
      <sheetName val="Rekap_RAB_Amd6"/>
      <sheetName val="Dftr_Kuan_Hrg_Amd6"/>
      <sheetName val="Harga_Material6"/>
      <sheetName val="Harga_Bahan_&amp;_Upah_6"/>
      <sheetName val="Harga_Satuan6"/>
      <sheetName val="Hydrant_-_ok6"/>
      <sheetName val="Air_Conditioning_ok6"/>
      <sheetName val="Telepon_OK6"/>
      <sheetName val="gondola_ok6"/>
      <sheetName val="Lift_-_ok6"/>
      <sheetName val="Plumbing_ok6"/>
      <sheetName val="STP_ok6"/>
      <sheetName val="Rencana_Anggaran_Biaya6"/>
      <sheetName val="struktur_tdk_dipakai5"/>
      <sheetName val="met_bab35"/>
      <sheetName val="anal_bab85"/>
      <sheetName val="REKAP_A_BESAR5"/>
      <sheetName val="analis_standar(20m)5"/>
      <sheetName val="ANAL_BETON5"/>
      <sheetName val="4-Basic_Price5"/>
      <sheetName val="dashboard_VERSI_BATUBARA5"/>
      <sheetName val="inves_alat5"/>
      <sheetName val="Bahan_5"/>
      <sheetName val="Pekerjaan_5"/>
      <sheetName val="Particular_Sch5"/>
      <sheetName val="Klad_Bank_BNI5"/>
      <sheetName val="Kuantitas_&amp;_Harga5"/>
      <sheetName val="An_Arsitektur5"/>
      <sheetName val="Unit_Rate_(2)5"/>
      <sheetName val="An_Struktur5"/>
      <sheetName val="dongia_(2)5"/>
      <sheetName val="THPDMoi__(2)5"/>
      <sheetName val="CHITIET_VL-NC-TT_-1p5"/>
      <sheetName val="t-h_HA_THE5"/>
      <sheetName val="TH_XL5"/>
      <sheetName val="KPVC-BD_5"/>
      <sheetName val="Statprod_gab5"/>
      <sheetName val="2-Genset_print5"/>
      <sheetName val="TONG_HOP_VL-NC5"/>
      <sheetName val="TONGKE3p_5"/>
      <sheetName val="TH_VL,_NC,_DDHT_Thanhphuoc5"/>
      <sheetName val="DON_GIA5"/>
      <sheetName val="TONG_HOP_VL-NC_TT5"/>
      <sheetName val="CHITIET_VL-NC5"/>
      <sheetName val="CHITIET_VL-NC-TT-3p5"/>
      <sheetName val="Isolasi_Luar_Dalam5"/>
      <sheetName val="Isolasi_Luar5"/>
      <sheetName val="Perm__Test5"/>
      <sheetName val="BERAT_TUL_5"/>
      <sheetName val="Bill_rekap5"/>
      <sheetName val="Up_&amp;_bhn3"/>
      <sheetName val="Agregat_Halus_&amp;_Kasar3"/>
      <sheetName val="rek_det_1-33"/>
      <sheetName val="Analisa_6"/>
      <sheetName val="BQ_Utama_5"/>
      <sheetName val="Upah_5"/>
      <sheetName val="harga_bahan3"/>
      <sheetName val="DATA_PROYEK3"/>
      <sheetName val="HD_Alat3"/>
      <sheetName val="HD_Bahan3"/>
      <sheetName val="PRD_01-33"/>
      <sheetName val="HD_Upah3"/>
      <sheetName val="On_Time3"/>
      <sheetName val="Schedule_11a3"/>
      <sheetName val="Septick_tank3"/>
      <sheetName val="DIV_73"/>
      <sheetName val="URAIAN_3"/>
      <sheetName val="Bill_of_Qty3"/>
      <sheetName val="pro_ra_op3"/>
      <sheetName val="Analisa_Harga_Satuan4"/>
      <sheetName val="kurva_S_(detail)3"/>
      <sheetName val="harga_dasar3"/>
      <sheetName val="Analisa_SNI_STANDART_3"/>
      <sheetName val="analisa_Str3"/>
      <sheetName val="kode_Baru_3"/>
      <sheetName val="_3"/>
      <sheetName val="Master_1_03"/>
      <sheetName val="BAHAN_SNI3"/>
      <sheetName val="Biaya_OVH3"/>
      <sheetName val="B_O_Q3"/>
      <sheetName val="Har_Sat3"/>
      <sheetName val="Harga_Mat_3"/>
      <sheetName val="REKAP_STRKTR3"/>
      <sheetName val="REKAP_ARSITEKTUR3"/>
      <sheetName val="UPAH_&amp;_BAHAN_3"/>
      <sheetName val="Project_Data3"/>
      <sheetName val="Confidential_PAS_HMI3"/>
      <sheetName val="Rekap_2002_mod3"/>
      <sheetName val="Bahan+Upah_ALL3"/>
      <sheetName val="Sumber_Daya3"/>
      <sheetName val="BOQ_INTERN3"/>
      <sheetName val="ANALYS_EXTERN3"/>
      <sheetName val="BQ_RESO3"/>
      <sheetName val="REKAP_INDIRECT3"/>
      <sheetName val="CASH_FLOW3"/>
      <sheetName val="SUMMARY_IN3"/>
      <sheetName val="An_Biaya3"/>
      <sheetName val="RPP01_63"/>
      <sheetName val="Str_BT3"/>
      <sheetName val="anal_Lamp_4a3"/>
      <sheetName val="Illustrative_Value3"/>
      <sheetName val="Stock_Price_Performance3"/>
      <sheetName val="LBO_S&amp;U_&amp;_Cap_Table3"/>
      <sheetName val="LBO_Model3"/>
      <sheetName val="Firm_Value3"/>
      <sheetName val="EPS_Analysis3"/>
      <sheetName val="ROI_Analysis3"/>
      <sheetName val="Synergy_Analysis3"/>
      <sheetName val="Galian_12"/>
      <sheetName val="H_S_D1"/>
      <sheetName val="Office_Jual3"/>
      <sheetName val="DHS_AC2"/>
      <sheetName val="S_UPAH1"/>
      <sheetName val="S_BAHAN1"/>
      <sheetName val="Daftar_BOQ1"/>
      <sheetName val="anal_SNI1"/>
      <sheetName val="HB_1"/>
      <sheetName val="Analisa_SNI1"/>
      <sheetName val="G_KELAS1"/>
      <sheetName val="Rekap_Addendum"/>
      <sheetName val="r_tank"/>
      <sheetName val="breakdown_bq_unt_smua_paket"/>
      <sheetName val="An_Pek_Per"/>
      <sheetName val="BARU_(wilayah_3)"/>
      <sheetName val="BARU_(wilayah_4)"/>
      <sheetName val="LAMA_(wilayah_3)"/>
      <sheetName val="LAMA_(wilayah_4)"/>
      <sheetName val="RBP__2"/>
      <sheetName val="Master_Edit"/>
      <sheetName val="ah_sanitary"/>
      <sheetName val="Urai__Resap_pengikat"/>
      <sheetName val="BA_Evaluasi"/>
      <sheetName val="Permhnan_CCO"/>
      <sheetName val="Persetujuan_CCO"/>
      <sheetName val="Rekap_MC"/>
      <sheetName val="Penyampaian_Evaluasi"/>
      <sheetName val="R__RapatCCO"/>
      <sheetName val="Hit_Vol_Str_Jambi"/>
      <sheetName val="BAJA_TUL"/>
      <sheetName val="Hrg_Sat"/>
      <sheetName val="Fill_this_out_first___"/>
      <sheetName val="BOQ_"/>
      <sheetName val="schedule_real"/>
      <sheetName val="tabel_tul"/>
      <sheetName val="PERALATAN_PROYEK_GOL_III_A"/>
      <sheetName val="UNIT_PRICE"/>
      <sheetName val="DAF_HRG"/>
      <sheetName val="Selling_Price"/>
      <sheetName val="SKEDUL_AV-05"/>
      <sheetName val="Harga_"/>
      <sheetName val="Analisa_Quarry"/>
      <sheetName val="KONS_BID_P&amp;N"/>
      <sheetName val="UP_II_DUMAI"/>
      <sheetName val="KP_DIT_HULU"/>
      <sheetName val="UP_VI_BALONGAN"/>
      <sheetName val="UP_1_BRANDAN"/>
      <sheetName val="UP_V_BALIKPAPAN"/>
      <sheetName val="DIT_HILIR"/>
      <sheetName val="UP_IV_CILACAP"/>
      <sheetName val="UP_III_PLAJU"/>
      <sheetName val="KONS_DIT_HULU"/>
      <sheetName val="KR_AMPEL"/>
      <sheetName val="UP_VII_KASIM"/>
      <sheetName val="KONS_BID_P"/>
      <sheetName val="HIT-PONDASI-batu"/>
      <sheetName val="HIT-KOLOM-Bang. D &amp; E5, C"/>
      <sheetName val="HIT-PLAT"/>
      <sheetName val="HIT-TANGGA 1"/>
      <sheetName val="KEB-TIANG PANCANG"/>
      <sheetName val="KOLOM"/>
      <sheetName val="PLAT"/>
      <sheetName val="HIT-TANGGA"/>
      <sheetName val="BOX PANEL"/>
      <sheetName val="pldt"/>
      <sheetName val="PIK_QUO"/>
      <sheetName val="Fin-model"/>
      <sheetName val="Multiple Spreadsheets"/>
      <sheetName val="Client AJE"/>
      <sheetName val="JSiar"/>
      <sheetName val="\\Station42\c\My Documents\acd\"/>
      <sheetName val="HRG BHN"/>
      <sheetName val="SetUp Data"/>
      <sheetName val="Input Areas"/>
      <sheetName val="UK GAAP Adjustments"/>
      <sheetName val="UK GAAP Purchase Price"/>
      <sheetName val="BQ Arsit"/>
      <sheetName val="An HarSatPek"/>
      <sheetName val="Sat Bah &amp; Up"/>
      <sheetName val="BoQ C4"/>
      <sheetName val="har-sat"/>
      <sheetName val="vels"/>
      <sheetName val="AnConW"/>
      <sheetName val="AnEarthW"/>
      <sheetName val="HSBU"/>
      <sheetName val="[DC AM-02(baru).XLS][DC AM-02(b"/>
      <sheetName val="[DC AM-02(baru).XLS]\\Station42"/>
      <sheetName val="kategori"/>
      <sheetName val="HARGA ALAT"/>
      <sheetName val="AT 1"/>
      <sheetName val="rcnpdp"/>
      <sheetName val="合成単価作成表_BLDG"/>
      <sheetName val="BASIC-PRICE"/>
      <sheetName val="DHS Alat"/>
      <sheetName val="Margin"/>
      <sheetName val="DHS Bahan Material"/>
      <sheetName val="DHS Upah"/>
      <sheetName val="DATA_2015"/>
      <sheetName val="AnStoneW"/>
      <sheetName val="Input Data"/>
      <sheetName val="DATA 2009"/>
      <sheetName val="TARGET RAKER "/>
      <sheetName val="target raker 1"/>
      <sheetName val="TEKNIS"/>
      <sheetName val="compaction"/>
      <sheetName val="6-AGREGAT"/>
      <sheetName val="LIST HARGA BARU"/>
      <sheetName val="Eng_Hrs"/>
      <sheetName val="DAF-7"/>
      <sheetName val="5-Peralatan"/>
      <sheetName val="G_SUMMARY"/>
      <sheetName val="Rekap Direct Cost"/>
      <sheetName val="Public Area"/>
      <sheetName val="DIV.1"/>
      <sheetName val="REKAP BQ "/>
      <sheetName val="Daftar Harga Material"/>
      <sheetName val="pw&amp;shs"/>
      <sheetName val="ANALISA GRS TENGAH"/>
      <sheetName val="rap rinci"/>
      <sheetName val="REF.ONLY"/>
      <sheetName val="tul"/>
      <sheetName val="6PILE  (돌출)"/>
      <sheetName val="Hrg Satuan"/>
      <sheetName val="REMUNERASISTANDAR"/>
      <sheetName val="TABEL-DETASIR"/>
      <sheetName val="금액내역서"/>
      <sheetName val="BILL_(2)7"/>
      <sheetName val="Alat_DC7"/>
      <sheetName val="H_Satuan8"/>
      <sheetName val="Jam_Al_Myr_Item7"/>
      <sheetName val="Jam_Alat7"/>
      <sheetName val="Tim_&amp;_Loc7"/>
      <sheetName val="Ang_Qua7"/>
      <sheetName val="Franco_BC7"/>
      <sheetName val="Alat_Qua_7"/>
      <sheetName val="DC_AM-02(baru)7"/>
      <sheetName val="Basic_Price7"/>
      <sheetName val="Cash_Flow_bulanan7"/>
      <sheetName val="HM_MEK_7"/>
      <sheetName val="P_UTMA7"/>
      <sheetName val="U,Psg_pipa7"/>
      <sheetName val="HS_KITZ7"/>
      <sheetName val="TE_TS_FA_LAN_MATV7"/>
      <sheetName val="Kolom_ABCDG_vGI7"/>
      <sheetName val="AN_Tdr7"/>
      <sheetName val="HRG_BAHAN_&amp;_UPAH_okk7"/>
      <sheetName val="Analis_Kusen_okk7"/>
      <sheetName val="Perhit_Alat7"/>
      <sheetName val="Currency_Rate7"/>
      <sheetName val="Rekap_RAB_Amd7"/>
      <sheetName val="Dftr_Kuan_Hrg_Amd7"/>
      <sheetName val="Harga_Material7"/>
      <sheetName val="Harga_Bahan_&amp;_Upah_7"/>
      <sheetName val="Harga_Satuan7"/>
      <sheetName val="Hydrant_-_ok7"/>
      <sheetName val="Air_Conditioning_ok7"/>
      <sheetName val="Telepon_OK7"/>
      <sheetName val="gondola_ok7"/>
      <sheetName val="Lift_-_ok7"/>
      <sheetName val="Plumbing_ok7"/>
      <sheetName val="STP_ok7"/>
      <sheetName val="Rencana_Anggaran_Biaya7"/>
      <sheetName val="struktur_tdk_dipakai6"/>
      <sheetName val="met_bab36"/>
      <sheetName val="anal_bab86"/>
      <sheetName val="REKAP_A_BESAR6"/>
      <sheetName val="analis_standar(20m)6"/>
      <sheetName val="ANAL_BETON6"/>
      <sheetName val="4-Basic_Price6"/>
      <sheetName val="dashboard_VERSI_BATUBARA6"/>
      <sheetName val="inves_alat6"/>
      <sheetName val="Bahan_6"/>
      <sheetName val="Pekerjaan_6"/>
      <sheetName val="Particular_Sch6"/>
      <sheetName val="Klad_Bank_BNI6"/>
      <sheetName val="Kuantitas_&amp;_Harga6"/>
      <sheetName val="An_Arsitektur6"/>
      <sheetName val="Unit_Rate_(2)6"/>
      <sheetName val="An_Struktur6"/>
      <sheetName val="dongia_(2)6"/>
      <sheetName val="THPDMoi__(2)6"/>
      <sheetName val="CHITIET_VL-NC-TT_-1p6"/>
      <sheetName val="t-h_HA_THE6"/>
      <sheetName val="TH_XL6"/>
      <sheetName val="KPVC-BD_6"/>
      <sheetName val="Statprod_gab6"/>
      <sheetName val="2-Genset_print6"/>
      <sheetName val="TONG_HOP_VL-NC6"/>
      <sheetName val="TONGKE3p_6"/>
      <sheetName val="TH_VL,_NC,_DDHT_Thanhphuoc6"/>
      <sheetName val="DON_GIA6"/>
      <sheetName val="TONG_HOP_VL-NC_TT6"/>
      <sheetName val="CHITIET_VL-NC6"/>
      <sheetName val="CHITIET_VL-NC-TT-3p6"/>
      <sheetName val="Isolasi_Luar_Dalam6"/>
      <sheetName val="Isolasi_Luar6"/>
      <sheetName val="Perm__Test6"/>
      <sheetName val="BERAT_TUL_6"/>
      <sheetName val="Bill_rekap6"/>
      <sheetName val="Up_&amp;_bhn4"/>
      <sheetName val="Agregat_Halus_&amp;_Kasar4"/>
      <sheetName val="rek_det_1-34"/>
      <sheetName val="Analisa_7"/>
      <sheetName val="BQ_Utama_6"/>
      <sheetName val="Upah_6"/>
      <sheetName val="harga_bahan4"/>
      <sheetName val="DATA_PROYEK4"/>
      <sheetName val="HD_Alat4"/>
      <sheetName val="HD_Bahan4"/>
      <sheetName val="PRD_01-34"/>
      <sheetName val="HD_Upah4"/>
      <sheetName val="On_Time4"/>
      <sheetName val="Schedule_11a4"/>
      <sheetName val="Septick_tank4"/>
      <sheetName val="DIV_74"/>
      <sheetName val="URAIAN_4"/>
      <sheetName val="Bill_of_Qty4"/>
      <sheetName val="pro_ra_op4"/>
      <sheetName val="Analisa_Harga_Satuan5"/>
      <sheetName val="kurva_S_(detail)4"/>
      <sheetName val="harga_dasar4"/>
      <sheetName val="Analisa_SNI_STANDART_4"/>
      <sheetName val="analisa_Str4"/>
      <sheetName val="kode_Baru_4"/>
      <sheetName val="_4"/>
      <sheetName val="Master_1_04"/>
      <sheetName val="BAHAN_SNI4"/>
      <sheetName val="Biaya_OVH4"/>
      <sheetName val="B_O_Q4"/>
      <sheetName val="Har_Sat4"/>
      <sheetName val="Harga_Mat_4"/>
      <sheetName val="REKAP_STRKTR4"/>
      <sheetName val="REKAP_ARSITEKTUR4"/>
      <sheetName val="UPAH_&amp;_BAHAN_4"/>
      <sheetName val="Project_Data4"/>
      <sheetName val="Confidential_PAS_HMI4"/>
      <sheetName val="Rekap_2002_mod4"/>
      <sheetName val="Bahan+Upah_ALL4"/>
      <sheetName val="Sumber_Daya4"/>
      <sheetName val="BOQ_INTERN4"/>
      <sheetName val="ANALYS_EXTERN4"/>
      <sheetName val="BQ_RESO4"/>
      <sheetName val="REKAP_INDIRECT4"/>
      <sheetName val="CASH_FLOW4"/>
      <sheetName val="SUMMARY_IN4"/>
      <sheetName val="An_Biaya4"/>
      <sheetName val="RPP01_64"/>
      <sheetName val="Str_BT4"/>
      <sheetName val="anal_Lamp_4a4"/>
      <sheetName val="Illustrative_Value4"/>
      <sheetName val="Stock_Price_Performance4"/>
      <sheetName val="LBO_S&amp;U_&amp;_Cap_Table4"/>
      <sheetName val="LBO_Model4"/>
      <sheetName val="Firm_Value4"/>
      <sheetName val="EPS_Analysis4"/>
      <sheetName val="ROI_Analysis4"/>
      <sheetName val="Synergy_Analysis4"/>
      <sheetName val="Galian_13"/>
      <sheetName val="H_S_D2"/>
      <sheetName val="Office_Jual4"/>
      <sheetName val="DHS_AC3"/>
      <sheetName val="S_UPAH2"/>
      <sheetName val="S_BAHAN2"/>
      <sheetName val="Daftar_BOQ2"/>
      <sheetName val="anal_SNI2"/>
      <sheetName val="HB_2"/>
      <sheetName val="Analisa_SNI2"/>
      <sheetName val="G_KELAS2"/>
      <sheetName val="Rekap_Addendum1"/>
      <sheetName val="r_tank1"/>
      <sheetName val="breakdown_bq_unt_smua_paket1"/>
      <sheetName val="An_Pek_Per1"/>
      <sheetName val="BARU_(wilayah_3)1"/>
      <sheetName val="BARU_(wilayah_4)1"/>
      <sheetName val="LAMA_(wilayah_3)1"/>
      <sheetName val="LAMA_(wilayah_4)1"/>
      <sheetName val="RBP__21"/>
      <sheetName val="Master_Edit1"/>
      <sheetName val="ah_sanitary1"/>
      <sheetName val="Urai__Resap_pengikat1"/>
      <sheetName val="BA_Evaluasi1"/>
      <sheetName val="Permhnan_CCO1"/>
      <sheetName val="Persetujuan_CCO1"/>
      <sheetName val="Rekap_MC1"/>
      <sheetName val="Penyampaian_Evaluasi1"/>
      <sheetName val="R__RapatCCO1"/>
      <sheetName val="Hit_Vol_Str_Jambi1"/>
      <sheetName val="BAJA_TUL1"/>
      <sheetName val="Hrg_Sat1"/>
      <sheetName val="Fill_this_out_first___1"/>
      <sheetName val="BOQ_1"/>
      <sheetName val="schedule_real1"/>
      <sheetName val="tabel_tul1"/>
      <sheetName val="PERALATAN_PROYEK_GOL_III_A1"/>
      <sheetName val="UNIT_PRICE1"/>
      <sheetName val="DAF_HRG1"/>
      <sheetName val="Selling_Price1"/>
      <sheetName val="SKEDUL_AV-051"/>
      <sheetName val="Harga_1"/>
      <sheetName val="Analisa_Quarry1"/>
      <sheetName val="KONS_BID_P&amp;N1"/>
      <sheetName val="UP_II_DUMAI1"/>
      <sheetName val="KP_DIT_HULU1"/>
      <sheetName val="UP_VI_BALONGAN1"/>
      <sheetName val="UP_1_BRANDAN1"/>
      <sheetName val="UP_V_BALIKPAPAN1"/>
      <sheetName val="DIT_HILIR1"/>
      <sheetName val="UP_IV_CILACAP1"/>
      <sheetName val="UP_III_PLAJU1"/>
      <sheetName val="KONS_DIT_HULU1"/>
      <sheetName val="KR_AMPEL1"/>
      <sheetName val="UP_VII_KASIM1"/>
      <sheetName val="KONS_BID_P1"/>
      <sheetName val="Antek"/>
      <sheetName val="sai"/>
      <sheetName val="DIV 6"/>
      <sheetName val="Vibro_Roller"/>
      <sheetName val="SBDY"/>
      <sheetName val="Analat"/>
      <sheetName val="Harsat-Isal"/>
      <sheetName val="BQ HS"/>
      <sheetName val="REKAP."/>
      <sheetName val="MATERIAL-UPAH"/>
      <sheetName val="..."/>
      <sheetName val="."/>
      <sheetName val="kepmenaker150"/>
      <sheetName val="HS Dasar "/>
      <sheetName val="H-Dasar"/>
      <sheetName val="BETON"/>
      <sheetName val="[DC AM-02(baru).XLS]__Station_2"/>
      <sheetName val="CashFlow"/>
      <sheetName val="PP"/>
      <sheetName val="4_Basic_Price_̏_䀀榘̒_̏_䀀榘̒_̏_䀀_2"/>
      <sheetName val="bldg list"/>
      <sheetName val="ETo"/>
      <sheetName val="Ahs.2"/>
      <sheetName val="Ahs.1"/>
      <sheetName val="B&amp;U"/>
      <sheetName val="STR(CANCEL)"/>
      <sheetName val="DIV-03"/>
      <sheetName val="RAW_MATERIALS_"/>
      <sheetName val="Anls_FA_(Inst)"/>
      <sheetName val="\\Station42\c\My_Documents\acd\"/>
      <sheetName val="HRG_BHN"/>
      <sheetName val="SetUp_Data"/>
      <sheetName val="Input_Areas"/>
      <sheetName val="UK_GAAP_Adjustments"/>
      <sheetName val="UK_GAAP_Purchase_Price"/>
      <sheetName val="BQ_Arsit"/>
      <sheetName val="An_HarSatPek"/>
      <sheetName val="Sat_Bah_&amp;_Up"/>
      <sheetName val="BoQ_C4"/>
      <sheetName val="Multiple_Spreadsheets"/>
      <sheetName val="Client_AJE"/>
      <sheetName val="[DC_AM-02(baru)_XLS][DC_AM-02(b"/>
      <sheetName val="[DC_AM-02(baru)_XLS]\\Station42"/>
      <sheetName val="UPH BHN"/>
      <sheetName val="UPAH DAN BAHAN"/>
      <sheetName val="analisa el"/>
      <sheetName val="analisa mek"/>
      <sheetName val="SCIB_Proforma"/>
      <sheetName val="SCIB_Data"/>
      <sheetName val="RAB AR&amp;STR"/>
      <sheetName val="Sukawati"/>
      <sheetName val="___1"/>
      <sheetName val="koef-beton"/>
      <sheetName val="GASATAGG.XLS"/>
      <sheetName val="HSUMUM.XLS"/>
      <sheetName val="HSDRAIN.XLS"/>
      <sheetName val="HSTANAH"/>
      <sheetName val="HSBASE"/>
      <sheetName val="HSASPAL"/>
      <sheetName val="HSBETON"/>
      <sheetName val="HSSTRUK"/>
      <sheetName val="HSMISC.XLS"/>
      <sheetName val="prog"/>
      <sheetName val="HARGA SAT"/>
      <sheetName val="BAU"/>
      <sheetName val="DASHBOARD"/>
      <sheetName val="bilangan"/>
      <sheetName val="Demolation"/>
      <sheetName val="ALAT-1"/>
      <sheetName val="DEV-9"/>
      <sheetName val="DivVI"/>
      <sheetName val="10a"/>
      <sheetName val="Harga S Dasar"/>
      <sheetName val="D2"/>
      <sheetName val="D4"/>
      <sheetName val="D5"/>
      <sheetName val="D6"/>
      <sheetName val="D7"/>
      <sheetName val="D8"/>
      <sheetName val="H.Material, Upah &amp; Alat"/>
      <sheetName val="Analisa H.Sat.Pek."/>
      <sheetName val="UPH,BHN,ALT"/>
      <sheetName val="SCHED"/>
      <sheetName val="B Q (2)"/>
      <sheetName val="Ins Pnl"/>
      <sheetName val="Analisa Upah _ Bahan Plum"/>
      <sheetName val="DAFTAR ISI"/>
      <sheetName val="an. struktur"/>
      <sheetName val="PPC"/>
      <sheetName val="CAB 2"/>
      <sheetName val="BL"/>
      <sheetName val="hsat-SD"/>
      <sheetName val="an-satuan"/>
      <sheetName val="Rekap-SD"/>
      <sheetName val="skets"/>
      <sheetName val="Pipe"/>
      <sheetName val="MAPP"/>
      <sheetName val="Tie Beam"/>
      <sheetName val="Factor"/>
      <sheetName val="AN Beton"/>
      <sheetName val="BQ Ars"/>
      <sheetName val="Persiapan"/>
      <sheetName val="G5c-G41"/>
      <sheetName val="AN.BTNCOT (2)"/>
      <sheetName val="DAF-2"/>
      <sheetName val="Daf.Harga"/>
      <sheetName val="SCHE"/>
      <sheetName val="Rekap Harga"/>
      <sheetName val="hs-str"/>
      <sheetName val="hs_str"/>
      <sheetName val="Basic P"/>
      <sheetName val=" anal hrg sat"/>
      <sheetName val="WT-LIST"/>
      <sheetName val="Ref"/>
      <sheetName val="Mat.Elk"/>
      <sheetName val="OHD"/>
      <sheetName val="RAB REVISI"/>
      <sheetName val="Mat.Mek"/>
      <sheetName val="HYDRANT"/>
      <sheetName val="quot."/>
      <sheetName val="AHS"/>
      <sheetName val="galian saluran"/>
      <sheetName val="DKH"/>
      <sheetName val="I-ME"/>
      <sheetName val="Inputdata"/>
      <sheetName val="TRNS-C1"/>
      <sheetName val="L_TIGA"/>
      <sheetName val="L-TIGA"/>
      <sheetName val="BBM-03"/>
      <sheetName val="BPS"/>
      <sheetName val="S_Suramadu"/>
      <sheetName val="Agg Halus &amp; Kasar"/>
      <sheetName val="[DC AM-02(baru).XLS]_DC_AM_02_2"/>
      <sheetName val="ALAT1"/>
      <sheetName val="Analisa Alat Berat"/>
      <sheetName val="1_BOQ"/>
      <sheetName val="Pekerjaan Utama"/>
      <sheetName val="B_6"/>
      <sheetName val="B_7"/>
      <sheetName val="B_8"/>
      <sheetName val="B_9"/>
      <sheetName val="B_10 (4)"/>
      <sheetName val="AGG"/>
      <sheetName val="MT"/>
      <sheetName val="metode"/>
      <sheetName val="BQ1"/>
      <sheetName val="CRF"/>
      <sheetName val="ANL- K "/>
      <sheetName val="ANAL.BOW"/>
      <sheetName val="FORM BQ TL PRATU 4cct"/>
      <sheetName val="SPP"/>
      <sheetName val="Uph-Bhn-Alt&amp;Anal"/>
      <sheetName val="H.Dasar"/>
      <sheetName val="Sch-5"/>
      <sheetName val="Parameter"/>
      <sheetName val="D-ANALISA"/>
      <sheetName val="Hrg"/>
      <sheetName val="H. Dasar"/>
      <sheetName val="BAR SCREEN"/>
      <sheetName val="An__Alat"/>
      <sheetName val="An__Alat1"/>
      <sheetName val="Analisa_Harga"/>
      <sheetName val="[DC AM-02(baru).XLS]__Station_3"/>
      <sheetName val="Bangunan Utama"/>
      <sheetName val="FORM X COST"/>
      <sheetName val="[DC AM-02(baru).XLS]__Station_4"/>
      <sheetName val="[DC AM-02(baru).XLS]_DC_AM_02_3"/>
      <sheetName val="[DC AM-02(baru).XLS]__Station_5"/>
      <sheetName val="[DC AM-02(baru).XLS]_DC_AM_02_4"/>
      <sheetName val="Sat. Pek."/>
      <sheetName val="PROTECTION "/>
      <sheetName val="00-MEMO"/>
      <sheetName val="div7-1"/>
      <sheetName val="Bill 4.1"/>
      <sheetName val="Project_P"/>
      <sheetName val="ANL_TEK.6"/>
      <sheetName val="Rekap Mekanikal"/>
      <sheetName val="Rekap Mekanikal (2)"/>
      <sheetName val="PLUMBING "/>
      <sheetName val="LISTRIK TAMBAHAN"/>
      <sheetName val="ELEVATOR"/>
      <sheetName val="DFTR GARDIST"/>
      <sheetName val="EAS"/>
      <sheetName val="CALC"/>
      <sheetName val="CBP4S5D"/>
      <sheetName val="ANAL lump sum"/>
      <sheetName val="RAP"/>
      <sheetName val="B.U.A"/>
      <sheetName val="Rekap Biaya"/>
      <sheetName val="DC"/>
      <sheetName val="Daftar Kuantitas &amp; Harga"/>
      <sheetName val="AnaB"/>
      <sheetName val="Huruf"/>
      <sheetName val="INFO"/>
      <sheetName val="610.05"/>
      <sheetName val="Hsat-A"/>
      <sheetName val="Sec I ML"/>
      <sheetName val="DbCost"/>
      <sheetName val="5.1-5.4(1)-5.4(2)"/>
      <sheetName val="HPP X Q'TY"/>
      <sheetName val="RINCIAN-SC"/>
      <sheetName val="GeneralInfo"/>
      <sheetName val="amtek"/>
      <sheetName val="Konfirm"/>
      <sheetName val="RINCI"/>
      <sheetName val="Anls-Um"/>
      <sheetName val="412src2"/>
      <sheetName val="ANAL_WK"/>
      <sheetName val="AHS-8FO"/>
      <sheetName val="AHS-8UP"/>
      <sheetName val="MAR"/>
      <sheetName val="Daftar Kuantitas dan Harga"/>
      <sheetName val="BoQ Total_lama"/>
      <sheetName val="ANSTRUK"/>
      <sheetName val="Rekap 1"/>
      <sheetName val="RPP01 3"/>
      <sheetName val="Monthly Budget Summary"/>
      <sheetName val="GP-WB"/>
      <sheetName val="DASH"/>
      <sheetName val="New MADC"/>
      <sheetName val="HRG UPAH BAHAN"/>
      <sheetName val="Stay Cable PDMR2"/>
      <sheetName val="hasat"/>
      <sheetName val="Sales Parameter"/>
      <sheetName val="Ana. PU"/>
      <sheetName val="prog-mgu"/>
      <sheetName val="villa"/>
      <sheetName val="DIV.3"/>
      <sheetName val="DIV.9"/>
      <sheetName val="Monthly"/>
      <sheetName val="F1771-V"/>
      <sheetName val="work shop"/>
      <sheetName val="asumsi"/>
      <sheetName val="5-Analisa Peralatan"/>
      <sheetName val="UMUR ALAT"/>
      <sheetName val="FAKTOR MODAL CRF"/>
      <sheetName val="URAIAN"/>
      <sheetName val="Struk_Org"/>
      <sheetName val="B O Q"/>
      <sheetName val="PE-F-42 Rev 01 Manpower"/>
      <sheetName val="PEF25_0I_mnhr"/>
      <sheetName val="[DC AM-02(baru).XLS]__Station_6"/>
      <sheetName val="[DC AM-02(baru).XLS]_DC_AM_02_5"/>
      <sheetName val="[DC AM-02(baru).XLS]__Station_7"/>
      <sheetName val="[DC AM-02(baru).XLS]_DC_AM_02_6"/>
      <sheetName val="BAHAN-2"/>
      <sheetName val="rab-str-TAHAP.1-PC"/>
      <sheetName val="UPAH-2"/>
      <sheetName val="Daf.Harga-Upah"/>
      <sheetName val="INFO UMUM"/>
      <sheetName val="DET 1"/>
      <sheetName val="DET 2"/>
      <sheetName val="QUARRY"/>
      <sheetName val="Morang"/>
      <sheetName val="10"/>
      <sheetName val="5"/>
      <sheetName val="EQ_an"/>
      <sheetName val="DIVISI 3"/>
      <sheetName val="k250"/>
      <sheetName val="PO-2"/>
      <sheetName val="HGB DUMAI"/>
      <sheetName val="harga upah"/>
      <sheetName val="BAHAN1"/>
      <sheetName val="WF "/>
      <sheetName val="H-SAT"/>
      <sheetName val="Lantai 1 ME"/>
      <sheetName val="BAHAN MEP"/>
      <sheetName val="BREAKER"/>
      <sheetName val="SAT-UP"/>
      <sheetName val="Upah&amp;bahan"/>
      <sheetName val="U&amp;B"/>
      <sheetName val="harga dasar T-M-A"/>
      <sheetName val="PRD 01-6(I-II)"/>
      <sheetName val="IDX06"/>
      <sheetName val="daf-3(OK)"/>
      <sheetName val="daf-7(OK)"/>
      <sheetName val="PileCap"/>
      <sheetName val="lh"/>
      <sheetName val="hit_BKMM"/>
      <sheetName val="SAT_UPAH_RAPI"/>
      <sheetName val="Analisa_HSP"/>
      <sheetName val="blanko_RAB"/>
      <sheetName val="Ahs_2"/>
      <sheetName val="Ahs_1"/>
      <sheetName val="6PILE__(돌출)"/>
      <sheetName val="Rekap_Direct_Cost"/>
      <sheetName val="Public_Area"/>
      <sheetName val="DIV_1"/>
      <sheetName val="REKAP_BQ_"/>
      <sheetName val="Daftar_Harga_Material"/>
      <sheetName val="ANALISA_GRS_TENGAH"/>
      <sheetName val="rap_rinci"/>
      <sheetName val="REF_ONLY"/>
      <sheetName val="HARGA_ALAT"/>
      <sheetName val="LIST_HARGA_BARU"/>
      <sheetName val="iNT__Kotak_Lt_3"/>
      <sheetName val="[DC AM-02(baru).XLS]_DC_AM_02_7"/>
      <sheetName val="#REF!"/>
      <sheetName val="anal_alat"/>
      <sheetName val="[DC AM-02(baru).XLS]__Station_8"/>
      <sheetName val="[DC AM-02(baru).XLS]_DC_AM_02_8"/>
      <sheetName val="[DC AM-02(baru).XLS]__Station_9"/>
      <sheetName val="[DC AM-02(baru).XLS]_DC_AM_02_9"/>
      <sheetName val="[DC AM-02(baru).XLS]__Statio_10"/>
      <sheetName val="[DC AM-02(baru).XLS]_DC_AM_0_10"/>
      <sheetName val="Fixset"/>
      <sheetName val="POS 1"/>
      <sheetName val="POS 2"/>
      <sheetName val="Man Power"/>
      <sheetName val="Raw Data"/>
      <sheetName val="CIRA-Civil"/>
      <sheetName val="Raw_Data"/>
      <sheetName val="DFTR_GARDIST"/>
      <sheetName val="Raw_Data1"/>
      <sheetName val="DFTR_GARDIST1"/>
      <sheetName val="blanko_RAB1"/>
      <sheetName val="Ahs_21"/>
      <sheetName val="Ahs_11"/>
      <sheetName val="Raw_Data2"/>
      <sheetName val="Selling_Price2"/>
      <sheetName val="KONS_BID_P&amp;N2"/>
      <sheetName val="UP_II_DUMAI2"/>
      <sheetName val="KP_DIT_HULU2"/>
      <sheetName val="UP_VI_BALONGAN2"/>
      <sheetName val="UP_1_BRANDAN2"/>
      <sheetName val="UP_V_BALIKPAPAN2"/>
      <sheetName val="DIT_HILIR2"/>
      <sheetName val="UP_IV_CILACAP2"/>
      <sheetName val="UP_III_PLAJU2"/>
      <sheetName val="KONS_DIT_HULU2"/>
      <sheetName val="KR_AMPEL2"/>
      <sheetName val="UP_VII_KASIM2"/>
      <sheetName val="KONS_BID_P2"/>
      <sheetName val="DFTR_GARDIST2"/>
      <sheetName val="Fill_this_out_first___2"/>
      <sheetName val="BARU_(wilayah_3)2"/>
      <sheetName val="BARU_(wilayah_4)2"/>
      <sheetName val="LAMA_(wilayah_3)2"/>
      <sheetName val="LAMA_(wilayah_4)2"/>
      <sheetName val="RBP__22"/>
      <sheetName val="blanko_RAB2"/>
      <sheetName val="Ahs_22"/>
      <sheetName val="Ahs_12"/>
      <sheetName val="BA_Evaluasi2"/>
      <sheetName val="Permhnan_CCO2"/>
      <sheetName val="Persetujuan_CCO2"/>
      <sheetName val="Rekap_MC2"/>
      <sheetName val="Penyampaian_Evaluasi2"/>
      <sheetName val="R__RapatCCO2"/>
      <sheetName val="HSD (1)"/>
      <sheetName val="Valve"/>
      <sheetName val="__Station42_c_My Documents_acd_"/>
      <sheetName val="_DC AM-02(baru).XLS__DC AM-02(b"/>
      <sheetName val="_DC AM-02(baru).XLS___Station42"/>
      <sheetName val="_DC AM-02(baru).XLS___Station_2"/>
      <sheetName val="__Station42_c_My_Documents_acd_"/>
      <sheetName val="_DC_AM-02(baru)_XLS__DC_AM-02(b"/>
      <sheetName val="_DC_AM-02(baru)_XLS___Station42"/>
      <sheetName val="_DC AM-02(baru).XLS___Station_3"/>
      <sheetName val="_DC AM-02(baru).XLS__DC_AM_02_2"/>
      <sheetName val="_DC AM-02(baru).XLS___Station_4"/>
      <sheetName val="DIV1"/>
      <sheetName val="ANALISA ALAT ANGKUT"/>
      <sheetName val="DHSP"/>
      <sheetName val="갑지"/>
      <sheetName val="영동(D)"/>
      <sheetName val="Total for Check"/>
      <sheetName val="L. Hr"/>
      <sheetName val="EQT-ESTN"/>
      <sheetName val="Prod15-8"/>
      <sheetName val="BQ-Marga Tiga"/>
      <sheetName val="keb-BHN"/>
      <sheetName val="DIV 2"/>
      <sheetName val="DIV 5"/>
      <sheetName val="8"/>
      <sheetName val="9"/>
      <sheetName val="UshDeb00"/>
      <sheetName val="L_23"/>
      <sheetName val="BOQ Rekap"/>
      <sheetName val="D-Bahan &amp; Upah"/>
      <sheetName val="Exch Rate"/>
      <sheetName val="Manpower-Cost"/>
      <sheetName val="5-Analisa Peralatan (1)"/>
      <sheetName val="Analisa Alat"/>
      <sheetName val="HARGA.SAT"/>
      <sheetName val="ANAL.HRG.SAT"/>
      <sheetName val="REG TOTAL"/>
      <sheetName val="F2"/>
      <sheetName val="F3a"/>
      <sheetName val="G1"/>
      <sheetName val="G3"/>
      <sheetName val="G4a"/>
      <sheetName val="F4b"/>
      <sheetName val="F5a"/>
      <sheetName val="BELAGIO"/>
      <sheetName val="ARTAGDING"/>
      <sheetName val="MANHATTAN"/>
      <sheetName val="SEMANAN"/>
      <sheetName val="BKPM"/>
      <sheetName val="DISCLAIMER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5-ALAT(2)"/>
      <sheetName val="Agg A"/>
      <sheetName val="Agg B dan S"/>
      <sheetName val="Agg C"/>
      <sheetName val="Agg  CBR 60"/>
      <sheetName val="Bahan  SNI"/>
      <sheetName val="OE-8,4(3).A Skampal"/>
      <sheetName val="D1"/>
      <sheetName val="D3"/>
      <sheetName val="D5ok"/>
      <sheetName val="D7(2)"/>
      <sheetName val="D8(2)"/>
      <sheetName val="D9"/>
      <sheetName val="D10 LS-Rutin"/>
      <sheetName val="D10 Kuantitas"/>
      <sheetName val="D10 Analisa HSP"/>
      <sheetName val="1. Rekap A"/>
      <sheetName val="2. RAB"/>
      <sheetName val="6.a. uraian"/>
      <sheetName val="RAB (OK)"/>
      <sheetName val="BOQnew"/>
      <sheetName val="analisa2.1"/>
      <sheetName val="analisa 2.6"/>
      <sheetName val="List_of_UnitPrice"/>
      <sheetName val="AnTbhn"/>
      <sheetName val="Analisa (ok punya)"/>
      <sheetName val="UPH"/>
      <sheetName val="Cacth Basin1"/>
      <sheetName val="BetonP"/>
      <sheetName val="Peralatan (2)"/>
      <sheetName val="Ana PasBatu 7.4"/>
      <sheetName val="Materials"/>
      <sheetName val="Analis harga"/>
      <sheetName val="R.A.B."/>
      <sheetName val="CH-RANC"/>
      <sheetName val="MPU. 6-3(4).LastonAC"/>
      <sheetName val="Data Info"/>
      <sheetName val="bahan dan upah"/>
      <sheetName val="Rekap Bill"/>
      <sheetName val="Menu"/>
      <sheetName val="Daf Alat"/>
      <sheetName val="Jdw Alat"/>
      <sheetName val="S Penawar"/>
      <sheetName val="Daf_Harga"/>
      <sheetName val="RBP-1-02"/>
      <sheetName val="Identitas"/>
      <sheetName val="cam"/>
      <sheetName val="USD"/>
      <sheetName val="Weekly"/>
      <sheetName val="01A- RAB"/>
      <sheetName val="HPP_19_"/>
      <sheetName val="BP1_23"/>
      <sheetName val="Urugan Pasir"/>
      <sheetName val="12CGOU"/>
      <sheetName val="Rekap Prelim"/>
      <sheetName val="EVAL-ANAL"/>
      <sheetName val="div-6"/>
      <sheetName val="div-2"/>
      <sheetName val="PRD 01-7 alat"/>
      <sheetName val="Deckdrain"/>
      <sheetName val="An_pdkg"/>
      <sheetName val="DHS_Alat"/>
      <sheetName val="DHS_Bahan_Material"/>
      <sheetName val="DHS_Upah"/>
      <sheetName val="bukan_PNS"/>
      <sheetName val="[DC_AM-02(baru)_XLS]__Station_2"/>
      <sheetName val="[DC_AM-02(baru)_XLS]_DC_AM_02_2"/>
      <sheetName val="Input_Data"/>
      <sheetName val="DATA_2009"/>
      <sheetName val="TARGET_RAKER_"/>
      <sheetName val="target_raker_1"/>
      <sheetName val="Bill_4_1"/>
      <sheetName val="ANAL_lump_sum"/>
      <sheetName val="[DC_AM-02(baru)_XLS]__Station_3"/>
      <sheetName val="[DC_AM-02(baru)_XLS]_DC_AM_02_3"/>
      <sheetName val="L_1"/>
      <sheetName val="Analisa_Alat_Berat"/>
      <sheetName val="Pekerjaan_Utama"/>
      <sheetName val="B_10_(4)"/>
      <sheetName val="HS_Dasar_"/>
      <sheetName val="B_U_A"/>
      <sheetName val="Rekap_Biaya"/>
      <sheetName val="Daftar_Kuantitas_&amp;_Harga"/>
      <sheetName val="610_05"/>
      <sheetName val="Bangunan_Utama1"/>
      <sheetName val="FORM_X_COST"/>
      <sheetName val="Sec_I_ML"/>
      <sheetName val="5_1-5_4(1)-5_4(2)"/>
      <sheetName val="HPP_X_Q'TY"/>
      <sheetName val="Daftar_Kuantitas_dan_Harga"/>
      <sheetName val="BoQ_Total_lama"/>
      <sheetName val="Rekap_1"/>
      <sheetName val="RPP01_3"/>
      <sheetName val="Monthly_Budget_Summary"/>
      <sheetName val="H_DASAR"/>
      <sheetName val="MPU__6-3(4)_LastonAC"/>
      <sheetName val="Data_Info"/>
      <sheetName val="bahan_dan_upah"/>
      <sheetName val="BILL_(2)8"/>
      <sheetName val="Alat_DC8"/>
      <sheetName val="H_Satuan9"/>
      <sheetName val="Jam_Al_Myr_Item8"/>
      <sheetName val="Jam_Alat8"/>
      <sheetName val="Tim_&amp;_Loc8"/>
      <sheetName val="Ang_Qua8"/>
      <sheetName val="Franco_BC8"/>
      <sheetName val="Alat_Qua_8"/>
      <sheetName val="DC_AM-02(baru)8"/>
      <sheetName val="Cash_Flow_bulanan8"/>
      <sheetName val="Kolom_ABCDG_vGI8"/>
      <sheetName val="AN_Tdr8"/>
      <sheetName val="HM_MEK_8"/>
      <sheetName val="P_UTMA8"/>
      <sheetName val="U,Psg_pipa8"/>
      <sheetName val="HS_KITZ8"/>
      <sheetName val="rek_det_1-35"/>
      <sheetName val="Currency_Rate8"/>
      <sheetName val="An_Arsitektur7"/>
      <sheetName val="Unit_Rate_(2)7"/>
      <sheetName val="An_Struktur7"/>
      <sheetName val="TE_TS_FA_LAN_MATV8"/>
      <sheetName val="Harga_Material8"/>
      <sheetName val="Harga_Bahan_&amp;_Upah_8"/>
      <sheetName val="Harga_Satuan8"/>
      <sheetName val="Rekap_RAB_Amd8"/>
      <sheetName val="Dftr_Kuan_Hrg_Amd8"/>
      <sheetName val="struktur_tdk_dipakai7"/>
      <sheetName val="Rencana_Anggaran_Biaya8"/>
      <sheetName val="met_bab37"/>
      <sheetName val="anal_bab87"/>
      <sheetName val="Hydrant_-_ok8"/>
      <sheetName val="Air_Conditioning_ok8"/>
      <sheetName val="Telepon_OK8"/>
      <sheetName val="gondola_ok8"/>
      <sheetName val="Lift_-_ok8"/>
      <sheetName val="Plumbing_ok8"/>
      <sheetName val="STP_ok8"/>
      <sheetName val="4-Basic_Price7"/>
      <sheetName val="dashboard_VERSI_BATUBARA7"/>
      <sheetName val="inves_alat7"/>
      <sheetName val="REKAP_A_BESAR7"/>
      <sheetName val="DATA_PROYEK5"/>
      <sheetName val="Klad_Bank_BNI7"/>
      <sheetName val="Basic_Price8"/>
      <sheetName val="Kuantitas_&amp;_Harga7"/>
      <sheetName val="HRG_BAHAN_&amp;_UPAH_okk8"/>
      <sheetName val="Analis_Kusen_okk8"/>
      <sheetName val="Perhit_Alat8"/>
      <sheetName val="Bahan_7"/>
      <sheetName val="Analisa_8"/>
      <sheetName val="BQ_Utama_7"/>
      <sheetName val="Upah_7"/>
      <sheetName val="HD_Alat5"/>
      <sheetName val="HD_Bahan5"/>
      <sheetName val="PRD_01-35"/>
      <sheetName val="HD_Upah5"/>
      <sheetName val="Statprod_gab7"/>
      <sheetName val="dongia_(2)7"/>
      <sheetName val="THPDMoi__(2)7"/>
      <sheetName val="TONG_HOP_VL-NC7"/>
      <sheetName val="TONGKE3p_7"/>
      <sheetName val="TH_VL,_NC,_DDHT_Thanhphuoc7"/>
      <sheetName val="DON_GIA7"/>
      <sheetName val="t-h_HA_THE7"/>
      <sheetName val="CHITIET_VL-NC-TT_-1p7"/>
      <sheetName val="TONG_HOP_VL-NC_TT7"/>
      <sheetName val="TH_XL7"/>
      <sheetName val="CHITIET_VL-NC7"/>
      <sheetName val="CHITIET_VL-NC-TT-3p7"/>
      <sheetName val="KPVC-BD_7"/>
      <sheetName val="2-Genset_print7"/>
      <sheetName val="Isolasi_Luar_Dalam7"/>
      <sheetName val="Isolasi_Luar7"/>
      <sheetName val="Schedule_11a5"/>
      <sheetName val="Septick_tank5"/>
      <sheetName val="DIV_75"/>
      <sheetName val="analis_standar(20m)7"/>
      <sheetName val="ANAL_BETON7"/>
      <sheetName val="Pekerjaan_7"/>
      <sheetName val="kurva_S_(detail)5"/>
      <sheetName val="Perm__Test7"/>
      <sheetName val="Particular_Sch7"/>
      <sheetName val="harga_bahan5"/>
      <sheetName val="Up_&amp;_bhn5"/>
      <sheetName val="Agregat_Halus_&amp;_Kasar5"/>
      <sheetName val="BERAT_TUL_7"/>
      <sheetName val="Bill_rekap7"/>
      <sheetName val="On_Time5"/>
      <sheetName val="URAIAN_5"/>
      <sheetName val="analisa_Str5"/>
      <sheetName val="Bill_of_Qty5"/>
      <sheetName val="RPP01_65"/>
      <sheetName val="Str_BT5"/>
      <sheetName val="Sumber_Daya5"/>
      <sheetName val="BOQ_INTERN5"/>
      <sheetName val="ANALYS_EXTERN5"/>
      <sheetName val="BQ_RESO5"/>
      <sheetName val="REKAP_INDIRECT5"/>
      <sheetName val="CASH_FLOW5"/>
      <sheetName val="SUMMARY_IN5"/>
      <sheetName val="BAHAN_SNI5"/>
      <sheetName val="Master_1_05"/>
      <sheetName val="harga_dasar5"/>
      <sheetName val="anal_Lamp_4a5"/>
      <sheetName val="pro_ra_op5"/>
      <sheetName val="B_O_Q5"/>
      <sheetName val="REKAP_STRKTR5"/>
      <sheetName val="REKAP_ARSITEKTUR5"/>
      <sheetName val="UPAH_&amp;_BAHAN_5"/>
      <sheetName val="Analisa_Harga_Satuan6"/>
      <sheetName val="Galian_14"/>
      <sheetName val="UNIT_PRICE2"/>
      <sheetName val="S_UPAH3"/>
      <sheetName val="S_BAHAN3"/>
      <sheetName val="tabel_tul2"/>
      <sheetName val="PERALATAN_PROYEK_GOL_III_A2"/>
      <sheetName val="anal_SNI3"/>
      <sheetName val="HB_3"/>
      <sheetName val="Analisa_SNI3"/>
      <sheetName val="Project_Data5"/>
      <sheetName val="Confidential_PAS_HMI5"/>
      <sheetName val="Rekap_2002_mod5"/>
      <sheetName val="Har_Sat5"/>
      <sheetName val="Harga_Mat_5"/>
      <sheetName val="kode_Baru_5"/>
      <sheetName val="_5"/>
      <sheetName val="Illustrative_Value5"/>
      <sheetName val="Stock_Price_Performance5"/>
      <sheetName val="LBO_S&amp;U_&amp;_Cap_Table5"/>
      <sheetName val="LBO_Model5"/>
      <sheetName val="Firm_Value5"/>
      <sheetName val="EPS_Analysis5"/>
      <sheetName val="ROI_Analysis5"/>
      <sheetName val="Synergy_Analysis5"/>
      <sheetName val="Analisa_SNI_STANDART_5"/>
      <sheetName val="Biaya_OVH5"/>
      <sheetName val="Bahan+Upah_ALL5"/>
      <sheetName val="DHS_AC4"/>
      <sheetName val="H_S_D3"/>
      <sheetName val="Rekap_Addendum2"/>
      <sheetName val="DAF_HRG2"/>
      <sheetName val="Master_Edit2"/>
      <sheetName val="ah_sanitary2"/>
      <sheetName val="Hrg_Sat2"/>
      <sheetName val="Daftar_BOQ3"/>
      <sheetName val="Urai__Resap_pengikat2"/>
      <sheetName val="An_Biaya5"/>
      <sheetName val="Harga_2"/>
      <sheetName val="Analisa_Quarry2"/>
      <sheetName val="DHS_Alat1"/>
      <sheetName val="DHS_Bahan_Material1"/>
      <sheetName val="DHS_Upah1"/>
      <sheetName val="\\Station42\c\My_Documents\acd1"/>
      <sheetName val="RAW_MATERIALS_1"/>
      <sheetName val="Anls_FA_(Inst)1"/>
      <sheetName val="HRG_BHN1"/>
      <sheetName val="SetUp_Data1"/>
      <sheetName val="Input_Areas1"/>
      <sheetName val="UK_GAAP_Adjustments1"/>
      <sheetName val="UK_GAAP_Purchase_Price1"/>
      <sheetName val="BQ_Arsit1"/>
      <sheetName val="An_HarSatPek1"/>
      <sheetName val="Sat_Bah_&amp;_Up1"/>
      <sheetName val="BoQ_C41"/>
      <sheetName val="[DC_AM-02(baru)_XLS][DC_AM-02(1"/>
      <sheetName val="[DC_AM-02(baru)_XLS]\\Station41"/>
      <sheetName val="bukan_PNS1"/>
      <sheetName val="breakdown_bq_unt_smua_paket2"/>
      <sheetName val="An_Pek_Per2"/>
      <sheetName val="[DC_AM-02(baru)_XLS]__Station_1"/>
      <sheetName val="[DC_AM-02(baru)_XLS]_DC_AM_02_1"/>
      <sheetName val="SKEDUL_AV-052"/>
      <sheetName val="Office_Jual5"/>
      <sheetName val="G_KELAS3"/>
      <sheetName val="r_tank2"/>
      <sheetName val="Input_Data1"/>
      <sheetName val="DATA_20091"/>
      <sheetName val="target_raker_11"/>
      <sheetName val="hit_BKMM1"/>
      <sheetName val="SAT_UPAH_RAPI1"/>
      <sheetName val="Bill_4_11"/>
      <sheetName val="ANAL_lump_sum1"/>
      <sheetName val="[DC_AM-02(baru)_XLS]__Station_4"/>
      <sheetName val="[DC_AM-02(baru)_XLS]_DC_AM_02_4"/>
      <sheetName val="BAJA_TUL2"/>
      <sheetName val="L_11"/>
      <sheetName val="Analisa_Alat_Berat1"/>
      <sheetName val="Pekerjaan_Utama1"/>
      <sheetName val="B_10_(4)1"/>
      <sheetName val="DIV_11"/>
      <sheetName val="LIST_HARGA_BARU1"/>
      <sheetName val="HS_Dasar_1"/>
      <sheetName val="B_U_A1"/>
      <sheetName val="Rekap_Biaya1"/>
      <sheetName val="Daftar_Kuantitas_&amp;_Harga1"/>
      <sheetName val="610_051"/>
      <sheetName val="Bangunan_Utama2"/>
      <sheetName val="FORM_X_COST1"/>
      <sheetName val="Sec_I_ML1"/>
      <sheetName val="5_1-5_4(1)-5_4(2)1"/>
      <sheetName val="HPP_X_Q'TY1"/>
      <sheetName val="Daftar_Kuantitas_dan_Harga1"/>
      <sheetName val="BoQ_Total_lama1"/>
      <sheetName val="Rekap_11"/>
      <sheetName val="RPP01_31"/>
      <sheetName val="Monthly_Budget_Summary1"/>
      <sheetName val="H_DASAR1"/>
      <sheetName val="MPU__6-3(4)_LastonAC1"/>
      <sheetName val="Data_Info1"/>
      <sheetName val="bahan_dan_upah1"/>
      <sheetName val="New_MADC"/>
      <sheetName val="HRG_UPAH_BAHAN"/>
      <sheetName val="Stay_Cable_PDMR2"/>
      <sheetName val="Sales_Parameter"/>
      <sheetName val="Ana__PU"/>
      <sheetName val="DIV_3"/>
      <sheetName val="DIV_9"/>
      <sheetName val="work_shop"/>
      <sheetName val="PRD_01-6(I-II)"/>
      <sheetName val="PRD_01-7_alat"/>
      <sheetName val="WF_"/>
      <sheetName val="DIV_6"/>
      <sheetName val="BQ_HS"/>
      <sheetName val="REKAP_"/>
      <sheetName val="Hit_Vol_Str_Jambi2"/>
      <sheetName val="BOQ_2"/>
      <sheetName val="schedule_real2"/>
      <sheetName val="BOX_PANEL"/>
      <sheetName val="AT_1"/>
      <sheetName val="___"/>
      <sheetName val="_6"/>
      <sheetName val="HIT-KOLOM-Bang__D_&amp;_E5,_C"/>
      <sheetName val="HIT-TANGGA_1"/>
      <sheetName val="KEB-TIANG_PANCANG"/>
      <sheetName val="Hrg_Satuan"/>
      <sheetName val="[DC_AM-02(baru)_XLS]__Station_5"/>
      <sheetName val="[DC_AM-02(baru)_XLS]__Station_6"/>
      <sheetName val="bldg_list"/>
      <sheetName val="Mall"/>
      <sheetName val="PPH1298S"/>
      <sheetName val="BARU_(wilayah_3)3"/>
      <sheetName val="BARU_(wilayah_4)3"/>
      <sheetName val="LAMA_(wilayah_3)3"/>
      <sheetName val="LAMA_(wilayah_4)3"/>
      <sheetName val="RBP__23"/>
      <sheetName val="BA_Evaluasi3"/>
      <sheetName val="Permhnan_CCO3"/>
      <sheetName val="Persetujuan_CCO3"/>
      <sheetName val="Rekap_MC3"/>
      <sheetName val="Penyampaian_Evaluasi3"/>
      <sheetName val="R__RapatCCO3"/>
      <sheetName val="Fill_this_out_first___3"/>
      <sheetName val="Selling_Price3"/>
      <sheetName val="KONS_BID_P&amp;N3"/>
      <sheetName val="UP_II_DUMAI3"/>
      <sheetName val="KP_DIT_HULU3"/>
      <sheetName val="UP_VI_BALONGAN3"/>
      <sheetName val="UP_1_BRANDAN3"/>
      <sheetName val="UP_V_BALIKPAPAN3"/>
      <sheetName val="DIT_HILIR3"/>
      <sheetName val="UP_IV_CILACAP3"/>
      <sheetName val="UP_III_PLAJU3"/>
      <sheetName val="KONS_DIT_HULU3"/>
      <sheetName val="KR_AMPEL3"/>
      <sheetName val="UP_VII_KASIM3"/>
      <sheetName val="KONS_BID_P3"/>
      <sheetName val="Multiple_Spreadsheets1"/>
      <sheetName val="Client_AJE1"/>
      <sheetName val="Ahs_23"/>
      <sheetName val="Ahs_13"/>
      <sheetName val="UPH_BHN"/>
      <sheetName val="UPAH_DAN_BAHAN"/>
      <sheetName val="Agg_Halus_&amp;_Kasar"/>
      <sheetName val="Divisi_8(1)"/>
      <sheetName val="Analis_tambahan"/>
      <sheetName val="blanko_RAB3"/>
      <sheetName val="GASATAGG_XLS"/>
      <sheetName val="HSUMUM_XLS"/>
      <sheetName val="HSDRAIN_XLS"/>
      <sheetName val="HSMISC_XLS"/>
      <sheetName val="H_BAHAN"/>
      <sheetName val="_EL"/>
      <sheetName val="Sat__Pek_"/>
      <sheetName val="PROTECTION_"/>
      <sheetName val="ANL_TEK_6"/>
      <sheetName val="Rekap_Mekanikal"/>
      <sheetName val="Rekap_Mekanikal_(2)"/>
      <sheetName val="PLUMBING_"/>
      <sheetName val="LISTRIK_TAMBAHAN"/>
      <sheetName val="DFTR_GARDIST3"/>
      <sheetName val="AN_BTNCOT_(2)"/>
      <sheetName val="analisa_el"/>
      <sheetName val="analisa_mek"/>
      <sheetName val="[DC_AM-02(baru)_XLS]_DC_AM_02_5"/>
      <sheetName val="[DC_AM-02(baru)_XLS]__Station_7"/>
      <sheetName val="[DC_AM-02(baru)_XLS]_DC_AM_02_6"/>
      <sheetName val="PE-F-42_Rev_01_Manpower"/>
      <sheetName val="5-Analisa_Peralatan"/>
      <sheetName val="UMUR_ALAT"/>
      <sheetName val="FAKTOR_MODAL_CRF"/>
      <sheetName val="Harga_S_Dasar"/>
      <sheetName val="H_Material,_Upah_&amp;_Alat"/>
      <sheetName val="Analisa_H_Sat_Pek_"/>
      <sheetName val="B_O_Q6"/>
      <sheetName val="DIVISI_3"/>
      <sheetName val="HGB_DUMAI"/>
      <sheetName val="harga_upah"/>
      <sheetName val="DET_1"/>
      <sheetName val="DET_2"/>
      <sheetName val="INFO_UMUM"/>
      <sheetName val="[DC_AM-02(baru)_XLS]_DC_AM_02_7"/>
      <sheetName val="DIV_2"/>
      <sheetName val="DIV_5"/>
      <sheetName val="FORM_BQ_TL_PRATU_4cct"/>
      <sheetName val="sc_ringkas"/>
      <sheetName val="mob_(2)"/>
      <sheetName val="18_Lateral_Pipe"/>
      <sheetName val="14_Irr_Canal_Work"/>
      <sheetName val="13_Nangakara_Weir"/>
      <sheetName val="RAB_AR&amp;STR"/>
      <sheetName val="__Station42_c_My_Documents_acd1"/>
      <sheetName val="_DC_AM-02(baru)_XLS__DC_AM-02(1"/>
      <sheetName val="_DC_AM-02(baru)_XLS___Station41"/>
      <sheetName val="_DC_AM-02(baru)_XLS___Station_2"/>
      <sheetName val="_DC_AM-02(baru)_XLS___Station_3"/>
      <sheetName val="_DC_AM-02(baru)_XLS__DC_AM_02_2"/>
      <sheetName val="_DC_AM-02(baru)_XLS___Station_4"/>
      <sheetName val="Rekap_Harga"/>
      <sheetName val="ANALISA_ALAT_ANGKUT"/>
      <sheetName val="Total_for_Check"/>
      <sheetName val="L__Hr"/>
      <sheetName val="HARGA_SAT"/>
      <sheetName val="Lantai_1_ME"/>
      <sheetName val="BAHAN_MEP"/>
      <sheetName val="harga_dasar_T-M-A"/>
      <sheetName val="rab-str-TAHAP_1-PC"/>
      <sheetName val="[DC_AM-02(baru)_XLS]__Station_8"/>
      <sheetName val="[DC_AM-02(baru)_XLS]_DC_AM_02_8"/>
      <sheetName val="[DC_AM-02(baru)_XLS]__Station_9"/>
      <sheetName val="[DC_AM-02(baru)_XLS]_DC_AM_02_9"/>
      <sheetName val="[DC_AM-02(baru)_XLS]__Statio_10"/>
      <sheetName val="[DC_AM-02(baru)_XLS]_DC_AM_0_10"/>
      <sheetName val="BQ-Marga_Tiga"/>
      <sheetName val="ANAL_BOW"/>
      <sheetName val="Analisa_Gabungan"/>
      <sheetName val="5-Analisa_Peralatan_(1)"/>
      <sheetName val="Analisa_Alat"/>
      <sheetName val="HARGA_SAT1"/>
      <sheetName val="ANAL_HRG_SAT"/>
      <sheetName val="REG_TOTAL"/>
      <sheetName val="Raw_Data3"/>
      <sheetName val="BOQ_Rekap"/>
      <sheetName val="D-Bahan_&amp;_Upah"/>
      <sheetName val="Exch_Rate"/>
      <sheetName val="Daf_Harga-Upah"/>
      <sheetName val="POS_1"/>
      <sheetName val="POS_2"/>
      <sheetName val="Man_Power"/>
      <sheetName val="B_Q_(2)"/>
      <sheetName val="Ins_P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AUTO"/>
      <sheetName val="rek-analisa"/>
      <sheetName val="metode"/>
      <sheetName val="ana Alat"/>
      <sheetName val="Perhitungan Tenaga"/>
      <sheetName val="Over head"/>
      <sheetName val="tmscdl"/>
      <sheetName val="Perhitungan Bhn Alat Tng"/>
      <sheetName val="Jadwal Alat Bahan Tenaga"/>
      <sheetName val="breakdown"/>
      <sheetName val="HARGA SAT"/>
      <sheetName val="ANALISA"/>
      <sheetName val="Sheet1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00.xml><?xml version="1.0" encoding="utf-8"?>
<externalLink xmlns="http://schemas.openxmlformats.org/spreadsheetml/2006/main">
  <externalBook xmlns:r="http://schemas.openxmlformats.org/officeDocument/2006/relationships" r:id="rId1">
    <sheetNames>
      <sheetName val="RAB Progres RKB"/>
      <sheetName val="RAB Progres RK. Ket."/>
      <sheetName val="RAB Progres Toilet"/>
      <sheetName val="2. RAB Progres Revit Akses&amp;Meu"/>
      <sheetName val="3. REKAP RAB PROGRESS"/>
      <sheetName val="4. Kurva S"/>
      <sheetName val="5. Foto Progress"/>
      <sheetName val="6. KEMAJUAN"/>
      <sheetName val="Analisa "/>
      <sheetName val="Upah Bahan"/>
    </sheetNames>
    <sheetDataSet>
      <sheetData sheetId="0"/>
      <sheetData sheetId="1"/>
      <sheetData sheetId="2"/>
      <sheetData sheetId="3">
        <row r="34">
          <cell r="J34">
            <v>12102999.9920401</v>
          </cell>
        </row>
        <row r="35">
          <cell r="J35">
            <v>2821999.99814402</v>
          </cell>
        </row>
        <row r="38">
          <cell r="J38">
            <v>5887199.99612809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1.xml><?xml version="1.0" encoding="utf-8"?>
<externalLink xmlns="http://schemas.openxmlformats.org/spreadsheetml/2006/main">
  <externalBook xmlns:r="http://schemas.openxmlformats.org/officeDocument/2006/relationships" r:id="rId1">
    <sheetNames>
      <sheetName val="RAB Progres RKB"/>
      <sheetName val="RAB Progres RK. Ket."/>
      <sheetName val="RAB Progres Toilet"/>
      <sheetName val="2. RAB Progres Revit Akses&amp;Meu"/>
      <sheetName val="3. REKAP RAB PROGRESS"/>
      <sheetName val="4. Kurva S"/>
      <sheetName val="5. Foto Progress"/>
      <sheetName val="6. KEMAJUAN"/>
      <sheetName val="Analisa "/>
      <sheetName val="Upah Bahan"/>
    </sheetNames>
    <sheetDataSet>
      <sheetData sheetId="0"/>
      <sheetData sheetId="1"/>
      <sheetData sheetId="2"/>
      <sheetData sheetId="3"/>
      <sheetData sheetId="4">
        <row r="57">
          <cell r="C57" t="str">
            <v>( Ahmad Zahidin Akbar, S.Pd )</v>
          </cell>
        </row>
        <row r="57">
          <cell r="F57" t="str">
            <v>( Roy Saputra, S.Pd )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02.xml><?xml version="1.0" encoding="utf-8"?>
<externalLink xmlns="http://schemas.openxmlformats.org/spreadsheetml/2006/main">
  <externalBook xmlns:r="http://schemas.openxmlformats.org/officeDocument/2006/relationships" r:id="rId1">
    <sheetNames>
      <sheetName val="HS_GUB"/>
      <sheetName val="HSD_PEK"/>
      <sheetName val="Harga Pipa"/>
      <sheetName val="BBM"/>
      <sheetName val="Price PVC-O"/>
      <sheetName val="produktivitas batu armor"/>
      <sheetName val="Biaya_Angkut (MANUAL)"/>
      <sheetName val="Gal-Tim(A)"/>
      <sheetName val="K"/>
      <sheetName val="produktivitas galian timbunan"/>
      <sheetName val="LOCK"/>
    </sheetNames>
    <sheetDataSet>
      <sheetData sheetId="0">
        <row r="11">
          <cell r="F11">
            <v>123600</v>
          </cell>
        </row>
        <row r="13">
          <cell r="F13">
            <v>123600</v>
          </cell>
        </row>
        <row r="24">
          <cell r="F24">
            <v>128900</v>
          </cell>
        </row>
        <row r="36">
          <cell r="F36">
            <v>129000</v>
          </cell>
        </row>
        <row r="40">
          <cell r="F40">
            <v>107400</v>
          </cell>
        </row>
        <row r="41">
          <cell r="F41">
            <v>107400</v>
          </cell>
        </row>
        <row r="67">
          <cell r="F67">
            <v>1300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DATA PROYEK"/>
      <sheetName val="HRG ALAT"/>
      <sheetName val="ANALISA-ALAT"/>
      <sheetName val="HST-ALAT"/>
      <sheetName val="UPAH"/>
      <sheetName val="BAHAN"/>
      <sheetName val="ANALIS-RMH"/>
      <sheetName val="OVERHEAD"/>
      <sheetName val="ANALISA"/>
      <sheetName val="RAB"/>
      <sheetName val="REKAP RAB"/>
      <sheetName val="SUB-KONT"/>
      <sheetName val="NWP"/>
      <sheetName val="TMSCDL"/>
      <sheetName val="Perhit Alt Bhn Tng"/>
      <sheetName val="Jadwal Alt Bhn Tng"/>
      <sheetName val="DATA"/>
      <sheetName val="DATA_PROYEK"/>
      <sheetName val="HRG_ALAT"/>
      <sheetName val="REKAP_RAB"/>
      <sheetName val="Perhit_Alt_Bhn_Tng"/>
      <sheetName val="Jadwal_Alt_Bhn_T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R-Wier"/>
      <sheetName val="Wier"/>
      <sheetName val="R-Sal"/>
      <sheetName val="Sal"/>
      <sheetName val="R-Tanju"/>
      <sheetName val="Tanju"/>
      <sheetName val="R-Mila"/>
      <sheetName val="MILA"/>
      <sheetName val="Rek-Anal"/>
      <sheetName val="List Alat"/>
      <sheetName val="An.Alat"/>
      <sheetName val="Uph&amp;bhn"/>
      <sheetName val="(A)"/>
      <sheetName val="(B)"/>
      <sheetName val="(C)"/>
      <sheetName val="(D)"/>
      <sheetName val="(E)"/>
      <sheetName val="(F)"/>
      <sheetName val="(G)"/>
      <sheetName val="(PT)"/>
      <sheetName val="(i)"/>
      <sheetName val="PIEZO"/>
      <sheetName val="Tahapan"/>
      <sheetName val="harga naik 10%"/>
      <sheetName val="manfaat turun 10% (2)"/>
      <sheetName val="hrga naik manfaat turun 10% (2)"/>
      <sheetName val="ditunda 1 tahu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BOQ"/>
      <sheetName val="RAB"/>
      <sheetName val="input"/>
      <sheetName val="351BQMCN"/>
      <sheetName val="ANSAT"/>
      <sheetName val="Bahan"/>
      <sheetName val="Urai _Resap pengikat"/>
      <sheetName val="data"/>
      <sheetName val="4-Basic Price"/>
      <sheetName val="Koordinat"/>
      <sheetName val="Volume"/>
      <sheetName val="Div2"/>
      <sheetName val="k341k6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Harga"/>
      <sheetName val="Analisa"/>
      <sheetName val="BOQ"/>
      <sheetName val="RAB"/>
      <sheetName val="input"/>
      <sheetName val="ALAT"/>
      <sheetName val="upah bahan"/>
      <sheetName val="ana"/>
      <sheetName val="Kuantitas &amp; Harga"/>
      <sheetName val="4-Basic Price"/>
      <sheetName val="tabel tul"/>
      <sheetName val="H.Satuan"/>
      <sheetName val="data"/>
      <sheetName val="PQ"/>
      <sheetName val="Rekap BQ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 AIR BERSIH (2)"/>
      <sheetName val="REKAP AIR BERSIH"/>
      <sheetName val="REKAP DRAINASE"/>
      <sheetName val="REKAP DRAINASE (+GR)"/>
      <sheetName val="keuntungan"/>
      <sheetName val="contoh"/>
      <sheetName val="Harga pi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Metode (2)"/>
      <sheetName val="JADWAL TENAGA (2)"/>
      <sheetName val="JADWAL TENAGA (3)"/>
      <sheetName val="jadawal bahan"/>
      <sheetName val="Sheet1"/>
      <sheetName val="alat"/>
      <sheetName val="kunci"/>
      <sheetName val="rekap (2)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Referensi"/>
      <sheetName val="Penawaran"/>
      <sheetName val="Pernyataan"/>
      <sheetName val="mundur"/>
      <sheetName val="Sanggup"/>
      <sheetName val="k_9"/>
      <sheetName val="analis_alat (2)"/>
      <sheetName val="rkp an_alat"/>
      <sheetName val="analis_alat"/>
      <sheetName val="Peningkat_Penggantian Jbt"/>
      <sheetName val="hrg_al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Metode"/>
      <sheetName val="LIST ALAT"/>
      <sheetName val="Break Down"/>
      <sheetName val="satuan"/>
      <sheetName val="keb.bhn,alat tng"/>
      <sheetName val="ANALISA"/>
      <sheetName val="PENG.ALAT,BHN,TNG"/>
      <sheetName val="SCEDUL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LAT (2)"/>
      <sheetName val="Upah&amp;bahan"/>
      <sheetName val="ALAT"/>
      <sheetName val="EST"/>
      <sheetName val="QUARRY"/>
      <sheetName val="Basic"/>
      <sheetName val="data"/>
      <sheetName val="Aggregat"/>
      <sheetName val="ALT &amp; BRKdwn"/>
      <sheetName val="Daf.Uph &amp; Bah"/>
      <sheetName val="break"/>
      <sheetName val="Sewa_Alat"/>
      <sheetName val="INPUT"/>
      <sheetName val="HARGA SAT"/>
      <sheetName val="ANALISA"/>
      <sheetName val="4-Basic Price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HARGA SAT"/>
      <sheetName val="ANALISA"/>
      <sheetName val="REKAP AIR BERSIH (2)"/>
      <sheetName val="REKAP AIR BERSIH"/>
      <sheetName val="REKAP DRAINASE"/>
      <sheetName val="REKAP DRAINASE (+GR)"/>
      <sheetName val="keuntungan"/>
      <sheetName val="contoh"/>
      <sheetName val="Harga pi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EG02"/>
      <sheetName val="rekapitulasi-dc"/>
      <sheetName val="rekapitulasi-oe"/>
      <sheetName val="kuantitas-dc"/>
      <sheetName val="kuantitas-oe"/>
      <sheetName val="harsat"/>
      <sheetName val="harga dasar"/>
      <sheetName val="UPAH BAHAN"/>
      <sheetName val="Estimate"/>
      <sheetName val="RAB"/>
      <sheetName val="data"/>
      <sheetName val="harga"/>
      <sheetName val="Break-Dow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Metode (2)"/>
      <sheetName val="JADWAL TENAGA (2)"/>
      <sheetName val="JADWAL TENAGA (3)"/>
      <sheetName val="jadawal bahan"/>
      <sheetName val="Sheet1"/>
      <sheetName val="alat"/>
      <sheetName val="kunci"/>
      <sheetName val="rekap (2)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Referensi"/>
      <sheetName val="Penawaran"/>
      <sheetName val="Pernyataan"/>
      <sheetName val="mundur"/>
      <sheetName val="Sanggup"/>
      <sheetName val="k_9"/>
      <sheetName val="analis_alat (2)"/>
      <sheetName val="rkp an_alat"/>
      <sheetName val="analis_alat"/>
      <sheetName val="Peningkat_Penggantian Jbt"/>
      <sheetName val="hrg_al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Kuantitas &amp; Harga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HRG BH"/>
      <sheetName val="ANALIS"/>
      <sheetName val="RKP"/>
      <sheetName val="SCHEDUL"/>
      <sheetName val="jadwal bahan"/>
      <sheetName val="jadwal tenaga"/>
      <sheetName val="jadwal alat"/>
      <sheetName val="RAB I"/>
      <sheetName val="auto-PPN"/>
      <sheetName val="variabel"/>
      <sheetName val="S.Penawarn"/>
      <sheetName val="REKP "/>
      <sheetName val="RAB"/>
      <sheetName val="bahan"/>
      <sheetName val="Metode Oke Banget"/>
      <sheetName val="sche"/>
      <sheetName val="JDALT"/>
      <sheetName val="JADBHN"/>
      <sheetName val="JADTNG"/>
      <sheetName val="Dafson"/>
      <sheetName val="STRUK"/>
      <sheetName val="DAFLAT"/>
      <sheetName val="s. pernyataan"/>
      <sheetName val="KOM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hrg bhn"/>
      <sheetName val="RAB"/>
      <sheetName val="ANALIS"/>
      <sheetName val="alat"/>
      <sheetName val="bhn"/>
      <sheetName val="TNGA"/>
      <sheetName val="schdul"/>
      <sheetName val="MTODE"/>
      <sheetName val="RKP"/>
      <sheetName val="MUTU (2)"/>
      <sheetName val="MUTU 1"/>
      <sheetName val="metode"/>
      <sheetName val="AMPL"/>
      <sheetName val=" hrg bhn"/>
      <sheetName val="schdl"/>
      <sheetName val="jd alt"/>
      <sheetName val="jd bhn"/>
      <sheetName val="jd tng"/>
      <sheetName val="rkap "/>
      <sheetName val="rab "/>
      <sheetName val="auto-P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REKAP"/>
      <sheetName val="RAB"/>
      <sheetName val="Analis"/>
      <sheetName val="schedl"/>
      <sheetName val="Daf.Harga"/>
      <sheetName val="HG SATUAN"/>
      <sheetName val="ANALISA BARU"/>
      <sheetName val="PERAWATAN GEDUNG KANTOR"/>
      <sheetName val="Rekapitulasi"/>
      <sheetName val="Pagar"/>
      <sheetName val="Rekapitulasi Pagar"/>
      <sheetName val="Rekapitulasi Akhir"/>
      <sheetName val="auto-PPN"/>
      <sheetName val="S.Penawarn"/>
      <sheetName val="REKP "/>
      <sheetName val="bahan"/>
      <sheetName val="Metode Oke Banget"/>
      <sheetName val="sche"/>
      <sheetName val="JDALT"/>
      <sheetName val="JADBHN"/>
      <sheetName val="JADTNG"/>
      <sheetName val="Dafson"/>
      <sheetName val="STRUK"/>
      <sheetName val="DAFLAT"/>
      <sheetName val="s. pernyataan"/>
      <sheetName val="KOM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Metode"/>
      <sheetName val="LIST ALAT"/>
      <sheetName val="Break Down"/>
      <sheetName val="satuan"/>
      <sheetName val="keb.bhn,alat tng"/>
      <sheetName val="ANALISA"/>
      <sheetName val="PENG.ALAT,BHN,TNG"/>
      <sheetName val="SCEDUL"/>
      <sheetName val="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var"/>
      <sheetName val="auto-PPN"/>
      <sheetName val="Rekap"/>
      <sheetName val="RAB"/>
      <sheetName val="Daftar harga"/>
      <sheetName val="Analisa"/>
      <sheetName val="sche"/>
      <sheetName val="Metode Oke Banget"/>
      <sheetName val="Analisa Alat"/>
      <sheetName val="Analisa Ala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HRG BH"/>
      <sheetName val="ANALIS"/>
      <sheetName val="RKP"/>
      <sheetName val="SCHEDUL"/>
      <sheetName val="jadwal bahan"/>
      <sheetName val="jadwal tenaga"/>
      <sheetName val="jadwal alat"/>
      <sheetName val="RAB I"/>
      <sheetName val="auto-PPN"/>
      <sheetName val="variabel"/>
      <sheetName val="S.Penawarn"/>
      <sheetName val="REKP "/>
      <sheetName val="RAB"/>
      <sheetName val="bahan"/>
      <sheetName val="Metode Oke Banget"/>
      <sheetName val="sche"/>
      <sheetName val="JDALT"/>
      <sheetName val="JADBHN"/>
      <sheetName val="JADTNG"/>
      <sheetName val="Dafson"/>
      <sheetName val="STRUK"/>
      <sheetName val="DAFLAT"/>
      <sheetName val="s. pernyataan"/>
      <sheetName val="KOM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hrg bhn"/>
      <sheetName val="RAB"/>
      <sheetName val="ANALIS"/>
      <sheetName val="alat"/>
      <sheetName val="bhn"/>
      <sheetName val="TNGA"/>
      <sheetName val="schdul"/>
      <sheetName val="MTODE"/>
      <sheetName val="RKP"/>
      <sheetName val="MUTU (2)"/>
      <sheetName val="MUTU 1"/>
      <sheetName val="metode"/>
      <sheetName val="AMPL"/>
      <sheetName val=" hrg bhn"/>
      <sheetName val="schdl"/>
      <sheetName val="jd alt"/>
      <sheetName val="jd bhn"/>
      <sheetName val="jd tng"/>
      <sheetName val="rkap "/>
      <sheetName val="rab "/>
      <sheetName val="auto-PP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J ALT"/>
      <sheetName val="J TNG"/>
      <sheetName val="J BHN"/>
      <sheetName val="MTODE"/>
      <sheetName val="SCHDL"/>
      <sheetName val="Sheet1"/>
      <sheetName val="Analisa"/>
      <sheetName val="Upah"/>
      <sheetName val="RKP2"/>
      <sheetName val="Sub Kon"/>
      <sheetName val="RAB 2"/>
      <sheetName val="RKP 1"/>
      <sheetName val="RAB 1"/>
      <sheetName val="RKP 3"/>
      <sheetName val="RAB 3"/>
      <sheetName val="AMPLOP"/>
      <sheetName val="Rek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ALMT"/>
      <sheetName val="TNGA"/>
      <sheetName val="sch Alt"/>
      <sheetName val="sch bhn"/>
      <sheetName val="Analis"/>
      <sheetName val="mutu"/>
      <sheetName val="metode"/>
      <sheetName val="Upah"/>
      <sheetName val="Sche"/>
      <sheetName val="rab1"/>
      <sheetName val="RKAP1"/>
      <sheetName val="RKAP2"/>
      <sheetName val="RAB2"/>
      <sheetName val="RKP3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over"/>
      <sheetName val="Surat"/>
      <sheetName val="Rekap Bill"/>
      <sheetName val="Bill"/>
      <sheetName val="Analisa Harga"/>
      <sheetName val="Anl.Hrg Ls"/>
      <sheetName val="HARGA DASAR"/>
      <sheetName val="H.Dsr update"/>
      <sheetName val="Anl.Teknis"/>
      <sheetName val="CPM"/>
      <sheetName val="skedul"/>
      <sheetName val="Sheet1"/>
      <sheetName val="Sheet9"/>
      <sheetName val="SKEDUL B"/>
      <sheetName val="Sheet6"/>
      <sheetName val="Sheet5"/>
      <sheetName val="Sheet2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REKAP"/>
      <sheetName val="RAB"/>
      <sheetName val="Analis"/>
      <sheetName val="schedl"/>
      <sheetName val="Daf.Harga"/>
      <sheetName val="HG SATUAN"/>
      <sheetName val="ANALISA BARU"/>
      <sheetName val="PERAWATAN GEDUNG KANTOR"/>
      <sheetName val="Rekapitulasi"/>
      <sheetName val="Pagar"/>
      <sheetName val="Rekapitulasi Pagar"/>
      <sheetName val="Rekapitulasi Akhir"/>
      <sheetName val="auto-PPN"/>
      <sheetName val="S.Penawarn"/>
      <sheetName val="REKP "/>
      <sheetName val="bahan"/>
      <sheetName val="Metode Oke Banget"/>
      <sheetName val="sche"/>
      <sheetName val="JDALT"/>
      <sheetName val="JADBHN"/>
      <sheetName val="JADTNG"/>
      <sheetName val="Dafson"/>
      <sheetName val="STRUK"/>
      <sheetName val="DAFLAT"/>
      <sheetName val="s. pernyataan"/>
      <sheetName val="KOM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Metode (2)"/>
      <sheetName val="JADWAL TENAGA (2)"/>
      <sheetName val="JADWAL TENAGA (3)"/>
      <sheetName val="jadawal bahan"/>
      <sheetName val="Sheet1"/>
      <sheetName val="alat"/>
      <sheetName val="kunci"/>
      <sheetName val="rekap (2)"/>
      <sheetName val="RAb 1 (2)"/>
      <sheetName val="hrg_upah (2)"/>
      <sheetName val="JAD-UMUM (3)"/>
      <sheetName val="k12k321"/>
      <sheetName val="k341k612"/>
      <sheetName val="k805k885"/>
      <sheetName val="k613k804"/>
      <sheetName val="k_522a"/>
      <sheetName val="hrg_upah kunci"/>
      <sheetName val="Metode"/>
      <sheetName val="Peningkat_Penggantian Jbt (2)"/>
      <sheetName val=" "/>
      <sheetName val="Referensi"/>
      <sheetName val="Penawaran"/>
      <sheetName val="Pernyataan"/>
      <sheetName val="mundur"/>
      <sheetName val="Sanggup"/>
      <sheetName val="k_9"/>
      <sheetName val="analis_alat (2)"/>
      <sheetName val="rkp an_alat"/>
      <sheetName val="analis_alat"/>
      <sheetName val="Peningkat_Penggantian Jbt"/>
      <sheetName val="hrg_alt"/>
      <sheetName val="rk_an_k"/>
      <sheetName val="Rekap KRLL"/>
      <sheetName val="k_8"/>
      <sheetName val="k_800_R"/>
      <sheetName val="k_801_BRS"/>
      <sheetName val="k_802_BRS"/>
      <sheetName val="k_803_BRS"/>
      <sheetName val="k_804_BRS"/>
      <sheetName val="k_805_BRS"/>
      <sheetName val="k_12a"/>
      <sheetName val="k_16a"/>
      <sheetName val="k_514a"/>
      <sheetName val="RAB PENINGKATAN"/>
      <sheetName val="GOA-JELENGA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JDW"/>
      <sheetName val="SRT"/>
      <sheetName val="EV.PQ"/>
      <sheetName val="Pemb.1"/>
      <sheetName val="EV.ADM"/>
      <sheetName val="EV.TEK"/>
      <sheetName val="REK.EV."/>
      <sheetName val="Pemb.2"/>
      <sheetName val="AN HPS"/>
      <sheetName val="HPS"/>
      <sheetName val="AN ASTR"/>
      <sheetName val="RAB ASTR"/>
      <sheetName val="NEGO"/>
      <sheetName val="AN PART"/>
      <sheetName val="RAB PART"/>
      <sheetName val="AN T.GGS"/>
      <sheetName val="RAB T.GGS"/>
      <sheetName val="auto"/>
      <sheetName val="Interpolas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HARGA PIPA"/>
      <sheetName val="HARGA SAT"/>
      <sheetName val="ANALISA"/>
      <sheetName val="REKAP"/>
      <sheetName val="RAB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var"/>
      <sheetName val="auto-PPN"/>
      <sheetName val="Rekap"/>
      <sheetName val="RAB"/>
      <sheetName val="Daftar harga"/>
      <sheetName val="Analisa"/>
      <sheetName val="sche"/>
      <sheetName val="Metode Oke Banget"/>
      <sheetName val="Analisa Alat"/>
      <sheetName val="Analisa Ala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ALAT (2)"/>
      <sheetName val="Upah&amp;bahan"/>
      <sheetName val="ALAT"/>
      <sheetName val="EST"/>
      <sheetName val="QUARRY"/>
      <sheetName val="Basic"/>
      <sheetName val="data"/>
      <sheetName val="Aggregat"/>
      <sheetName val="ALT &amp; BRKdwn"/>
      <sheetName val="Daf.Uph &amp; Bah"/>
      <sheetName val="break"/>
      <sheetName val="Sewa_Al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ALAT (2)"/>
      <sheetName val="Upah&amp;bahan"/>
      <sheetName val="ALAT"/>
      <sheetName val="EST"/>
      <sheetName val="QUARRY"/>
      <sheetName val="Basic"/>
      <sheetName val="data"/>
      <sheetName val="Aggregat"/>
      <sheetName val="ALT &amp; BRKdwn"/>
      <sheetName val="Daf.Uph &amp; Bah"/>
      <sheetName val="break"/>
      <sheetName val="Sewa_Alat"/>
      <sheetName val="HARGA SAT"/>
      <sheetName val="DATA PROY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J ALT"/>
      <sheetName val="J TNG"/>
      <sheetName val="J BHN"/>
      <sheetName val="MTODE"/>
      <sheetName val="SCHDL"/>
      <sheetName val="Sheet1"/>
      <sheetName val="Analisa"/>
      <sheetName val="Upah"/>
      <sheetName val="RKP2"/>
      <sheetName val="Sub Kon"/>
      <sheetName val="RAB 2"/>
      <sheetName val="RKP 1"/>
      <sheetName val="RAB 1"/>
      <sheetName val="RKP 3"/>
      <sheetName val="RAB 3"/>
      <sheetName val="AMPLOP"/>
      <sheetName val="Rek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ALMT"/>
      <sheetName val="TNGA"/>
      <sheetName val="sch Alt"/>
      <sheetName val="sch bhn"/>
      <sheetName val="Analis"/>
      <sheetName val="mutu"/>
      <sheetName val="metode"/>
      <sheetName val="Upah"/>
      <sheetName val="Sche"/>
      <sheetName val="rab1"/>
      <sheetName val="RKAP1"/>
      <sheetName val="RKAP2"/>
      <sheetName val="RAB2"/>
      <sheetName val="RKP3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pnwr"/>
      <sheetName val="Sheet1"/>
      <sheetName val="Sheet6"/>
      <sheetName val="Sheet4"/>
      <sheetName val="REKAP"/>
      <sheetName val="RAB"/>
      <sheetName val="MOBILISASI"/>
      <sheetName val="ANALISA"/>
      <sheetName val="AN-BHN"/>
      <sheetName val="UPAHBAHAN"/>
      <sheetName val="AN-UPAH"/>
      <sheetName val="ALAT"/>
      <sheetName val="JADWAL"/>
      <sheetName val="Sheet3"/>
      <sheetName val="Sheet7"/>
      <sheetName val="metode"/>
      <sheetName val="tng alt bhn"/>
      <sheetName val="utama"/>
      <sheetName val="subkont"/>
      <sheetName val="Sheet5"/>
      <sheetName val="Module1"/>
      <sheetName val="HaSa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Koordinat"/>
      <sheetName val="Piping"/>
      <sheetName val="Momen Tahan"/>
      <sheetName val="Momen Guling"/>
      <sheetName val="RKP"/>
      <sheetName val="Tbl Klm Olak"/>
      <sheetName val="Katong Lumpur"/>
      <sheetName val="data lain"/>
      <sheetName val="Kolam Olak"/>
      <sheetName val="inpu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  <sheetName val="data"/>
      <sheetName val="ANA-PEK"/>
      <sheetName val="JAD_PEL"/>
      <sheetName val="PRLTN_(2)"/>
      <sheetName val="Sheet10_(5)"/>
      <sheetName val="B_UMUM"/>
      <sheetName val="dasar"/>
      <sheetName val="RiJUNI-AKHIR"/>
      <sheetName val="RPP"/>
      <sheetName val="RKSD"/>
      <sheetName val="BTL"/>
      <sheetName val="Material"/>
      <sheetName val="DAF-1"/>
      <sheetName val="BAG-2"/>
      <sheetName val="Div2"/>
      <sheetName val="P.3-5"/>
      <sheetName val="breakdown"/>
      <sheetName val="Perm. Test"/>
      <sheetName val="AC"/>
      <sheetName val="Master Edit"/>
      <sheetName val="RBP2"/>
      <sheetName val="pricing"/>
      <sheetName val="Rate"/>
      <sheetName val="Galian 1"/>
      <sheetName val="RBP- 2"/>
      <sheetName val="SEX"/>
      <sheetName val="UPH,BHN,ALT"/>
      <sheetName val="SCHEDULLE"/>
      <sheetName val="CV"/>
      <sheetName val="Analisys"/>
      <sheetName val="Bea Op Alat"/>
      <sheetName val="BARU-3"/>
      <sheetName val="ANALISA-HST"/>
      <sheetName val="PASOK"/>
      <sheetName val="HARDAS-MAT"/>
      <sheetName val="jadual material"/>
      <sheetName val="RAB2"/>
      <sheetName val="Analis"/>
      <sheetName val="Peralatan"/>
      <sheetName val="HARGA SAT"/>
      <sheetName val="DATA PROYEK"/>
      <sheetName val="Vibro_Roller"/>
      <sheetName val="RAB"/>
      <sheetName val="H Satuan Dasar"/>
      <sheetName val="Analis harga"/>
      <sheetName val="Kuantitas &amp; Harga"/>
      <sheetName val="Luasan Gal"/>
      <sheetName val="PRLTN_(2)1"/>
      <sheetName val="Sheet10_(5)1"/>
      <sheetName val="B_UMUM1"/>
      <sheetName val="P_3-5"/>
      <sheetName val="Perm__Test"/>
      <sheetName val="Bea_Op_Alat"/>
      <sheetName val="Master_Edit"/>
      <sheetName val="Luasan_Gal"/>
      <sheetName val="Galian_1"/>
      <sheetName val="RBP-_2"/>
      <sheetName val="Analisa (2)"/>
      <sheetName val="Mark Up"/>
      <sheetName val="hargaDC"/>
      <sheetName val="B"/>
      <sheetName val="DHSD"/>
      <sheetName val="RAB THP1"/>
      <sheetName val="Umum"/>
      <sheetName val="INPUT"/>
      <sheetName val="k341k612"/>
      <sheetName val="H.Satuan"/>
      <sheetName val="Uph+bahan"/>
      <sheetName val="Basic Price"/>
      <sheetName val="Mobilisasi"/>
      <sheetName val="Agregat Halus &amp; Kasar"/>
      <sheetName val="Analisa Quarry"/>
      <sheetName val="HARSAT-lain"/>
      <sheetName val="HARSAT-tanah"/>
      <sheetName val="10"/>
      <sheetName val="5"/>
      <sheetName val="8LT 12"/>
      <sheetName val="PRLTN_(2)2"/>
      <sheetName val="Sheet10_(5)2"/>
      <sheetName val="B_UMUM2"/>
      <sheetName val="Master_Edit1"/>
      <sheetName val="Perm__Test1"/>
      <sheetName val="P_3-51"/>
      <sheetName val="ESCON"/>
      <sheetName val="F1c DATA ADM6"/>
      <sheetName val="A"/>
      <sheetName val="Des"/>
      <sheetName val="S_Suramadu"/>
      <sheetName val="Rekapitulasi"/>
      <sheetName val="NP"/>
      <sheetName val="Basic"/>
      <sheetName val="Quary1"/>
      <sheetName val="harsat"/>
      <sheetName val="Volume"/>
      <sheetName val="FAK"/>
      <sheetName val="BasicPrice"/>
      <sheetName val="CashFlow"/>
      <sheetName val="AnalAdjust"/>
      <sheetName val="product"/>
      <sheetName val="uraian analisa"/>
      <sheetName val="Koordinat"/>
      <sheetName val="BRD"/>
      <sheetName val="B D_AHS6"/>
      <sheetName val="plumbing"/>
      <sheetName val="schbhn"/>
      <sheetName val="schalt"/>
      <sheetName val="schtng"/>
      <sheetName val="Har-sat-dasr"/>
      <sheetName val="BIIL ASLI"/>
      <sheetName val="AMP"/>
      <sheetName val="BD-LS"/>
      <sheetName val="CRUSER"/>
      <sheetName val="5-ALAT(1)"/>
      <sheetName val="PRLTN_(2)3"/>
      <sheetName val="Sheet10_(5)3"/>
      <sheetName val="B_UMUM3"/>
      <sheetName val="Perm__Test2"/>
      <sheetName val="P_3-52"/>
      <sheetName val="Master_Edit2"/>
      <sheetName val="Galian_11"/>
      <sheetName val="RBP-_21"/>
      <sheetName val="Luasan_Gal1"/>
      <sheetName val="Bea_Op_Alat1"/>
      <sheetName val="jadual_material"/>
      <sheetName val="DATA_PROYEK"/>
      <sheetName val="H_Satuan_Dasar"/>
      <sheetName val="Analis_harga"/>
      <sheetName val="Kuantitas_&amp;_Harga"/>
      <sheetName val="Analisa_(2)"/>
      <sheetName val="Mark_Up"/>
      <sheetName val="RAB_THP1"/>
      <sheetName val="8LT_12"/>
      <sheetName val="F1c_DATA_ADM6"/>
      <sheetName val="HARGA_SAT"/>
      <sheetName val="Basic_Price"/>
      <sheetName val="Agregat_Halus_&amp;_Kasar"/>
      <sheetName val="Analisa_Quarry"/>
      <sheetName val="H_Satuan"/>
      <sheetName val="uraian_analisa"/>
      <sheetName val="B_D_AHS6"/>
      <sheetName val="Progress"/>
      <sheetName val="ANL_TEK.6"/>
      <sheetName val="Isolasi Luar Dalam"/>
      <sheetName val="Isolasi Luar"/>
      <sheetName val="bahan"/>
      <sheetName val="arab"/>
      <sheetName val="railing"/>
      <sheetName val="Rp Perpustkaan"/>
      <sheetName val="anal"/>
      <sheetName val="HARGADASAR"/>
      <sheetName val="total"/>
      <sheetName val="INFO"/>
      <sheetName val="LOADDAT"/>
      <sheetName val="bq analisa"/>
      <sheetName val="351BQMCN"/>
      <sheetName val="harga dasar T-M-A"/>
      <sheetName val="Appendix 2(SatDas)"/>
      <sheetName val="hargaSatuan"/>
      <sheetName val="tdr2014"/>
      <sheetName val="Sat~Bahu"/>
      <sheetName val="Upah "/>
      <sheetName val="Menu"/>
      <sheetName val="Daf Harga"/>
      <sheetName val="Bill"/>
      <sheetName val="Rekap Bill"/>
      <sheetName val="BY_Alat(sewa)-6"/>
      <sheetName val="BY_Bank-12"/>
      <sheetName val="BY_TL-9"/>
      <sheetName val="Hit bi transport"/>
      <sheetName val="BY_Mat-4"/>
      <sheetName val="BY_Upah-3"/>
      <sheetName val="CAT-14"/>
      <sheetName val="GBR-15"/>
      <sheetName val="Daf_Harga"/>
      <sheetName val="TNG_TL-10"/>
      <sheetName val="A_Harga-13"/>
      <sheetName val="PASOK-16"/>
      <sheetName val="SCH_Divisi"/>
      <sheetName val="div 8"/>
      <sheetName val="Informasi"/>
      <sheetName val="RBP-5"/>
      <sheetName val="DIV3"/>
      <sheetName val="gvl"/>
      <sheetName val="SchC"/>
      <sheetName val="SchA"/>
      <sheetName val="SewAlat"/>
      <sheetName val="SchB"/>
      <sheetName val="SchD"/>
      <sheetName val="Sum"/>
      <sheetName val="PNT"/>
      <sheetName val="HB "/>
      <sheetName val="DKH"/>
      <sheetName val="RBP1"/>
      <sheetName val="bd"/>
      <sheetName val="biaMAT"/>
      <sheetName val="biaSUB"/>
      <sheetName val="biatng"/>
      <sheetName val="BL"/>
      <sheetName val="gaji"/>
      <sheetName val="hardas"/>
      <sheetName val="jadual bobot"/>
      <sheetName val="keb_mat"/>
      <sheetName val="keb_tng"/>
      <sheetName val="Urai _Resap pengikat"/>
      <sheetName val="Hujan BUlanan"/>
      <sheetName val="UP MINOR"/>
      <sheetName val="bahan dan upah"/>
      <sheetName val="Bab 6 -3(5)"/>
      <sheetName val="2.3(2) Gor"/>
      <sheetName val="8.4.2 Rambu"/>
      <sheetName val="DivVII"/>
      <sheetName val="compact"/>
      <sheetName val="Daf.Harga"/>
      <sheetName val="kalibrasi-Tank"/>
      <sheetName val="Embank"/>
      <sheetName val="4-Basic Price"/>
      <sheetName val="Har Sat"/>
      <sheetName val="Antek"/>
      <sheetName val="ANALIS ALAT"/>
      <sheetName val="Analisa major"/>
      <sheetName val="INDEX"/>
      <sheetName val="SUMBER"/>
      <sheetName val="SITE-E"/>
      <sheetName val="Upah_borong"/>
      <sheetName val="rekap1"/>
      <sheetName val="Project_P"/>
      <sheetName val="_x0013_KAT"/>
      <sheetName val="_x005f_x0013_KAT"/>
      <sheetName val="RAB 1"/>
      <sheetName val="An H.Sat Pek.Ut"/>
      <sheetName val="Bekisting"/>
      <sheetName val="Bab10"/>
      <sheetName val="MAPP"/>
      <sheetName val="grail"/>
      <sheetName val="Marshal"/>
      <sheetName val="Target"/>
      <sheetName val="Budget"/>
      <sheetName val="jadw"/>
      <sheetName val="HSD"/>
      <sheetName val="Identitas"/>
      <sheetName val="SDMTA"/>
      <sheetName val="Cash Flow bulanan"/>
      <sheetName val="Uraian Upah"/>
      <sheetName val="ANTEK-1"/>
      <sheetName val="anal-2"/>
      <sheetName val="61004"/>
      <sheetName val="usaid"/>
      <sheetName val="MAP"/>
      <sheetName val="04"/>
      <sheetName val="07"/>
      <sheetName val="08"/>
      <sheetName val="05"/>
      <sheetName val="06"/>
      <sheetName val="amtek"/>
      <sheetName val="Ana. PU"/>
      <sheetName val="DB"/>
      <sheetName val="Hsatuan-OK"/>
      <sheetName val="DATA WP"/>
      <sheetName val="6-AGREGAT"/>
      <sheetName val="UP_an"/>
      <sheetName val="SAT-BHN"/>
      <sheetName val="Rekap Biaya"/>
      <sheetName val="Upah Bahan, Tenaga"/>
      <sheetName val="MTa"/>
      <sheetName val="Konfirm"/>
      <sheetName val="Sumber Daya"/>
      <sheetName val="schtot"/>
      <sheetName val="ALAT1"/>
      <sheetName val="BULAN V"/>
      <sheetName val="HARGA MATERIAL"/>
      <sheetName val="Div 10"/>
      <sheetName val="RAB KapukII"/>
      <sheetName val="BAU"/>
      <sheetName val="Basic P"/>
      <sheetName val="Data Alat"/>
      <sheetName val="schedule (2)"/>
      <sheetName val="Bahan "/>
      <sheetName val="Analisa "/>
      <sheetName val="BQ Utama "/>
      <sheetName val="ALAT2 (TDK DIPAKAI)"/>
      <sheetName val="LAMA-3"/>
      <sheetName val="ELEC STIS"/>
      <sheetName val="AKP-1"/>
      <sheetName val="BBM-03"/>
      <sheetName val="Anl-poer"/>
      <sheetName val="Anl-btn"/>
      <sheetName val="list"/>
      <sheetName val="TIMBUNAN TANGGUL"/>
      <sheetName val="hasat"/>
      <sheetName val="Peralatan (2)"/>
      <sheetName val="Keyword"/>
      <sheetName val="co_data"/>
      <sheetName val="Harga Sat Dasar"/>
      <sheetName val="Quary"/>
      <sheetName val="ct (2)"/>
      <sheetName val="2019090113387800000001"/>
      <sheetName val="2019090113387800000002"/>
      <sheetName val="cat"/>
      <sheetName val="REKAP MINGGUAN"/>
      <sheetName val="Lamp-2 (Analisa)"/>
      <sheetName val="SUM-VOL"/>
      <sheetName val="SUM BOQ"/>
      <sheetName val="011C101"/>
      <sheetName val="Divisi1"/>
      <sheetName val="SDM"/>
      <sheetName val="daf-3(OK)"/>
      <sheetName val="daf-7(OK)"/>
      <sheetName val="SAT-DAS"/>
      <sheetName val="analisa GRC"/>
      <sheetName val="Weekly"/>
      <sheetName val="ANSAT"/>
      <sheetName val="SPJ"/>
      <sheetName val="UPAH BAHAN "/>
      <sheetName val="DAFMAT"/>
      <sheetName val="SCHEDULE"/>
      <sheetName val="Ch"/>
      <sheetName val="Perhitungan RAB"/>
      <sheetName val="sch"/>
      <sheetName val="BQ-Str"/>
      <sheetName val="DAF.HRG"/>
      <sheetName val="rekap-analis"/>
      <sheetName val="TPI"/>
      <sheetName val="S-Curve"/>
      <sheetName val="Perhit.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auto-PPN"/>
      <sheetName val="VARIABL"/>
      <sheetName val="s. pernyataan"/>
      <sheetName val="S.Penawarn"/>
      <sheetName val="REKAP"/>
      <sheetName val="RAB"/>
      <sheetName val="Sub.Kon"/>
      <sheetName val="Daftar Harga"/>
      <sheetName val="Analisa K"/>
      <sheetName val="Analisa E"/>
      <sheetName val="Analisa Teknik"/>
      <sheetName val="METODE OK"/>
      <sheetName val="SCHE"/>
      <sheetName val="J.Tenaga"/>
      <sheetName val="J.Bahan"/>
      <sheetName val="J.Alat Ok"/>
      <sheetName val="Bag.Hub.krj"/>
      <sheetName val="MUTU"/>
      <sheetName val="MUTU 1"/>
      <sheetName val="NETWORK"/>
      <sheetName val="METODE (2)"/>
      <sheetName val="HARGA S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JDW"/>
      <sheetName val="SRT"/>
      <sheetName val="EV.PQ"/>
      <sheetName val="Pemb.1"/>
      <sheetName val="EV.ADM"/>
      <sheetName val="EV.TEK"/>
      <sheetName val="REK.EV."/>
      <sheetName val="Pemb.2"/>
      <sheetName val="AN HPS"/>
      <sheetName val="HPS"/>
      <sheetName val="AN ASTR"/>
      <sheetName val="RAB ASTR"/>
      <sheetName val="NEGO"/>
      <sheetName val="AN PART"/>
      <sheetName val="RAB PART"/>
      <sheetName val="AN T.GGS"/>
      <sheetName val="RAB T.GGS"/>
      <sheetName val="auto"/>
      <sheetName val="Interpolas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VA-ADM"/>
      <sheetName val="EVA-TEKNIS"/>
    </sheetNames>
    <sheetDataSet>
      <sheetData sheetId="0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Koordinat"/>
      <sheetName val="Piping"/>
      <sheetName val="Momen Tahan"/>
      <sheetName val="Momen Guling"/>
      <sheetName val="RKP"/>
      <sheetName val="Tbl Klm Olak"/>
      <sheetName val="Katong Lumpur"/>
      <sheetName val="data lain"/>
      <sheetName val="Kolam Ola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KONCI"/>
      <sheetName val="RP"/>
      <sheetName val="UPAH BAHAN"/>
      <sheetName val="ANALISA"/>
      <sheetName val="R A B"/>
      <sheetName val="REKAP"/>
      <sheetName val="Methode"/>
      <sheetName val="BREAKDOWN"/>
      <sheetName val="TIME"/>
      <sheetName val="HIT METH."/>
      <sheetName val="JADW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REKAP"/>
      <sheetName val="METODE"/>
      <sheetName val="jdwl bahan"/>
      <sheetName val="jdwl alat"/>
      <sheetName val="jdwl bhn"/>
      <sheetName val="JDWL TNG"/>
      <sheetName val="spek ana"/>
      <sheetName val="auto-PPN"/>
      <sheetName val="VARIABL"/>
      <sheetName val="MUTU 2"/>
      <sheetName val="MUTU"/>
      <sheetName val="SCHDL"/>
      <sheetName val="UPAH BAHAN"/>
      <sheetName val="Kuantitas &amp; Har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Koefisien Cs dan G"/>
      <sheetName val="Hujan tahunan"/>
      <sheetName val="Hujan Bul"/>
      <sheetName val="Hujan BUlanan"/>
      <sheetName val="Hujan 10 Harian"/>
      <sheetName val="ch-harian maks th"/>
      <sheetName val="ch-max"/>
      <sheetName val="Pilih distrib"/>
      <sheetName val="1974"/>
      <sheetName val="1975"/>
      <sheetName val="1976"/>
      <sheetName val="1977"/>
      <sheetName val="1978"/>
      <sheetName val="1979"/>
      <sheetName val="1980"/>
      <sheetName val="1981"/>
      <sheetName val="1982"/>
      <sheetName val="1983"/>
      <sheetName val="1984"/>
      <sheetName val="1985"/>
      <sheetName val="1986"/>
      <sheetName val="1987"/>
      <sheetName val="1988"/>
      <sheetName val="1989"/>
      <sheetName val="1990"/>
      <sheetName val="1991"/>
      <sheetName val="1992"/>
      <sheetName val="1993"/>
      <sheetName val="1994-long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CH-RANC"/>
      <sheetName val="Rasio"/>
      <sheetName val="d-ch-sumberbendo"/>
      <sheetName val="#REF"/>
      <sheetName val="T. Cs Log P III"/>
      <sheetName val="EVA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XXXXXXXXX"/>
      <sheetName val="Koordinat"/>
      <sheetName val="Piping"/>
      <sheetName val="Momen Tahan"/>
      <sheetName val="Momen Guling"/>
      <sheetName val="RKP"/>
      <sheetName val="Tbl Klm Olak"/>
      <sheetName val="Katong Lumpur"/>
      <sheetName val="data lain"/>
      <sheetName val="Kolam Olak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NALIS"/>
      <sheetName val="Sheet1"/>
      <sheetName val="Sheet2"/>
      <sheetName val="Sheet3"/>
      <sheetName val="Peralatan"/>
      <sheetName val="Kuantitas &amp; Harga"/>
      <sheetName val="Rekap Biaya"/>
      <sheetName val="Basic Price"/>
      <sheetName val="hrg uph+bhn"/>
      <sheetName val="Upah Bahan"/>
      <sheetName val="harga_upah_dan_bahan"/>
      <sheetName val="RA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DISCLAIMER"/>
      <sheetName val="BOQ Asli"/>
      <sheetName val="auto"/>
      <sheetName val="Var"/>
      <sheetName val="S.Penawarn"/>
      <sheetName val="Peta Quarry"/>
      <sheetName val="Lalu Lintas"/>
      <sheetName val="Jembatan Sementara"/>
      <sheetName val="Rekap"/>
      <sheetName val="BOQ"/>
      <sheetName val="CCO"/>
      <sheetName val="SPEKTEK"/>
      <sheetName val="sch"/>
      <sheetName val="metode"/>
      <sheetName val="net"/>
      <sheetName val="4-Basic Price"/>
      <sheetName val="4-Analisa Quarry"/>
      <sheetName val="Agg Halus &amp; Kasar"/>
      <sheetName val="Agg A"/>
      <sheetName val="Agg B"/>
      <sheetName val="Agg C"/>
      <sheetName val="4-formulir harga bahan"/>
      <sheetName val="5-ALAT(1)"/>
      <sheetName val="5-ALAT (2)"/>
      <sheetName val="Mobilisasi"/>
      <sheetName val="Perhitungan Mobilisasi Alat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%"/>
      <sheetName val="MAJOR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JDW"/>
      <sheetName val="SRT"/>
      <sheetName val="EV.PQ"/>
      <sheetName val="Pemb.1"/>
      <sheetName val="EV.ADM"/>
      <sheetName val="EV.TEK"/>
      <sheetName val="REK.EV."/>
      <sheetName val="Pemb.2"/>
      <sheetName val="AN HPS"/>
      <sheetName val="HPS"/>
      <sheetName val="AN ASTR"/>
      <sheetName val="RAB ASTR"/>
      <sheetName val="NEGO"/>
      <sheetName val="AN PART"/>
      <sheetName val="RAB PART"/>
      <sheetName val="AN T.GGS"/>
      <sheetName val="RAB T.GGS"/>
      <sheetName val="auto"/>
      <sheetName val="Interpolas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auto lock"/>
      <sheetName val="Entri"/>
      <sheetName val="H.SATUAN"/>
      <sheetName val="Analis"/>
      <sheetName val="An-Alat"/>
      <sheetName val="RAB"/>
      <sheetName val="Rekap"/>
      <sheetName val="SKIDUL"/>
      <sheetName val="Srt-pnwr"/>
      <sheetName val="Sheet13"/>
      <sheetName val="MOBILISASI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Lock"/>
      <sheetName val="Surat"/>
      <sheetName val="HaSatUp"/>
      <sheetName val="Analisa"/>
      <sheetName val="Rab"/>
      <sheetName val="Schedule"/>
      <sheetName val="Re-Check"/>
      <sheetName val="Ja-Ten"/>
      <sheetName val="Ja-Bah"/>
      <sheetName val="Ja-Alat"/>
      <sheetName val="Personel"/>
      <sheetName val="Cur-Vitae"/>
      <sheetName val="Peralatan"/>
      <sheetName val="Metode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HARGA PIPA"/>
      <sheetName val="HARGA SAT"/>
      <sheetName val="ANALISA"/>
      <sheetName val="REKAP"/>
      <sheetName val="RAB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VA-ADM"/>
      <sheetName val="EVA-TEKNIS"/>
    </sheetNames>
    <sheetDataSet>
      <sheetData sheetId="0"/>
      <sheetData sheetId="1" refreshError="1"/>
      <sheetData sheetId="2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Aggregat"/>
      <sheetName val="Sheet2"/>
      <sheetName val="Sub-Kont"/>
      <sheetName val="URAIAN ANALISA"/>
      <sheetName val="NETWORK"/>
      <sheetName val="MOB-DEMOB"/>
      <sheetName val="AN-ALAT"/>
      <sheetName val="HST"/>
      <sheetName val="PERSIAPAN"/>
      <sheetName val="ANALISA"/>
      <sheetName val="REKAP"/>
      <sheetName val="RAB"/>
      <sheetName val="Schidule"/>
      <sheetName val="Jad-TBA"/>
      <sheetName val="SPEKTEK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Rekap BQ"/>
      <sheetName val="BQ"/>
      <sheetName val="Rek-Analisa"/>
      <sheetName val="Analisa SNI"/>
      <sheetName val="Upah"/>
      <sheetName val="Back Up Data"/>
      <sheetName val="Anal Alat"/>
      <sheetName val="A"/>
      <sheetName val="Analisa.Hour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Variabel"/>
      <sheetName val="J ALT"/>
      <sheetName val="J TNG"/>
      <sheetName val="J BHN"/>
      <sheetName val="MTODE"/>
      <sheetName val="SCHDL"/>
      <sheetName val="Sheet1"/>
      <sheetName val="Analisa"/>
      <sheetName val="Upah"/>
      <sheetName val="RKP2"/>
      <sheetName val="Sub Kon"/>
      <sheetName val="RAB 2"/>
      <sheetName val="RKP 1"/>
      <sheetName val="RAB 1"/>
      <sheetName val="RKP 3"/>
      <sheetName val="RAB 3"/>
      <sheetName val="AMPLOP"/>
      <sheetName val="Rek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31"/>
  <sheetViews>
    <sheetView showGridLines="0" zoomScale="70" zoomScaleNormal="70" topLeftCell="A46" workbookViewId="0">
      <selection activeCell="R75" sqref="R75"/>
    </sheetView>
  </sheetViews>
  <sheetFormatPr defaultColWidth="8.78181818181818" defaultRowHeight="14"/>
  <cols>
    <col min="1" max="1" width="6.78181818181818" style="725" customWidth="1"/>
    <col min="2" max="2" width="4.44545454545455" style="725" customWidth="1"/>
    <col min="3" max="3" width="3.10909090909091" style="726" customWidth="1"/>
    <col min="4" max="4" width="17.3363636363636" style="725" customWidth="1"/>
    <col min="5" max="5" width="1.44545454545455" style="725" customWidth="1"/>
    <col min="6" max="6" width="59.8909090909091" style="725" customWidth="1"/>
    <col min="7" max="7" width="15" style="727" customWidth="1"/>
    <col min="8" max="9" width="9.78181818181818" style="721" customWidth="1"/>
    <col min="10" max="10" width="16.7818181818182" style="728" customWidth="1"/>
    <col min="11" max="11" width="17.7818181818182" style="727" customWidth="1"/>
    <col min="12" max="12" width="12.4454545454545" style="727" customWidth="1"/>
    <col min="13" max="13" width="12.1090909090909" style="725" customWidth="1"/>
    <col min="14" max="14" width="13.7818181818182" style="725" customWidth="1"/>
    <col min="15" max="15" width="13.3363636363636" style="725" customWidth="1"/>
    <col min="16" max="16" width="10" style="725" customWidth="1"/>
    <col min="17" max="17" width="12.1090909090909" style="725" customWidth="1"/>
    <col min="18" max="18" width="12.3363636363636" style="725" customWidth="1"/>
    <col min="19" max="19" width="19.6636363636364" style="725" customWidth="1"/>
    <col min="20" max="20" width="22.2181818181818" style="725" customWidth="1"/>
    <col min="21" max="16384" width="8.78181818181818" style="725"/>
  </cols>
  <sheetData>
    <row r="1" ht="14.75"/>
    <row r="2" ht="18.6" customHeight="1" spans="2:20">
      <c r="B2" s="729" t="s">
        <v>0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872"/>
    </row>
    <row r="3" spans="14:19">
      <c r="N3" s="806"/>
      <c r="O3" s="807"/>
      <c r="P3" s="807"/>
      <c r="Q3" s="873"/>
      <c r="R3" s="807"/>
      <c r="S3" s="807"/>
    </row>
    <row r="4" spans="14:19">
      <c r="N4" s="806"/>
      <c r="O4" s="807"/>
      <c r="P4" s="807"/>
      <c r="Q4" s="873"/>
      <c r="R4" s="807"/>
      <c r="S4" s="807"/>
    </row>
    <row r="5" spans="2:19">
      <c r="B5" s="724" t="s">
        <v>1</v>
      </c>
      <c r="C5" s="731"/>
      <c r="D5" s="724"/>
      <c r="E5" s="732" t="s">
        <v>2</v>
      </c>
      <c r="F5" s="724" t="s">
        <v>3</v>
      </c>
      <c r="N5" s="806"/>
      <c r="O5" s="807"/>
      <c r="P5" s="807"/>
      <c r="Q5" s="873"/>
      <c r="R5" s="807"/>
      <c r="S5" s="807"/>
    </row>
    <row r="6" spans="2:19">
      <c r="B6" s="724" t="s">
        <v>4</v>
      </c>
      <c r="C6" s="731"/>
      <c r="D6" s="724"/>
      <c r="E6" s="732" t="s">
        <v>2</v>
      </c>
      <c r="F6" s="731" t="s">
        <v>5</v>
      </c>
      <c r="N6" s="806"/>
      <c r="O6" s="807"/>
      <c r="P6" s="807"/>
      <c r="Q6" s="873"/>
      <c r="R6" s="807"/>
      <c r="S6" s="807"/>
    </row>
    <row r="7" spans="2:19">
      <c r="B7" s="724" t="s">
        <v>6</v>
      </c>
      <c r="C7" s="731"/>
      <c r="D7" s="724"/>
      <c r="E7" s="732" t="s">
        <v>2</v>
      </c>
      <c r="F7" s="731" t="s">
        <v>7</v>
      </c>
      <c r="N7" s="806"/>
      <c r="O7" s="807"/>
      <c r="P7" s="807"/>
      <c r="Q7" s="873"/>
      <c r="R7" s="807"/>
      <c r="S7" s="807"/>
    </row>
    <row r="8" spans="2:19">
      <c r="B8" s="731" t="s">
        <v>8</v>
      </c>
      <c r="C8" s="731"/>
      <c r="D8" s="731"/>
      <c r="E8" s="732" t="s">
        <v>2</v>
      </c>
      <c r="F8" s="731" t="s">
        <v>9</v>
      </c>
      <c r="K8" s="808"/>
      <c r="L8" s="808"/>
      <c r="M8" s="726"/>
      <c r="N8" s="721"/>
      <c r="O8" s="734"/>
      <c r="P8" s="734"/>
      <c r="Q8" s="874"/>
      <c r="R8" s="734"/>
      <c r="S8" s="807"/>
    </row>
    <row r="9" spans="2:19">
      <c r="B9" s="731" t="s">
        <v>10</v>
      </c>
      <c r="C9" s="731"/>
      <c r="D9" s="731"/>
      <c r="E9" s="732" t="s">
        <v>2</v>
      </c>
      <c r="F9" s="733">
        <v>2025</v>
      </c>
      <c r="K9" s="808"/>
      <c r="L9" s="808"/>
      <c r="M9" s="731"/>
      <c r="N9" s="731"/>
      <c r="O9" s="731"/>
      <c r="P9" s="731"/>
      <c r="Q9" s="875"/>
      <c r="R9" s="876"/>
      <c r="S9" s="807"/>
    </row>
    <row r="10" spans="2:19">
      <c r="B10" s="731" t="s">
        <v>11</v>
      </c>
      <c r="C10" s="731"/>
      <c r="D10" s="731"/>
      <c r="E10" s="732" t="s">
        <v>2</v>
      </c>
      <c r="F10" s="1075" t="s">
        <v>12</v>
      </c>
      <c r="K10" s="808"/>
      <c r="L10" s="808"/>
      <c r="M10" s="726"/>
      <c r="N10" s="721"/>
      <c r="O10" s="734"/>
      <c r="P10" s="734"/>
      <c r="Q10" s="874"/>
      <c r="R10" s="734"/>
      <c r="S10" s="807"/>
    </row>
    <row r="11" spans="2:19">
      <c r="B11" s="731" t="s">
        <v>13</v>
      </c>
      <c r="C11" s="731"/>
      <c r="D11" s="731"/>
      <c r="E11" s="732" t="s">
        <v>2</v>
      </c>
      <c r="F11" s="1075" t="s">
        <v>14</v>
      </c>
      <c r="K11" s="808"/>
      <c r="L11" s="808"/>
      <c r="M11" s="726"/>
      <c r="N11" s="721"/>
      <c r="O11" s="734"/>
      <c r="P11" s="734"/>
      <c r="Q11" s="874"/>
      <c r="R11" s="734"/>
      <c r="S11" s="807"/>
    </row>
    <row r="12" spans="2:19">
      <c r="B12" s="731"/>
      <c r="C12" s="731"/>
      <c r="D12" s="731"/>
      <c r="E12" s="732"/>
      <c r="F12" s="733"/>
      <c r="K12" s="808"/>
      <c r="L12" s="808"/>
      <c r="M12" s="726"/>
      <c r="N12" s="721"/>
      <c r="O12" s="734"/>
      <c r="P12" s="734"/>
      <c r="Q12" s="874"/>
      <c r="R12" s="734"/>
      <c r="S12" s="807"/>
    </row>
    <row r="13" ht="14.75" spans="2:19">
      <c r="B13" s="726"/>
      <c r="D13" s="726"/>
      <c r="E13" s="721"/>
      <c r="F13" s="734"/>
      <c r="K13" s="808"/>
      <c r="L13" s="808"/>
      <c r="M13" s="726"/>
      <c r="N13" s="721"/>
      <c r="O13" s="734"/>
      <c r="P13" s="734"/>
      <c r="Q13" s="874"/>
      <c r="R13" s="734"/>
      <c r="S13" s="807"/>
    </row>
    <row r="14" ht="33.6" customHeight="1" spans="2:20">
      <c r="B14" s="1027" t="s">
        <v>15</v>
      </c>
      <c r="C14" s="1028" t="s">
        <v>16</v>
      </c>
      <c r="D14" s="1028"/>
      <c r="E14" s="1028"/>
      <c r="F14" s="1028"/>
      <c r="G14" s="811" t="s">
        <v>17</v>
      </c>
      <c r="H14" s="1028" t="s">
        <v>18</v>
      </c>
      <c r="I14" s="1035" t="s">
        <v>19</v>
      </c>
      <c r="J14" s="811" t="s">
        <v>20</v>
      </c>
      <c r="K14" s="1036" t="s">
        <v>21</v>
      </c>
      <c r="L14" s="1037" t="s">
        <v>22</v>
      </c>
      <c r="M14" s="812" t="s">
        <v>23</v>
      </c>
      <c r="N14" s="813"/>
      <c r="O14" s="814" t="s">
        <v>24</v>
      </c>
      <c r="P14" s="815"/>
      <c r="Q14" s="877" t="s">
        <v>25</v>
      </c>
      <c r="R14" s="878"/>
      <c r="S14" s="877"/>
      <c r="T14" s="1045" t="s">
        <v>26</v>
      </c>
    </row>
    <row r="15" s="721" customFormat="1" ht="24.6" customHeight="1" spans="2:20">
      <c r="B15" s="1029"/>
      <c r="C15" s="1030"/>
      <c r="D15" s="1030"/>
      <c r="E15" s="1030"/>
      <c r="F15" s="1030"/>
      <c r="G15" s="818"/>
      <c r="H15" s="1030"/>
      <c r="I15" s="1038"/>
      <c r="J15" s="818"/>
      <c r="K15" s="1039"/>
      <c r="L15" s="1040"/>
      <c r="M15" s="819" t="s">
        <v>27</v>
      </c>
      <c r="N15" s="820" t="s">
        <v>28</v>
      </c>
      <c r="O15" s="821" t="s">
        <v>29</v>
      </c>
      <c r="P15" s="822" t="s">
        <v>30</v>
      </c>
      <c r="Q15" s="880" t="s">
        <v>31</v>
      </c>
      <c r="R15" s="881" t="s">
        <v>32</v>
      </c>
      <c r="S15" s="880" t="s">
        <v>33</v>
      </c>
      <c r="T15" s="882" t="s">
        <v>34</v>
      </c>
    </row>
    <row r="16" s="721" customFormat="1" spans="2:20">
      <c r="B16" s="954">
        <v>1</v>
      </c>
      <c r="C16" s="955">
        <v>2</v>
      </c>
      <c r="D16" s="955"/>
      <c r="E16" s="955"/>
      <c r="F16" s="955"/>
      <c r="G16" s="955">
        <v>3</v>
      </c>
      <c r="H16" s="955">
        <v>4</v>
      </c>
      <c r="I16" s="961">
        <v>5</v>
      </c>
      <c r="J16" s="956">
        <v>6</v>
      </c>
      <c r="K16" s="1041">
        <v>7</v>
      </c>
      <c r="L16" s="1041">
        <v>8</v>
      </c>
      <c r="M16" s="819"/>
      <c r="N16" s="820"/>
      <c r="O16" s="821"/>
      <c r="P16" s="822"/>
      <c r="Q16" s="880"/>
      <c r="R16" s="881"/>
      <c r="S16" s="880"/>
      <c r="T16" s="882"/>
    </row>
    <row r="17" s="721" customFormat="1" spans="2:20">
      <c r="B17" s="1029"/>
      <c r="C17" s="1031"/>
      <c r="D17" s="1032"/>
      <c r="E17" s="1032"/>
      <c r="F17" s="1033"/>
      <c r="G17" s="818"/>
      <c r="H17" s="1030"/>
      <c r="I17" s="1038"/>
      <c r="J17" s="818"/>
      <c r="K17" s="1039" t="s">
        <v>35</v>
      </c>
      <c r="L17" s="1039" t="s">
        <v>36</v>
      </c>
      <c r="M17" s="827" t="s">
        <v>37</v>
      </c>
      <c r="N17" s="828" t="s">
        <v>38</v>
      </c>
      <c r="O17" s="829" t="s">
        <v>39</v>
      </c>
      <c r="P17" s="830" t="s">
        <v>40</v>
      </c>
      <c r="Q17" s="883" t="s">
        <v>41</v>
      </c>
      <c r="R17" s="884" t="s">
        <v>42</v>
      </c>
      <c r="S17" s="883" t="s">
        <v>43</v>
      </c>
      <c r="T17" s="885" t="s">
        <v>44</v>
      </c>
    </row>
    <row r="18" s="721" customFormat="1" spans="2:20">
      <c r="B18" s="903" t="s">
        <v>45</v>
      </c>
      <c r="C18" s="904" t="s">
        <v>46</v>
      </c>
      <c r="D18" s="905"/>
      <c r="E18" s="957"/>
      <c r="F18" s="958"/>
      <c r="G18" s="959"/>
      <c r="H18" s="960"/>
      <c r="I18" s="960"/>
      <c r="J18" s="959"/>
      <c r="K18" s="926">
        <f>SUM(K19:K26)</f>
        <v>3164250</v>
      </c>
      <c r="L18" s="926"/>
      <c r="M18" s="1042"/>
      <c r="N18" s="1043"/>
      <c r="O18" s="1044"/>
      <c r="P18" s="1044"/>
      <c r="Q18" s="1046"/>
      <c r="R18" s="1046"/>
      <c r="S18" s="1046"/>
      <c r="T18" s="1047"/>
    </row>
    <row r="19" s="721" customFormat="1" spans="2:20">
      <c r="B19" s="757"/>
      <c r="C19" s="758" t="s">
        <v>47</v>
      </c>
      <c r="D19" s="759" t="s">
        <v>48</v>
      </c>
      <c r="E19" s="759"/>
      <c r="F19" s="760"/>
      <c r="G19" s="761">
        <v>5</v>
      </c>
      <c r="H19" s="762" t="s">
        <v>49</v>
      </c>
      <c r="I19" s="762"/>
      <c r="J19" s="761">
        <f>'Upah Bahan'!G1224</f>
        <v>50000</v>
      </c>
      <c r="K19" s="836">
        <f>G19*J19</f>
        <v>250000</v>
      </c>
      <c r="L19" s="837">
        <f>(K19/'2. RAB Progres Revit Akses&amp;Meu'!$C$41)*100</f>
        <v>0.0385132860993608</v>
      </c>
      <c r="M19" s="832">
        <v>1</v>
      </c>
      <c r="N19" s="833">
        <f>L19*M19</f>
        <v>0.0385132860993608</v>
      </c>
      <c r="O19" s="834"/>
      <c r="P19" s="835">
        <f>L19*O19</f>
        <v>0</v>
      </c>
      <c r="Q19" s="886">
        <f>N19+P19</f>
        <v>0.0385132860993608</v>
      </c>
      <c r="R19" s="887">
        <f>M19+O19</f>
        <v>1</v>
      </c>
      <c r="S19" s="886">
        <f>K19*R19</f>
        <v>250000</v>
      </c>
      <c r="T19" s="888">
        <f>K19-S19</f>
        <v>0</v>
      </c>
    </row>
    <row r="20" s="721" customFormat="1" spans="2:20">
      <c r="B20" s="757"/>
      <c r="C20" s="758" t="s">
        <v>50</v>
      </c>
      <c r="D20" s="759" t="s">
        <v>51</v>
      </c>
      <c r="E20" s="759"/>
      <c r="F20" s="760"/>
      <c r="G20" s="761">
        <v>5</v>
      </c>
      <c r="H20" s="762" t="s">
        <v>49</v>
      </c>
      <c r="I20" s="762"/>
      <c r="J20" s="761">
        <f>'Upah Bahan'!G1225</f>
        <v>100000</v>
      </c>
      <c r="K20" s="836">
        <f>G20*J20</f>
        <v>500000</v>
      </c>
      <c r="L20" s="837">
        <f>(K20/'2. RAB Progres Revit Akses&amp;Meu'!$C$41)*100</f>
        <v>0.0770265721987216</v>
      </c>
      <c r="M20" s="832">
        <v>1</v>
      </c>
      <c r="N20" s="833">
        <f t="shared" ref="N20:N26" si="0">L20*M20</f>
        <v>0.0770265721987216</v>
      </c>
      <c r="O20" s="834"/>
      <c r="P20" s="835">
        <f t="shared" ref="P20:P26" si="1">L20*O20</f>
        <v>0</v>
      </c>
      <c r="Q20" s="886">
        <f t="shared" ref="Q20:Q26" si="2">N20+P20</f>
        <v>0.0770265721987216</v>
      </c>
      <c r="R20" s="887">
        <f t="shared" ref="R20:R26" si="3">M20+O20</f>
        <v>1</v>
      </c>
      <c r="S20" s="886">
        <f t="shared" ref="S20:S26" si="4">K20*R20</f>
        <v>500000</v>
      </c>
      <c r="T20" s="888">
        <f t="shared" ref="T20:T26" si="5">K20-S20</f>
        <v>0</v>
      </c>
    </row>
    <row r="21" s="721" customFormat="1" spans="2:20">
      <c r="B21" s="757"/>
      <c r="C21" s="758" t="s">
        <v>52</v>
      </c>
      <c r="D21" s="759" t="s">
        <v>53</v>
      </c>
      <c r="E21" s="763"/>
      <c r="F21" s="764"/>
      <c r="G21" s="761">
        <v>5</v>
      </c>
      <c r="H21" s="762" t="s">
        <v>54</v>
      </c>
      <c r="I21" s="762"/>
      <c r="J21" s="761">
        <f>'Upah Bahan'!G1226</f>
        <v>67450</v>
      </c>
      <c r="K21" s="836">
        <f t="shared" ref="K21:K26" si="6">G21*J21</f>
        <v>337250</v>
      </c>
      <c r="L21" s="837">
        <f>(K21/'2. RAB Progres Revit Akses&amp;Meu'!$C$41)*100</f>
        <v>0.0519544229480377</v>
      </c>
      <c r="M21" s="832">
        <v>1</v>
      </c>
      <c r="N21" s="833">
        <f t="shared" si="0"/>
        <v>0.0519544229480377</v>
      </c>
      <c r="O21" s="834"/>
      <c r="P21" s="835">
        <f t="shared" si="1"/>
        <v>0</v>
      </c>
      <c r="Q21" s="886">
        <f t="shared" si="2"/>
        <v>0.0519544229480377</v>
      </c>
      <c r="R21" s="887">
        <f t="shared" si="3"/>
        <v>1</v>
      </c>
      <c r="S21" s="886">
        <f t="shared" si="4"/>
        <v>337250</v>
      </c>
      <c r="T21" s="888">
        <f t="shared" si="5"/>
        <v>0</v>
      </c>
    </row>
    <row r="22" s="721" customFormat="1" spans="2:20">
      <c r="B22" s="757"/>
      <c r="C22" s="758" t="s">
        <v>55</v>
      </c>
      <c r="D22" s="759" t="s">
        <v>56</v>
      </c>
      <c r="E22" s="759"/>
      <c r="F22" s="760"/>
      <c r="G22" s="761">
        <v>1</v>
      </c>
      <c r="H22" s="762" t="s">
        <v>57</v>
      </c>
      <c r="I22" s="762"/>
      <c r="J22" s="761">
        <f>'Upah Bahan'!G1227</f>
        <v>132000</v>
      </c>
      <c r="K22" s="836">
        <f t="shared" si="6"/>
        <v>132000</v>
      </c>
      <c r="L22" s="837">
        <f>(K22/'2. RAB Progres Revit Akses&amp;Meu'!$C$41)*100</f>
        <v>0.0203350150604625</v>
      </c>
      <c r="M22" s="832">
        <v>1</v>
      </c>
      <c r="N22" s="833">
        <f t="shared" si="0"/>
        <v>0.0203350150604625</v>
      </c>
      <c r="O22" s="834"/>
      <c r="P22" s="835">
        <f t="shared" si="1"/>
        <v>0</v>
      </c>
      <c r="Q22" s="886">
        <f t="shared" si="2"/>
        <v>0.0203350150604625</v>
      </c>
      <c r="R22" s="887">
        <f t="shared" si="3"/>
        <v>1</v>
      </c>
      <c r="S22" s="886">
        <f t="shared" si="4"/>
        <v>132000</v>
      </c>
      <c r="T22" s="888">
        <f t="shared" si="5"/>
        <v>0</v>
      </c>
    </row>
    <row r="23" s="721" customFormat="1" spans="2:20">
      <c r="B23" s="757"/>
      <c r="C23" s="758" t="s">
        <v>58</v>
      </c>
      <c r="D23" s="765" t="s">
        <v>59</v>
      </c>
      <c r="E23" s="765"/>
      <c r="F23" s="766"/>
      <c r="G23" s="761">
        <v>5</v>
      </c>
      <c r="H23" s="762" t="s">
        <v>54</v>
      </c>
      <c r="I23" s="762"/>
      <c r="J23" s="761">
        <f>'Upah Bahan'!G1228</f>
        <v>154000</v>
      </c>
      <c r="K23" s="836">
        <f t="shared" si="6"/>
        <v>770000</v>
      </c>
      <c r="L23" s="837">
        <f>(K23/'2. RAB Progres Revit Akses&amp;Meu'!$C$41)*100</f>
        <v>0.118620921186031</v>
      </c>
      <c r="M23" s="832">
        <v>1</v>
      </c>
      <c r="N23" s="833">
        <f t="shared" si="0"/>
        <v>0.118620921186031</v>
      </c>
      <c r="O23" s="834"/>
      <c r="P23" s="835">
        <f t="shared" si="1"/>
        <v>0</v>
      </c>
      <c r="Q23" s="886">
        <f t="shared" si="2"/>
        <v>0.118620921186031</v>
      </c>
      <c r="R23" s="887">
        <f t="shared" si="3"/>
        <v>1</v>
      </c>
      <c r="S23" s="886">
        <f t="shared" si="4"/>
        <v>770000</v>
      </c>
      <c r="T23" s="888">
        <f t="shared" si="5"/>
        <v>0</v>
      </c>
    </row>
    <row r="24" s="721" customFormat="1" spans="2:20">
      <c r="B24" s="757"/>
      <c r="C24" s="758" t="s">
        <v>60</v>
      </c>
      <c r="D24" s="765" t="s">
        <v>61</v>
      </c>
      <c r="E24" s="765"/>
      <c r="F24" s="766"/>
      <c r="G24" s="761">
        <v>5</v>
      </c>
      <c r="H24" s="762" t="s">
        <v>49</v>
      </c>
      <c r="I24" s="762"/>
      <c r="J24" s="761">
        <f>'Upah Bahan'!G1229</f>
        <v>100000</v>
      </c>
      <c r="K24" s="836">
        <f t="shared" si="6"/>
        <v>500000</v>
      </c>
      <c r="L24" s="837">
        <f>(K24/'2. RAB Progres Revit Akses&amp;Meu'!$C$41)*100</f>
        <v>0.0770265721987216</v>
      </c>
      <c r="M24" s="832">
        <v>1</v>
      </c>
      <c r="N24" s="833">
        <f t="shared" si="0"/>
        <v>0.0770265721987216</v>
      </c>
      <c r="O24" s="834"/>
      <c r="P24" s="835">
        <f t="shared" si="1"/>
        <v>0</v>
      </c>
      <c r="Q24" s="886">
        <f t="shared" si="2"/>
        <v>0.0770265721987216</v>
      </c>
      <c r="R24" s="887">
        <f t="shared" si="3"/>
        <v>1</v>
      </c>
      <c r="S24" s="886">
        <f t="shared" si="4"/>
        <v>500000</v>
      </c>
      <c r="T24" s="888">
        <f t="shared" si="5"/>
        <v>0</v>
      </c>
    </row>
    <row r="25" s="721" customFormat="1" spans="2:20">
      <c r="B25" s="757"/>
      <c r="C25" s="758" t="s">
        <v>62</v>
      </c>
      <c r="D25" s="765" t="s">
        <v>63</v>
      </c>
      <c r="E25" s="765"/>
      <c r="F25" s="766"/>
      <c r="G25" s="761">
        <v>1</v>
      </c>
      <c r="H25" s="762" t="s">
        <v>64</v>
      </c>
      <c r="I25" s="762"/>
      <c r="J25" s="761">
        <f>'Upah Bahan'!G1230</f>
        <v>300000</v>
      </c>
      <c r="K25" s="836">
        <f t="shared" si="6"/>
        <v>300000</v>
      </c>
      <c r="L25" s="837">
        <f>(K25/'2. RAB Progres Revit Akses&amp;Meu'!$C$41)*100</f>
        <v>0.0462159433192329</v>
      </c>
      <c r="M25" s="832">
        <v>1</v>
      </c>
      <c r="N25" s="833">
        <f t="shared" si="0"/>
        <v>0.0462159433192329</v>
      </c>
      <c r="O25" s="834"/>
      <c r="P25" s="835">
        <f t="shared" si="1"/>
        <v>0</v>
      </c>
      <c r="Q25" s="886">
        <f t="shared" si="2"/>
        <v>0.0462159433192329</v>
      </c>
      <c r="R25" s="887">
        <f t="shared" si="3"/>
        <v>1</v>
      </c>
      <c r="S25" s="886">
        <f t="shared" si="4"/>
        <v>300000</v>
      </c>
      <c r="T25" s="888">
        <f t="shared" si="5"/>
        <v>0</v>
      </c>
    </row>
    <row r="26" s="721" customFormat="1" spans="2:20">
      <c r="B26" s="757"/>
      <c r="C26" s="758" t="s">
        <v>65</v>
      </c>
      <c r="D26" s="765" t="s">
        <v>66</v>
      </c>
      <c r="E26" s="765"/>
      <c r="F26" s="766"/>
      <c r="G26" s="761">
        <v>5</v>
      </c>
      <c r="H26" s="762" t="s">
        <v>49</v>
      </c>
      <c r="I26" s="762"/>
      <c r="J26" s="761">
        <f>'Upah Bahan'!G1231</f>
        <v>75000</v>
      </c>
      <c r="K26" s="836">
        <f t="shared" si="6"/>
        <v>375000</v>
      </c>
      <c r="L26" s="837">
        <f>(K26/'2. RAB Progres Revit Akses&amp;Meu'!$C$41)*100</f>
        <v>0.0577699291490412</v>
      </c>
      <c r="M26" s="832">
        <v>1</v>
      </c>
      <c r="N26" s="833">
        <f t="shared" si="0"/>
        <v>0.0577699291490412</v>
      </c>
      <c r="O26" s="834"/>
      <c r="P26" s="835">
        <f t="shared" si="1"/>
        <v>0</v>
      </c>
      <c r="Q26" s="886">
        <f t="shared" si="2"/>
        <v>0.0577699291490412</v>
      </c>
      <c r="R26" s="887">
        <f t="shared" si="3"/>
        <v>1</v>
      </c>
      <c r="S26" s="886">
        <f t="shared" si="4"/>
        <v>375000</v>
      </c>
      <c r="T26" s="888">
        <f t="shared" si="5"/>
        <v>0</v>
      </c>
    </row>
    <row r="27" s="721" customFormat="1" spans="2:20">
      <c r="B27" s="767"/>
      <c r="C27" s="768"/>
      <c r="D27" s="769"/>
      <c r="E27" s="769"/>
      <c r="F27" s="770"/>
      <c r="G27" s="771"/>
      <c r="H27" s="772"/>
      <c r="I27" s="838"/>
      <c r="J27" s="771"/>
      <c r="K27" s="839"/>
      <c r="L27" s="840"/>
      <c r="M27" s="967"/>
      <c r="N27" s="968"/>
      <c r="O27" s="969"/>
      <c r="P27" s="970"/>
      <c r="Q27" s="992"/>
      <c r="R27" s="992"/>
      <c r="S27" s="992"/>
      <c r="T27" s="993"/>
    </row>
    <row r="28" s="722" customFormat="1" spans="2:20">
      <c r="B28" s="750" t="s">
        <v>67</v>
      </c>
      <c r="C28" s="751" t="s">
        <v>68</v>
      </c>
      <c r="D28" s="753"/>
      <c r="E28" s="753"/>
      <c r="F28" s="754"/>
      <c r="G28" s="755"/>
      <c r="H28" s="756"/>
      <c r="I28" s="756"/>
      <c r="J28" s="845"/>
      <c r="K28" s="831">
        <f>SUM(K29:K30)</f>
        <v>3194033.5</v>
      </c>
      <c r="L28" s="846"/>
      <c r="M28" s="971"/>
      <c r="N28" s="833"/>
      <c r="O28" s="972"/>
      <c r="P28" s="973"/>
      <c r="Q28" s="994"/>
      <c r="R28" s="994"/>
      <c r="S28" s="994"/>
      <c r="T28" s="995"/>
    </row>
    <row r="29" ht="13.8" customHeight="1" spans="2:20">
      <c r="B29" s="757"/>
      <c r="C29" s="758" t="s">
        <v>47</v>
      </c>
      <c r="D29" s="763" t="str">
        <f>'Analisa '!B2</f>
        <v>Pembersihan dan pengupasan permukaan tanah (striping) s.d. tanaman ∅ 2 cm (m2)</v>
      </c>
      <c r="E29" s="763"/>
      <c r="F29" s="764"/>
      <c r="G29" s="761">
        <f>6*8</f>
        <v>48</v>
      </c>
      <c r="H29" s="762" t="s">
        <v>69</v>
      </c>
      <c r="I29" s="762" t="str">
        <f>'Analisa '!A2</f>
        <v>1.1.3.1 </v>
      </c>
      <c r="J29" s="761">
        <f>'Analisa '!G14</f>
        <v>11000</v>
      </c>
      <c r="K29" s="836">
        <f>G29*J29</f>
        <v>528000</v>
      </c>
      <c r="L29" s="837">
        <f>(K29/'2. RAB Progres Revit Akses&amp;Meu'!$C$41)*100</f>
        <v>0.08134006024185</v>
      </c>
      <c r="M29" s="851">
        <v>1</v>
      </c>
      <c r="N29" s="833">
        <f t="shared" ref="N29:N30" si="7">L29*M29</f>
        <v>0.08134006024185</v>
      </c>
      <c r="O29" s="852"/>
      <c r="P29" s="835">
        <f t="shared" ref="P29:P30" si="8">L29*O29</f>
        <v>0</v>
      </c>
      <c r="Q29" s="886">
        <f t="shared" ref="Q29:Q30" si="9">N29+P29</f>
        <v>0.08134006024185</v>
      </c>
      <c r="R29" s="887">
        <f t="shared" ref="R29:R30" si="10">M29+O29</f>
        <v>1</v>
      </c>
      <c r="S29" s="886">
        <f t="shared" ref="S29:S30" si="11">K29*R29</f>
        <v>528000</v>
      </c>
      <c r="T29" s="888">
        <f t="shared" ref="T29:T30" si="12">K29-S29</f>
        <v>0</v>
      </c>
    </row>
    <row r="30" spans="2:20">
      <c r="B30" s="757"/>
      <c r="C30" s="758" t="s">
        <v>50</v>
      </c>
      <c r="D30" s="773" t="str">
        <f>'Analisa '!B17</f>
        <v>Pembuatan 1 m' bouwplank</v>
      </c>
      <c r="E30" s="773"/>
      <c r="F30" s="774"/>
      <c r="G30" s="761">
        <f>(2*(6+8))+6</f>
        <v>34</v>
      </c>
      <c r="H30" s="762" t="s">
        <v>70</v>
      </c>
      <c r="I30" s="762" t="str">
        <f>'Analisa '!A17</f>
        <v>1.1.4.2 </v>
      </c>
      <c r="J30" s="761">
        <f>'Analisa '!G35</f>
        <v>78412.75</v>
      </c>
      <c r="K30" s="836">
        <f>G30*J30</f>
        <v>2666033.5</v>
      </c>
      <c r="L30" s="837">
        <f>(K30/'2. RAB Progres Revit Akses&amp;Meu'!$C$41)*100</f>
        <v>0.410710843743921</v>
      </c>
      <c r="M30" s="851">
        <v>1</v>
      </c>
      <c r="N30" s="833">
        <f t="shared" si="7"/>
        <v>0.410710843743921</v>
      </c>
      <c r="O30" s="852"/>
      <c r="P30" s="835">
        <f t="shared" si="8"/>
        <v>0</v>
      </c>
      <c r="Q30" s="886">
        <f t="shared" si="9"/>
        <v>0.410710843743921</v>
      </c>
      <c r="R30" s="887">
        <f t="shared" si="10"/>
        <v>1</v>
      </c>
      <c r="S30" s="886">
        <f t="shared" si="11"/>
        <v>2666033.5</v>
      </c>
      <c r="T30" s="888">
        <f t="shared" si="12"/>
        <v>0</v>
      </c>
    </row>
    <row r="31" spans="2:20">
      <c r="B31" s="775"/>
      <c r="C31" s="776"/>
      <c r="D31" s="777"/>
      <c r="E31" s="777"/>
      <c r="F31" s="778"/>
      <c r="G31" s="779"/>
      <c r="H31" s="780"/>
      <c r="I31" s="780"/>
      <c r="J31" s="779"/>
      <c r="K31" s="853"/>
      <c r="L31" s="854"/>
      <c r="M31" s="974"/>
      <c r="N31" s="975"/>
      <c r="O31" s="976"/>
      <c r="P31" s="977"/>
      <c r="Q31" s="996"/>
      <c r="R31" s="996"/>
      <c r="S31" s="996"/>
      <c r="T31" s="997"/>
    </row>
    <row r="32" s="722" customFormat="1" spans="2:20">
      <c r="B32" s="750" t="s">
        <v>71</v>
      </c>
      <c r="C32" s="751" t="s">
        <v>72</v>
      </c>
      <c r="D32" s="752"/>
      <c r="E32" s="753"/>
      <c r="F32" s="754"/>
      <c r="G32" s="755"/>
      <c r="H32" s="756"/>
      <c r="I32" s="756"/>
      <c r="J32" s="755"/>
      <c r="K32" s="831">
        <f>SUM(K33:K36)</f>
        <v>19087911.6</v>
      </c>
      <c r="L32" s="846"/>
      <c r="M32" s="971"/>
      <c r="N32" s="978"/>
      <c r="O32" s="972"/>
      <c r="P32" s="973"/>
      <c r="Q32" s="994"/>
      <c r="R32" s="994"/>
      <c r="S32" s="994"/>
      <c r="T32" s="995"/>
    </row>
    <row r="33" ht="13.8" customHeight="1" spans="2:20">
      <c r="B33" s="757"/>
      <c r="C33" s="758" t="s">
        <v>47</v>
      </c>
      <c r="D33" s="759" t="str">
        <f>'Analisa '!B38</f>
        <v>Penggalian 1 m3 tanah biasa sedalam &gt; 1 s.d. 2 m</v>
      </c>
      <c r="E33" s="759"/>
      <c r="F33" s="760"/>
      <c r="G33" s="761">
        <f>0.5*0.9*((2*(6+8))+6)</f>
        <v>15.3</v>
      </c>
      <c r="H33" s="762" t="s">
        <v>73</v>
      </c>
      <c r="I33" s="762" t="str">
        <f>'Analisa '!A38</f>
        <v>1.2.1.1.4 </v>
      </c>
      <c r="J33" s="761">
        <f>'Analisa '!G50</f>
        <v>103500</v>
      </c>
      <c r="K33" s="836">
        <f>G33*J33</f>
        <v>1583550</v>
      </c>
      <c r="L33" s="837">
        <f>(K33/'2. RAB Progres Revit Akses&amp;Meu'!$C$41)*100</f>
        <v>0.243950856810571</v>
      </c>
      <c r="M33" s="851">
        <v>1</v>
      </c>
      <c r="N33" s="833">
        <f t="shared" ref="N33:N36" si="13">L33*M33</f>
        <v>0.243950856810571</v>
      </c>
      <c r="O33" s="852"/>
      <c r="P33" s="835">
        <f t="shared" ref="P33:P36" si="14">L33*O33</f>
        <v>0</v>
      </c>
      <c r="Q33" s="886">
        <f t="shared" ref="Q33:Q36" si="15">N33+P33</f>
        <v>0.243950856810571</v>
      </c>
      <c r="R33" s="887">
        <f t="shared" ref="R33:R36" si="16">M33+O33</f>
        <v>1</v>
      </c>
      <c r="S33" s="886">
        <f t="shared" ref="S33:S36" si="17">K33*R33</f>
        <v>1583550</v>
      </c>
      <c r="T33" s="888">
        <f t="shared" ref="T33:T36" si="18">K33-S33</f>
        <v>0</v>
      </c>
    </row>
    <row r="34" ht="13.8" customHeight="1" spans="2:20">
      <c r="B34" s="757"/>
      <c r="C34" s="758" t="s">
        <v>50</v>
      </c>
      <c r="D34" s="759" t="str">
        <f>'Analisa '!B53</f>
        <v>1 m3 urukan tanah biasa tanpa pemadatan secara manual</v>
      </c>
      <c r="E34" s="763"/>
      <c r="F34" s="764"/>
      <c r="G34" s="761">
        <f>6*8*(0.58+0.25)</f>
        <v>39.84</v>
      </c>
      <c r="H34" s="762" t="s">
        <v>73</v>
      </c>
      <c r="I34" s="762" t="str">
        <f>'Analisa '!A53</f>
        <v>1.3.1.4 </v>
      </c>
      <c r="J34" s="761">
        <f>'Analisa '!G66</f>
        <v>82340</v>
      </c>
      <c r="K34" s="836">
        <f>G34*J34</f>
        <v>3280425.6</v>
      </c>
      <c r="L34" s="837">
        <f>(K34/'2. RAB Progres Revit Akses&amp;Meu'!$C$41)*100</f>
        <v>0.505359878641869</v>
      </c>
      <c r="M34" s="851">
        <v>1</v>
      </c>
      <c r="N34" s="833">
        <f t="shared" si="13"/>
        <v>0.505359878641869</v>
      </c>
      <c r="O34" s="852"/>
      <c r="P34" s="835">
        <f t="shared" si="14"/>
        <v>0</v>
      </c>
      <c r="Q34" s="886">
        <f t="shared" si="15"/>
        <v>0.505359878641869</v>
      </c>
      <c r="R34" s="887">
        <f t="shared" si="16"/>
        <v>1</v>
      </c>
      <c r="S34" s="886">
        <f t="shared" si="17"/>
        <v>3280425.6</v>
      </c>
      <c r="T34" s="888">
        <f t="shared" si="18"/>
        <v>0</v>
      </c>
    </row>
    <row r="35" ht="13.8" customHeight="1" spans="2:20">
      <c r="B35" s="757"/>
      <c r="C35" s="758" t="s">
        <v>52</v>
      </c>
      <c r="D35" s="759" t="str">
        <f>'Analisa '!B84</f>
        <v>1 m3 urukan pasir uruk untuk volume s.d 200 m3 tanpa pemadatan secara manual</v>
      </c>
      <c r="E35" s="759"/>
      <c r="F35" s="760"/>
      <c r="G35" s="761">
        <f>0.05*0.9*((2*(6+8))+6)</f>
        <v>1.53</v>
      </c>
      <c r="H35" s="762" t="s">
        <v>73</v>
      </c>
      <c r="I35" s="762" t="str">
        <f>'Analisa '!A84</f>
        <v>1.3.1.2 </v>
      </c>
      <c r="J35" s="761">
        <f>'Analisa '!G97</f>
        <v>193200</v>
      </c>
      <c r="K35" s="836">
        <f>G35*J35</f>
        <v>295596</v>
      </c>
      <c r="L35" s="837">
        <f>(K35/'2. RAB Progres Revit Akses&amp;Meu'!$C$41)*100</f>
        <v>0.0455374932713066</v>
      </c>
      <c r="M35" s="851">
        <v>1</v>
      </c>
      <c r="N35" s="833">
        <f t="shared" si="13"/>
        <v>0.0455374932713066</v>
      </c>
      <c r="O35" s="852"/>
      <c r="P35" s="835">
        <f t="shared" si="14"/>
        <v>0</v>
      </c>
      <c r="Q35" s="886">
        <f t="shared" si="15"/>
        <v>0.0455374932713066</v>
      </c>
      <c r="R35" s="887">
        <f t="shared" si="16"/>
        <v>1</v>
      </c>
      <c r="S35" s="886">
        <f t="shared" si="17"/>
        <v>295596</v>
      </c>
      <c r="T35" s="888">
        <f t="shared" si="18"/>
        <v>0</v>
      </c>
    </row>
    <row r="36" spans="2:20">
      <c r="B36" s="757"/>
      <c r="C36" s="758" t="s">
        <v>55</v>
      </c>
      <c r="D36" s="765" t="str">
        <f>'Analisa '!B100</f>
        <v>Pemasangan 1 m3 pondasi batu belah mortar tipe S 12,5 Mpa (setara 1SP : 3PP), cara manual</v>
      </c>
      <c r="E36" s="765"/>
      <c r="F36" s="766"/>
      <c r="G36" s="761">
        <f>0.5*((2*(6+7))+6)</f>
        <v>16</v>
      </c>
      <c r="H36" s="762" t="s">
        <v>73</v>
      </c>
      <c r="I36" s="762" t="str">
        <f>'Analisa '!A100</f>
        <v>2.2.2.1.4 </v>
      </c>
      <c r="J36" s="761">
        <f>'Analisa '!G116</f>
        <v>870521.25</v>
      </c>
      <c r="K36" s="836">
        <f>G36*J36</f>
        <v>13928340</v>
      </c>
      <c r="L36" s="837">
        <f>(K36/'2. RAB Progres Revit Akses&amp;Meu'!$C$41)*100</f>
        <v>2.14570457323668</v>
      </c>
      <c r="M36" s="851">
        <v>1</v>
      </c>
      <c r="N36" s="833">
        <f t="shared" si="13"/>
        <v>2.14570457323668</v>
      </c>
      <c r="O36" s="852"/>
      <c r="P36" s="835">
        <f t="shared" si="14"/>
        <v>0</v>
      </c>
      <c r="Q36" s="886">
        <f t="shared" si="15"/>
        <v>2.14570457323668</v>
      </c>
      <c r="R36" s="887">
        <f t="shared" si="16"/>
        <v>1</v>
      </c>
      <c r="S36" s="886">
        <f t="shared" si="17"/>
        <v>13928340</v>
      </c>
      <c r="T36" s="888">
        <f t="shared" si="18"/>
        <v>0</v>
      </c>
    </row>
    <row r="37" spans="2:20">
      <c r="B37" s="781"/>
      <c r="C37" s="782"/>
      <c r="D37" s="783"/>
      <c r="E37" s="783"/>
      <c r="F37" s="784"/>
      <c r="G37" s="785"/>
      <c r="H37" s="786"/>
      <c r="I37" s="786"/>
      <c r="J37" s="859"/>
      <c r="K37" s="860"/>
      <c r="L37" s="861"/>
      <c r="M37" s="974"/>
      <c r="N37" s="975"/>
      <c r="O37" s="976"/>
      <c r="P37" s="977"/>
      <c r="Q37" s="996"/>
      <c r="R37" s="996"/>
      <c r="S37" s="996"/>
      <c r="T37" s="997"/>
    </row>
    <row r="38" s="722" customFormat="1" spans="2:20">
      <c r="B38" s="750" t="s">
        <v>74</v>
      </c>
      <c r="C38" s="751" t="s">
        <v>75</v>
      </c>
      <c r="D38" s="753"/>
      <c r="E38" s="753"/>
      <c r="F38" s="754"/>
      <c r="G38" s="755"/>
      <c r="H38" s="756"/>
      <c r="I38" s="756"/>
      <c r="J38" s="755"/>
      <c r="K38" s="831">
        <f>SUM(K39:K41)</f>
        <v>5277612.62115556</v>
      </c>
      <c r="L38" s="846"/>
      <c r="M38" s="971"/>
      <c r="N38" s="978"/>
      <c r="O38" s="972"/>
      <c r="P38" s="973"/>
      <c r="Q38" s="994"/>
      <c r="R38" s="994"/>
      <c r="S38" s="994"/>
      <c r="T38" s="995"/>
    </row>
    <row r="39" ht="27" customHeight="1" spans="2:20">
      <c r="B39" s="757"/>
      <c r="C39" s="758" t="s">
        <v>47</v>
      </c>
      <c r="D39" s="765" t="str">
        <f>'Analisa '!B138</f>
        <v>Pembuatan 1 kg penulangan kolom, balok, ring balok, sloof, dan shearwall untuk BjTP atau BjTS dia. ≥ 12 mm, cara semi mekanis</v>
      </c>
      <c r="E39" s="765"/>
      <c r="F39" s="766"/>
      <c r="G39" s="787">
        <f>1.02*80</f>
        <v>81.6</v>
      </c>
      <c r="H39" s="788" t="s">
        <v>76</v>
      </c>
      <c r="I39" s="788" t="str">
        <f>'Analisa '!A138</f>
        <v>2.2.1.1.2 </v>
      </c>
      <c r="J39" s="761">
        <f>'Analisa '!G156</f>
        <v>20983.406</v>
      </c>
      <c r="K39" s="836">
        <f>G39*J39</f>
        <v>1712245.9296</v>
      </c>
      <c r="L39" s="837">
        <f>(K39/'2. RAB Progres Revit Akses&amp;Meu'!$C$41)*100</f>
        <v>0.263776869436603</v>
      </c>
      <c r="M39" s="832">
        <v>1</v>
      </c>
      <c r="N39" s="833">
        <f t="shared" ref="N39:N41" si="19">L39*M39</f>
        <v>0.263776869436603</v>
      </c>
      <c r="O39" s="852"/>
      <c r="P39" s="835">
        <f t="shared" ref="P39:P41" si="20">L39*O39</f>
        <v>0</v>
      </c>
      <c r="Q39" s="886">
        <f t="shared" ref="Q39:Q41" si="21">N39+P39</f>
        <v>0.263776869436603</v>
      </c>
      <c r="R39" s="887">
        <f t="shared" ref="R39:R41" si="22">M39+O39</f>
        <v>1</v>
      </c>
      <c r="S39" s="886">
        <f t="shared" ref="S39:S41" si="23">K39*R39</f>
        <v>1712245.9296</v>
      </c>
      <c r="T39" s="888">
        <f t="shared" ref="T39:T41" si="24">K39-S39</f>
        <v>0</v>
      </c>
    </row>
    <row r="40" spans="2:20">
      <c r="B40" s="757"/>
      <c r="C40" s="758" t="s">
        <v>50</v>
      </c>
      <c r="D40" s="773" t="str">
        <f>'Analisa '!B200</f>
        <v>Pemasangan 1 m2 bekisting untuk sloof (3 kali pakai)</v>
      </c>
      <c r="E40" s="773"/>
      <c r="F40" s="774"/>
      <c r="G40" s="761">
        <f>34*0.2*2</f>
        <v>13.6</v>
      </c>
      <c r="H40" s="762" t="s">
        <v>69</v>
      </c>
      <c r="I40" s="762" t="str">
        <f>'Analisa '!A200</f>
        <v>2.2.1.3.2 </v>
      </c>
      <c r="J40" s="761">
        <f>'Analisa '!G176</f>
        <v>158792</v>
      </c>
      <c r="K40" s="836">
        <f>G40*J40</f>
        <v>2159571.2</v>
      </c>
      <c r="L40" s="837">
        <f>(K40/'2. RAB Progres Revit Akses&amp;Meu'!$C$41)*100</f>
        <v>0.33268873391016</v>
      </c>
      <c r="M40" s="832">
        <v>1</v>
      </c>
      <c r="N40" s="833">
        <f t="shared" si="19"/>
        <v>0.33268873391016</v>
      </c>
      <c r="O40" s="852"/>
      <c r="P40" s="835">
        <f t="shared" si="20"/>
        <v>0</v>
      </c>
      <c r="Q40" s="886">
        <f t="shared" si="21"/>
        <v>0.33268873391016</v>
      </c>
      <c r="R40" s="887">
        <f t="shared" si="22"/>
        <v>1</v>
      </c>
      <c r="S40" s="886">
        <f t="shared" si="23"/>
        <v>2159571.2</v>
      </c>
      <c r="T40" s="888">
        <f t="shared" si="24"/>
        <v>0</v>
      </c>
    </row>
    <row r="41" ht="27" customHeight="1" spans="2:20">
      <c r="B41" s="757"/>
      <c r="C41" s="758" t="s">
        <v>52</v>
      </c>
      <c r="D41" s="765" t="str">
        <f>'Analisa '!B179</f>
        <v>Pembuatan 1 m3 beton mutu rendah f'c 10 MPa, slump (100 ± 25) mm, agregat maks 19 mm secara manual</v>
      </c>
      <c r="E41" s="765"/>
      <c r="F41" s="766"/>
      <c r="G41" s="761">
        <f>((2*(6+8))+6)*(0.15*0.2)</f>
        <v>1.02</v>
      </c>
      <c r="H41" s="762" t="s">
        <v>73</v>
      </c>
      <c r="I41" s="762" t="str">
        <f>'Analisa '!A179</f>
        <v>2.2.1.4.2 </v>
      </c>
      <c r="J41" s="761">
        <f>'Analisa '!G197</f>
        <v>1378230.87407407</v>
      </c>
      <c r="K41" s="836">
        <f>G41*J41</f>
        <v>1405795.49155556</v>
      </c>
      <c r="L41" s="837">
        <f>(K41/'2. RAB Progres Revit Akses&amp;Meu'!$C$41)*100</f>
        <v>0.216567215853883</v>
      </c>
      <c r="M41" s="832">
        <v>1</v>
      </c>
      <c r="N41" s="833">
        <f t="shared" si="19"/>
        <v>0.216567215853883</v>
      </c>
      <c r="O41" s="852"/>
      <c r="P41" s="835">
        <f t="shared" si="20"/>
        <v>0</v>
      </c>
      <c r="Q41" s="886">
        <f t="shared" si="21"/>
        <v>0.216567215853883</v>
      </c>
      <c r="R41" s="887">
        <f t="shared" si="22"/>
        <v>1</v>
      </c>
      <c r="S41" s="886">
        <f t="shared" si="23"/>
        <v>1405795.49155556</v>
      </c>
      <c r="T41" s="888">
        <f t="shared" si="24"/>
        <v>0</v>
      </c>
    </row>
    <row r="42" spans="2:20">
      <c r="B42" s="781"/>
      <c r="C42" s="782"/>
      <c r="D42" s="783"/>
      <c r="E42" s="783"/>
      <c r="F42" s="784"/>
      <c r="G42" s="785"/>
      <c r="H42" s="786"/>
      <c r="I42" s="786"/>
      <c r="J42" s="859"/>
      <c r="K42" s="860"/>
      <c r="L42" s="861"/>
      <c r="M42" s="974"/>
      <c r="N42" s="975"/>
      <c r="O42" s="976"/>
      <c r="P42" s="977"/>
      <c r="Q42" s="996"/>
      <c r="R42" s="996"/>
      <c r="S42" s="996"/>
      <c r="T42" s="997"/>
    </row>
    <row r="43" s="723" customFormat="1" spans="2:20">
      <c r="B43" s="750" t="s">
        <v>77</v>
      </c>
      <c r="C43" s="751" t="s">
        <v>78</v>
      </c>
      <c r="D43" s="752"/>
      <c r="E43" s="752"/>
      <c r="F43" s="789"/>
      <c r="G43" s="790"/>
      <c r="H43" s="791"/>
      <c r="I43" s="791"/>
      <c r="J43" s="864"/>
      <c r="K43" s="831">
        <f>SUM(K44:K46)</f>
        <v>16300705.7416501</v>
      </c>
      <c r="L43" s="846"/>
      <c r="M43" s="979"/>
      <c r="N43" s="980"/>
      <c r="O43" s="981"/>
      <c r="P43" s="982"/>
      <c r="Q43" s="998"/>
      <c r="R43" s="998"/>
      <c r="S43" s="998"/>
      <c r="T43" s="999"/>
    </row>
    <row r="44" ht="28.2" customHeight="1" spans="2:20">
      <c r="B44" s="757"/>
      <c r="C44" s="758" t="s">
        <v>47</v>
      </c>
      <c r="D44" s="765" t="str">
        <f>D39</f>
        <v>Pembuatan 1 kg penulangan kolom, balok, ring balok, sloof, dan shearwall untuk BjTP atau BjTS dia. ≥ 12 mm, cara semi mekanis</v>
      </c>
      <c r="E44" s="765"/>
      <c r="F44" s="766"/>
      <c r="G44" s="761">
        <v>276.031464486752</v>
      </c>
      <c r="H44" s="762" t="str">
        <f>H39</f>
        <v>kg</v>
      </c>
      <c r="I44" s="788" t="str">
        <f>I39</f>
        <v>2.2.1.1.2 </v>
      </c>
      <c r="J44" s="761">
        <f>J39</f>
        <v>20983.406</v>
      </c>
      <c r="K44" s="836">
        <f>G44*J44</f>
        <v>5792080.28810009</v>
      </c>
      <c r="L44" s="837">
        <f>(K44/'2. RAB Progres Revit Akses&amp;Meu'!$C$41)*100</f>
        <v>0.892288180984267</v>
      </c>
      <c r="M44" s="832">
        <v>1</v>
      </c>
      <c r="N44" s="833">
        <f t="shared" ref="N44:N46" si="25">L44*M44</f>
        <v>0.892288180984267</v>
      </c>
      <c r="O44" s="834"/>
      <c r="P44" s="835">
        <f t="shared" ref="P44:P46" si="26">L44*O44</f>
        <v>0</v>
      </c>
      <c r="Q44" s="886">
        <f t="shared" ref="Q44:Q46" si="27">N44+P44</f>
        <v>0.892288180984267</v>
      </c>
      <c r="R44" s="887">
        <f t="shared" ref="R44:R46" si="28">M44+O44</f>
        <v>1</v>
      </c>
      <c r="S44" s="886">
        <f t="shared" ref="S44:S46" si="29">K44*R44</f>
        <v>5792080.28810009</v>
      </c>
      <c r="T44" s="888">
        <f t="shared" ref="T44:T46" si="30">K44-S44</f>
        <v>0</v>
      </c>
    </row>
    <row r="45" spans="2:20">
      <c r="B45" s="757"/>
      <c r="C45" s="758" t="s">
        <v>50</v>
      </c>
      <c r="D45" s="773" t="str">
        <f>'Analisa '!B220</f>
        <v>Pemasangan 1 m2 bekisting untuk kolom (3 kali pakai)</v>
      </c>
      <c r="E45" s="773"/>
      <c r="F45" s="774"/>
      <c r="G45" s="1034">
        <f>(0.25*4.2*4)*9</f>
        <v>37.8</v>
      </c>
      <c r="H45" s="762" t="s">
        <v>69</v>
      </c>
      <c r="I45" s="762" t="str">
        <f>'Analisa '!A220</f>
        <v>2.2.1.3.3 </v>
      </c>
      <c r="J45" s="761">
        <f>'Analisa '!G239</f>
        <v>191866.53475</v>
      </c>
      <c r="K45" s="836">
        <f>G45*J45</f>
        <v>7252555.01355</v>
      </c>
      <c r="L45" s="837">
        <f>(K45/'2. RAB Progres Revit Akses&amp;Meu'!$C$41)*100</f>
        <v>1.11727890475282</v>
      </c>
      <c r="M45" s="832">
        <v>1</v>
      </c>
      <c r="N45" s="833">
        <f t="shared" si="25"/>
        <v>1.11727890475282</v>
      </c>
      <c r="O45" s="834"/>
      <c r="P45" s="835">
        <f t="shared" si="26"/>
        <v>0</v>
      </c>
      <c r="Q45" s="886">
        <f t="shared" si="27"/>
        <v>1.11727890475282</v>
      </c>
      <c r="R45" s="887">
        <f t="shared" si="28"/>
        <v>1</v>
      </c>
      <c r="S45" s="886">
        <f t="shared" si="29"/>
        <v>7252555.01355</v>
      </c>
      <c r="T45" s="888">
        <f t="shared" si="30"/>
        <v>0</v>
      </c>
    </row>
    <row r="46" ht="27" customHeight="1" spans="2:20">
      <c r="B46" s="757"/>
      <c r="C46" s="758" t="s">
        <v>52</v>
      </c>
      <c r="D46" s="765" t="str">
        <f>D41</f>
        <v>Pembuatan 1 m3 beton mutu rendah f'c 10 MPa, slump (100 ± 25) mm, agregat maks 19 mm secara manual</v>
      </c>
      <c r="E46" s="765"/>
      <c r="F46" s="766"/>
      <c r="G46" s="761">
        <f>((4.2*0.25*0.25)*9)</f>
        <v>2.3625</v>
      </c>
      <c r="H46" s="762" t="s">
        <v>73</v>
      </c>
      <c r="I46" s="762" t="str">
        <f>I41</f>
        <v>2.2.1.4.2 </v>
      </c>
      <c r="J46" s="761">
        <f>J41</f>
        <v>1378230.87407407</v>
      </c>
      <c r="K46" s="836">
        <f>G46*J46</f>
        <v>3256070.44</v>
      </c>
      <c r="L46" s="837">
        <f>(K46/'2. RAB Progres Revit Akses&amp;Meu'!$C$41)*100</f>
        <v>0.501607889661566</v>
      </c>
      <c r="M46" s="832">
        <v>1</v>
      </c>
      <c r="N46" s="833">
        <f t="shared" si="25"/>
        <v>0.501607889661566</v>
      </c>
      <c r="O46" s="852"/>
      <c r="P46" s="835">
        <f t="shared" si="26"/>
        <v>0</v>
      </c>
      <c r="Q46" s="886">
        <f t="shared" si="27"/>
        <v>0.501607889661566</v>
      </c>
      <c r="R46" s="887">
        <f t="shared" si="28"/>
        <v>1</v>
      </c>
      <c r="S46" s="886">
        <f t="shared" si="29"/>
        <v>3256070.44</v>
      </c>
      <c r="T46" s="888">
        <f t="shared" si="30"/>
        <v>0</v>
      </c>
    </row>
    <row r="47" spans="2:20">
      <c r="B47" s="757"/>
      <c r="C47" s="758"/>
      <c r="D47" s="773"/>
      <c r="E47" s="773"/>
      <c r="F47" s="774"/>
      <c r="G47" s="761"/>
      <c r="H47" s="762"/>
      <c r="I47" s="762"/>
      <c r="J47" s="761"/>
      <c r="K47" s="836"/>
      <c r="L47" s="854"/>
      <c r="M47" s="974"/>
      <c r="N47" s="975"/>
      <c r="O47" s="976"/>
      <c r="P47" s="977"/>
      <c r="Q47" s="996"/>
      <c r="R47" s="996"/>
      <c r="S47" s="996"/>
      <c r="T47" s="997"/>
    </row>
    <row r="48" spans="2:20">
      <c r="B48" s="750" t="s">
        <v>79</v>
      </c>
      <c r="C48" s="751" t="s">
        <v>80</v>
      </c>
      <c r="D48" s="752"/>
      <c r="E48" s="752"/>
      <c r="F48" s="789"/>
      <c r="G48" s="790"/>
      <c r="H48" s="791"/>
      <c r="I48" s="791"/>
      <c r="J48" s="864"/>
      <c r="K48" s="831">
        <f>SUM(K49:K51)</f>
        <v>6762647.41200741</v>
      </c>
      <c r="L48" s="846"/>
      <c r="M48" s="983"/>
      <c r="N48" s="984"/>
      <c r="O48" s="985"/>
      <c r="P48" s="986"/>
      <c r="Q48" s="1000"/>
      <c r="R48" s="1000"/>
      <c r="S48" s="1000"/>
      <c r="T48" s="1001"/>
    </row>
    <row r="49" ht="27.45" customHeight="1" spans="2:20">
      <c r="B49" s="757"/>
      <c r="C49" s="758" t="s">
        <v>47</v>
      </c>
      <c r="D49" s="765" t="str">
        <f>D44</f>
        <v>Pembuatan 1 kg penulangan kolom, balok, ring balok, sloof, dan shearwall untuk BjTP atau BjTS dia. ≥ 12 mm, cara semi mekanis</v>
      </c>
      <c r="E49" s="765"/>
      <c r="F49" s="766"/>
      <c r="G49" s="787">
        <f>1.18*100</f>
        <v>118</v>
      </c>
      <c r="H49" s="762" t="str">
        <f>H44</f>
        <v>kg</v>
      </c>
      <c r="I49" s="788" t="str">
        <f>I44</f>
        <v>2.2.1.1.2 </v>
      </c>
      <c r="J49" s="761">
        <f>J44</f>
        <v>20983.406</v>
      </c>
      <c r="K49" s="836">
        <f>G49*J49</f>
        <v>2476041.908</v>
      </c>
      <c r="L49" s="837">
        <f>(K49/'2. RAB Progres Revit Akses&amp;Meu'!$C$41)*100</f>
        <v>0.381442041587245</v>
      </c>
      <c r="M49" s="832">
        <v>1</v>
      </c>
      <c r="N49" s="833">
        <f t="shared" ref="N49:N51" si="31">L49*M49</f>
        <v>0.381442041587245</v>
      </c>
      <c r="O49" s="834"/>
      <c r="P49" s="835">
        <f t="shared" ref="P49:P51" si="32">L49*O49</f>
        <v>0</v>
      </c>
      <c r="Q49" s="886">
        <f t="shared" ref="Q49:Q51" si="33">N49+P49</f>
        <v>0.381442041587245</v>
      </c>
      <c r="R49" s="887">
        <f t="shared" ref="R49:R51" si="34">M49+O49</f>
        <v>1</v>
      </c>
      <c r="S49" s="886">
        <f t="shared" ref="S49:S51" si="35">K49*R49</f>
        <v>2476041.908</v>
      </c>
      <c r="T49" s="888">
        <f t="shared" ref="T49:T51" si="36">K49-S49</f>
        <v>0</v>
      </c>
    </row>
    <row r="50" ht="13.8" customHeight="1" spans="2:20">
      <c r="B50" s="757"/>
      <c r="C50" s="758" t="s">
        <v>50</v>
      </c>
      <c r="D50" s="773" t="str">
        <f>'Analisa '!B242</f>
        <v>Pemasangan 1 m2 bekisting untuk balok (3 kali pakai)</v>
      </c>
      <c r="E50" s="773"/>
      <c r="F50" s="774"/>
      <c r="G50" s="761">
        <f>(34*0.2*2)</f>
        <v>13.6</v>
      </c>
      <c r="H50" s="762" t="s">
        <v>69</v>
      </c>
      <c r="I50" s="762" t="str">
        <f>'Analisa '!A242</f>
        <v>2.2.1.3.4 </v>
      </c>
      <c r="J50" s="761">
        <f>'Analisa '!G261</f>
        <v>195609.78475</v>
      </c>
      <c r="K50" s="836">
        <f>G50*J50</f>
        <v>2660293.0726</v>
      </c>
      <c r="L50" s="837">
        <f>(K50/'2. RAB Progres Revit Akses&amp;Meu'!$C$41)*100</f>
        <v>0.409826512852766</v>
      </c>
      <c r="M50" s="832">
        <v>1</v>
      </c>
      <c r="N50" s="833">
        <f t="shared" si="31"/>
        <v>0.409826512852766</v>
      </c>
      <c r="O50" s="834"/>
      <c r="P50" s="835">
        <f t="shared" si="32"/>
        <v>0</v>
      </c>
      <c r="Q50" s="886">
        <f t="shared" si="33"/>
        <v>0.409826512852766</v>
      </c>
      <c r="R50" s="887">
        <f t="shared" si="34"/>
        <v>1</v>
      </c>
      <c r="S50" s="886">
        <f t="shared" si="35"/>
        <v>2660293.0726</v>
      </c>
      <c r="T50" s="888">
        <f t="shared" si="36"/>
        <v>0</v>
      </c>
    </row>
    <row r="51" ht="27" customHeight="1" spans="2:20">
      <c r="B51" s="775"/>
      <c r="C51" s="776" t="s">
        <v>81</v>
      </c>
      <c r="D51" s="765" t="str">
        <f>D46</f>
        <v>Pembuatan 1 m3 beton mutu rendah f'c 10 MPa, slump (100 ± 25) mm, agregat maks 19 mm secara manual</v>
      </c>
      <c r="E51" s="765"/>
      <c r="F51" s="766"/>
      <c r="G51" s="779">
        <v>1.18</v>
      </c>
      <c r="H51" s="780" t="str">
        <f>H46</f>
        <v>m³</v>
      </c>
      <c r="I51" s="780" t="str">
        <f>I46</f>
        <v>2.2.1.4.2 </v>
      </c>
      <c r="J51" s="779">
        <f>J46</f>
        <v>1378230.87407407</v>
      </c>
      <c r="K51" s="836">
        <f>G51*J51</f>
        <v>1626312.43140741</v>
      </c>
      <c r="L51" s="837">
        <f>(K51/'2. RAB Progres Revit Akses&amp;Meu'!$C$41)*100</f>
        <v>0.250538543830962</v>
      </c>
      <c r="M51" s="832">
        <v>1</v>
      </c>
      <c r="N51" s="833">
        <f t="shared" si="31"/>
        <v>0.250538543830962</v>
      </c>
      <c r="O51" s="834"/>
      <c r="P51" s="835">
        <f t="shared" si="32"/>
        <v>0</v>
      </c>
      <c r="Q51" s="886">
        <f t="shared" si="33"/>
        <v>0.250538543830962</v>
      </c>
      <c r="R51" s="887">
        <f t="shared" si="34"/>
        <v>1</v>
      </c>
      <c r="S51" s="886">
        <f t="shared" si="35"/>
        <v>1626312.43140741</v>
      </c>
      <c r="T51" s="888">
        <f t="shared" si="36"/>
        <v>0</v>
      </c>
    </row>
    <row r="52" spans="2:20">
      <c r="B52" s="781"/>
      <c r="C52" s="782"/>
      <c r="D52" s="792"/>
      <c r="E52" s="792"/>
      <c r="F52" s="793"/>
      <c r="G52" s="785"/>
      <c r="H52" s="786"/>
      <c r="I52" s="786"/>
      <c r="J52" s="785"/>
      <c r="K52" s="860"/>
      <c r="L52" s="861"/>
      <c r="M52" s="974"/>
      <c r="N52" s="987"/>
      <c r="O52" s="976"/>
      <c r="P52" s="977"/>
      <c r="Q52" s="996"/>
      <c r="R52" s="996"/>
      <c r="S52" s="996"/>
      <c r="T52" s="997"/>
    </row>
    <row r="53" spans="2:20">
      <c r="B53" s="750" t="s">
        <v>82</v>
      </c>
      <c r="C53" s="751" t="s">
        <v>83</v>
      </c>
      <c r="D53" s="752"/>
      <c r="E53" s="752"/>
      <c r="F53" s="789"/>
      <c r="G53" s="790"/>
      <c r="H53" s="791"/>
      <c r="I53" s="791"/>
      <c r="J53" s="864"/>
      <c r="K53" s="831">
        <f>SUM(K54:K57)</f>
        <v>34856186.395</v>
      </c>
      <c r="L53" s="846"/>
      <c r="M53" s="983"/>
      <c r="N53" s="984"/>
      <c r="O53" s="985"/>
      <c r="P53" s="986"/>
      <c r="Q53" s="1000"/>
      <c r="R53" s="1000"/>
      <c r="S53" s="1000"/>
      <c r="T53" s="1001"/>
    </row>
    <row r="54" ht="27.45" customHeight="1" spans="2:20">
      <c r="B54" s="757"/>
      <c r="C54" s="758" t="s">
        <v>47</v>
      </c>
      <c r="D54" s="794" t="str">
        <f>'Analisa '!B305</f>
        <v>Pemasangan 1 m2 dinding bata merah tebal 1/2 batu dengan mortar tipe S,fc’ 12,5 MPa (Setara Campuran 1SP : 3PP) </v>
      </c>
      <c r="E54" s="794"/>
      <c r="F54" s="795"/>
      <c r="G54" s="761">
        <v>100</v>
      </c>
      <c r="H54" s="762" t="s">
        <v>69</v>
      </c>
      <c r="I54" s="762" t="str">
        <f>'Analisa '!A305</f>
        <v>3.6.1.7 </v>
      </c>
      <c r="J54" s="761">
        <f>'Analisa '!G322</f>
        <v>179486.25</v>
      </c>
      <c r="K54" s="836">
        <f>G54*J54</f>
        <v>17948625</v>
      </c>
      <c r="L54" s="837">
        <f>(K54/'2. RAB Progres Revit Akses&amp;Meu'!$C$41)*100</f>
        <v>2.76504211886056</v>
      </c>
      <c r="M54" s="832">
        <v>1</v>
      </c>
      <c r="N54" s="833">
        <f t="shared" ref="N54:N57" si="37">L54*M54</f>
        <v>2.76504211886056</v>
      </c>
      <c r="O54" s="834"/>
      <c r="P54" s="835">
        <f t="shared" ref="P54:P57" si="38">L54*O54</f>
        <v>0</v>
      </c>
      <c r="Q54" s="886">
        <f t="shared" ref="Q54:Q57" si="39">N54+P54</f>
        <v>2.76504211886056</v>
      </c>
      <c r="R54" s="887">
        <f t="shared" ref="R54:R57" si="40">M54+O54</f>
        <v>1</v>
      </c>
      <c r="S54" s="886">
        <f t="shared" ref="S54:S57" si="41">K54*R54</f>
        <v>17948625</v>
      </c>
      <c r="T54" s="888">
        <f t="shared" ref="T54:T57" si="42">K54-S54</f>
        <v>0</v>
      </c>
    </row>
    <row r="55" spans="2:20">
      <c r="B55" s="757"/>
      <c r="C55" s="758" t="s">
        <v>50</v>
      </c>
      <c r="D55" s="796" t="str">
        <f>'Analisa '!B325</f>
        <v>Pemasangan 1 m2 plesteran 1SP : 2PP tebal 15 mm</v>
      </c>
      <c r="E55" s="773"/>
      <c r="F55" s="774"/>
      <c r="G55" s="761">
        <f>G54</f>
        <v>100</v>
      </c>
      <c r="H55" s="762" t="s">
        <v>69</v>
      </c>
      <c r="I55" s="867" t="str">
        <f>'Analisa '!A325</f>
        <v>3.7.2</v>
      </c>
      <c r="J55" s="761">
        <f>'Analisa '!G341</f>
        <v>61707.16</v>
      </c>
      <c r="K55" s="836">
        <f t="shared" ref="K55:K57" si="43">G55*J55</f>
        <v>6170716</v>
      </c>
      <c r="L55" s="837">
        <f>(K55/'2. RAB Progres Revit Akses&amp;Meu'!$C$41)*100</f>
        <v>0.950618202983613</v>
      </c>
      <c r="M55" s="851">
        <v>1</v>
      </c>
      <c r="N55" s="833">
        <f t="shared" si="37"/>
        <v>0.950618202983613</v>
      </c>
      <c r="O55" s="852"/>
      <c r="P55" s="835">
        <f t="shared" si="38"/>
        <v>0</v>
      </c>
      <c r="Q55" s="886">
        <f t="shared" si="39"/>
        <v>0.950618202983613</v>
      </c>
      <c r="R55" s="887">
        <f t="shared" si="40"/>
        <v>1</v>
      </c>
      <c r="S55" s="886">
        <f t="shared" si="41"/>
        <v>6170716</v>
      </c>
      <c r="T55" s="888">
        <f t="shared" si="42"/>
        <v>0</v>
      </c>
    </row>
    <row r="56" spans="2:20">
      <c r="B56" s="757"/>
      <c r="C56" s="758" t="s">
        <v>52</v>
      </c>
      <c r="D56" s="796" t="str">
        <f>'Analisa '!B344</f>
        <v>Pemasangan 1 m2 acian</v>
      </c>
      <c r="E56" s="773"/>
      <c r="F56" s="774"/>
      <c r="G56" s="761">
        <f>G55</f>
        <v>100</v>
      </c>
      <c r="H56" s="762" t="s">
        <v>69</v>
      </c>
      <c r="I56" s="867" t="str">
        <f>'Analisa '!A344</f>
        <v>3.7.8</v>
      </c>
      <c r="J56" s="761">
        <f>'Analisa '!G359</f>
        <v>46230</v>
      </c>
      <c r="K56" s="836">
        <f t="shared" si="43"/>
        <v>4623000</v>
      </c>
      <c r="L56" s="837">
        <f>(K56/'2. RAB Progres Revit Akses&amp;Meu'!$C$41)*100</f>
        <v>0.71218768654938</v>
      </c>
      <c r="M56" s="851"/>
      <c r="N56" s="833">
        <f t="shared" si="37"/>
        <v>0</v>
      </c>
      <c r="O56" s="852"/>
      <c r="P56" s="835">
        <f t="shared" si="38"/>
        <v>0</v>
      </c>
      <c r="Q56" s="886">
        <f t="shared" si="39"/>
        <v>0</v>
      </c>
      <c r="R56" s="887">
        <f t="shared" si="40"/>
        <v>0</v>
      </c>
      <c r="S56" s="886">
        <f t="shared" si="41"/>
        <v>0</v>
      </c>
      <c r="T56" s="888">
        <f t="shared" si="42"/>
        <v>4623000</v>
      </c>
    </row>
    <row r="57" spans="2:20">
      <c r="B57" s="775"/>
      <c r="C57" s="776" t="s">
        <v>55</v>
      </c>
      <c r="D57" s="797" t="str">
        <f>'Analisa '!B806</f>
        <v>Pemasangan 1 m2 dinding homogeneous tile uk. 40x40 cm (1SP : 2PP)</v>
      </c>
      <c r="E57" s="777"/>
      <c r="F57" s="778"/>
      <c r="G57" s="779">
        <v>14.21</v>
      </c>
      <c r="H57" s="762" t="s">
        <v>69</v>
      </c>
      <c r="I57" s="988" t="str">
        <f>'Analisa '!A806</f>
        <v>3.10.2.2</v>
      </c>
      <c r="J57" s="779">
        <f>'Analisa '!G823</f>
        <v>430249.5</v>
      </c>
      <c r="K57" s="836">
        <f t="shared" si="43"/>
        <v>6113845.395</v>
      </c>
      <c r="L57" s="837">
        <f>(K57/'2. RAB Progres Revit Akses&amp;Meu'!$C$41)*100</f>
        <v>0.941857107459578</v>
      </c>
      <c r="M57" s="851"/>
      <c r="N57" s="833">
        <f t="shared" si="37"/>
        <v>0</v>
      </c>
      <c r="O57" s="852"/>
      <c r="P57" s="835">
        <f t="shared" si="38"/>
        <v>0</v>
      </c>
      <c r="Q57" s="886">
        <f t="shared" si="39"/>
        <v>0</v>
      </c>
      <c r="R57" s="887">
        <f t="shared" si="40"/>
        <v>0</v>
      </c>
      <c r="S57" s="886">
        <f t="shared" si="41"/>
        <v>0</v>
      </c>
      <c r="T57" s="888">
        <f t="shared" si="42"/>
        <v>6113845.395</v>
      </c>
    </row>
    <row r="58" spans="2:20">
      <c r="B58" s="781"/>
      <c r="C58" s="782"/>
      <c r="D58" s="783"/>
      <c r="E58" s="783"/>
      <c r="F58" s="784"/>
      <c r="G58" s="785"/>
      <c r="H58" s="786"/>
      <c r="I58" s="786"/>
      <c r="J58" s="859"/>
      <c r="K58" s="860"/>
      <c r="L58" s="861"/>
      <c r="M58" s="974"/>
      <c r="N58" s="975"/>
      <c r="O58" s="976"/>
      <c r="P58" s="977"/>
      <c r="Q58" s="996"/>
      <c r="R58" s="996"/>
      <c r="S58" s="996"/>
      <c r="T58" s="997"/>
    </row>
    <row r="59" spans="2:20">
      <c r="B59" s="750" t="s">
        <v>84</v>
      </c>
      <c r="C59" s="798" t="s">
        <v>85</v>
      </c>
      <c r="D59" s="752"/>
      <c r="E59" s="752"/>
      <c r="F59" s="789"/>
      <c r="G59" s="790"/>
      <c r="H59" s="791"/>
      <c r="I59" s="791"/>
      <c r="J59" s="864"/>
      <c r="K59" s="831">
        <f>SUM(K60:K63)</f>
        <v>6326000</v>
      </c>
      <c r="L59" s="846"/>
      <c r="M59" s="983"/>
      <c r="N59" s="984"/>
      <c r="O59" s="985"/>
      <c r="P59" s="986"/>
      <c r="Q59" s="1000"/>
      <c r="R59" s="1000"/>
      <c r="S59" s="1000"/>
      <c r="T59" s="1001"/>
    </row>
    <row r="60" spans="2:20">
      <c r="B60" s="757"/>
      <c r="C60" s="758" t="s">
        <v>47</v>
      </c>
      <c r="D60" s="796" t="s">
        <v>86</v>
      </c>
      <c r="E60" s="773"/>
      <c r="F60" s="774"/>
      <c r="G60" s="761">
        <v>1</v>
      </c>
      <c r="H60" s="762" t="s">
        <v>87</v>
      </c>
      <c r="I60" s="762"/>
      <c r="J60" s="869">
        <v>1000000</v>
      </c>
      <c r="K60" s="836">
        <f t="shared" ref="K60:K63" si="44">G60*J60</f>
        <v>1000000</v>
      </c>
      <c r="L60" s="837">
        <f>(K60/'2. RAB Progres Revit Akses&amp;Meu'!$C$41)*100</f>
        <v>0.154053144397443</v>
      </c>
      <c r="M60" s="851">
        <v>1</v>
      </c>
      <c r="N60" s="833">
        <f t="shared" ref="N60:N63" si="45">L60*M60</f>
        <v>0.154053144397443</v>
      </c>
      <c r="O60" s="852"/>
      <c r="P60" s="835">
        <f t="shared" ref="P60:P63" si="46">L60*O60</f>
        <v>0</v>
      </c>
      <c r="Q60" s="886">
        <f t="shared" ref="Q60:Q63" si="47">N60+P60</f>
        <v>0.154053144397443</v>
      </c>
      <c r="R60" s="887">
        <f t="shared" ref="R60:R63" si="48">M60+O60</f>
        <v>1</v>
      </c>
      <c r="S60" s="886">
        <f t="shared" ref="S60:S63" si="49">K60*R60</f>
        <v>1000000</v>
      </c>
      <c r="T60" s="888">
        <f>K60-S60</f>
        <v>0</v>
      </c>
    </row>
    <row r="61" spans="2:20">
      <c r="B61" s="757"/>
      <c r="C61" s="758" t="s">
        <v>50</v>
      </c>
      <c r="D61" s="773" t="s">
        <v>88</v>
      </c>
      <c r="E61" s="773"/>
      <c r="F61" s="774"/>
      <c r="G61" s="761">
        <v>3</v>
      </c>
      <c r="H61" s="762" t="s">
        <v>87</v>
      </c>
      <c r="I61" s="762"/>
      <c r="J61" s="869">
        <v>1500000</v>
      </c>
      <c r="K61" s="836">
        <f t="shared" si="44"/>
        <v>4500000</v>
      </c>
      <c r="L61" s="837">
        <f>(K61/'2. RAB Progres Revit Akses&amp;Meu'!$C$41)*100</f>
        <v>0.693239149788494</v>
      </c>
      <c r="M61" s="851">
        <v>1</v>
      </c>
      <c r="N61" s="833">
        <f t="shared" si="45"/>
        <v>0.693239149788494</v>
      </c>
      <c r="O61" s="852"/>
      <c r="P61" s="835">
        <f t="shared" si="46"/>
        <v>0</v>
      </c>
      <c r="Q61" s="886">
        <f t="shared" si="47"/>
        <v>0.693239149788494</v>
      </c>
      <c r="R61" s="887">
        <f t="shared" si="48"/>
        <v>1</v>
      </c>
      <c r="S61" s="886">
        <f t="shared" si="49"/>
        <v>4500000</v>
      </c>
      <c r="T61" s="888">
        <f t="shared" ref="T61:T63" si="50">K61-S61</f>
        <v>0</v>
      </c>
    </row>
    <row r="62" spans="2:20">
      <c r="B62" s="775"/>
      <c r="C62" s="776" t="s">
        <v>52</v>
      </c>
      <c r="D62" s="777" t="s">
        <v>89</v>
      </c>
      <c r="E62" s="777"/>
      <c r="F62" s="778"/>
      <c r="G62" s="779">
        <v>2</v>
      </c>
      <c r="H62" s="780" t="s">
        <v>87</v>
      </c>
      <c r="I62" s="780"/>
      <c r="J62" s="869">
        <v>300000</v>
      </c>
      <c r="K62" s="836">
        <f t="shared" si="44"/>
        <v>600000</v>
      </c>
      <c r="L62" s="837">
        <f>(K62/'2. RAB Progres Revit Akses&amp;Meu'!$C$41)*100</f>
        <v>0.0924318866384659</v>
      </c>
      <c r="M62" s="851">
        <v>1</v>
      </c>
      <c r="N62" s="833">
        <f t="shared" si="45"/>
        <v>0.0924318866384659</v>
      </c>
      <c r="O62" s="852"/>
      <c r="P62" s="835">
        <f t="shared" si="46"/>
        <v>0</v>
      </c>
      <c r="Q62" s="886">
        <f t="shared" si="47"/>
        <v>0.0924318866384659</v>
      </c>
      <c r="R62" s="887">
        <f t="shared" si="48"/>
        <v>1</v>
      </c>
      <c r="S62" s="886">
        <f t="shared" si="49"/>
        <v>600000</v>
      </c>
      <c r="T62" s="888">
        <f t="shared" si="50"/>
        <v>0</v>
      </c>
    </row>
    <row r="63" spans="2:20">
      <c r="B63" s="775"/>
      <c r="C63" s="776" t="s">
        <v>55</v>
      </c>
      <c r="D63" s="777" t="str">
        <f>'[497]Upah Bahan'!E1040</f>
        <v>Roster 10 x  20 cm</v>
      </c>
      <c r="E63" s="777"/>
      <c r="F63" s="778"/>
      <c r="G63" s="779">
        <v>20</v>
      </c>
      <c r="H63" s="780" t="s">
        <v>87</v>
      </c>
      <c r="I63" s="780"/>
      <c r="J63" s="868">
        <f>'Upah Bahan'!G1040</f>
        <v>11300</v>
      </c>
      <c r="K63" s="836">
        <f t="shared" si="44"/>
        <v>226000</v>
      </c>
      <c r="L63" s="837">
        <f>(K63/'2. RAB Progres Revit Akses&amp;Meu'!$C$41)*100</f>
        <v>0.0348160106338221</v>
      </c>
      <c r="M63" s="851">
        <v>1</v>
      </c>
      <c r="N63" s="833">
        <f t="shared" si="45"/>
        <v>0.0348160106338221</v>
      </c>
      <c r="O63" s="852"/>
      <c r="P63" s="835">
        <f t="shared" si="46"/>
        <v>0</v>
      </c>
      <c r="Q63" s="886">
        <f t="shared" si="47"/>
        <v>0.0348160106338221</v>
      </c>
      <c r="R63" s="887">
        <f t="shared" si="48"/>
        <v>1</v>
      </c>
      <c r="S63" s="886">
        <f t="shared" si="49"/>
        <v>226000</v>
      </c>
      <c r="T63" s="888">
        <f t="shared" si="50"/>
        <v>0</v>
      </c>
    </row>
    <row r="64" spans="2:20">
      <c r="B64" s="781"/>
      <c r="C64" s="782"/>
      <c r="D64" s="783"/>
      <c r="E64" s="783"/>
      <c r="F64" s="784"/>
      <c r="G64" s="785"/>
      <c r="H64" s="786"/>
      <c r="I64" s="786"/>
      <c r="J64" s="859"/>
      <c r="K64" s="860"/>
      <c r="L64" s="861"/>
      <c r="M64" s="974"/>
      <c r="N64" s="975"/>
      <c r="O64" s="976"/>
      <c r="P64" s="977"/>
      <c r="Q64" s="996"/>
      <c r="R64" s="996"/>
      <c r="S64" s="996"/>
      <c r="T64" s="997"/>
    </row>
    <row r="65" spans="2:20">
      <c r="B65" s="750" t="s">
        <v>90</v>
      </c>
      <c r="C65" s="751" t="s">
        <v>91</v>
      </c>
      <c r="D65" s="752"/>
      <c r="E65" s="752"/>
      <c r="F65" s="789"/>
      <c r="G65" s="790"/>
      <c r="H65" s="791"/>
      <c r="I65" s="791"/>
      <c r="J65" s="864"/>
      <c r="K65" s="831">
        <f>SUM(K66:K69)</f>
        <v>30202657.4499318</v>
      </c>
      <c r="L65" s="846"/>
      <c r="M65" s="983"/>
      <c r="N65" s="984"/>
      <c r="O65" s="985"/>
      <c r="P65" s="986"/>
      <c r="Q65" s="1002"/>
      <c r="R65" s="1000"/>
      <c r="S65" s="1000"/>
      <c r="T65" s="1001"/>
    </row>
    <row r="66" spans="2:20">
      <c r="B66" s="799"/>
      <c r="C66" s="800" t="s">
        <v>47</v>
      </c>
      <c r="D66" s="801" t="str">
        <f>'Analisa '!B599</f>
        <v>Pemasangan 1 m2 rangka atap pelana baja ringan (canai dingin) profil C75</v>
      </c>
      <c r="E66" s="802"/>
      <c r="F66" s="803"/>
      <c r="G66" s="804">
        <v>65.1364293440424</v>
      </c>
      <c r="H66" s="805" t="s">
        <v>69</v>
      </c>
      <c r="I66" s="805" t="str">
        <f>'Analisa '!A599</f>
        <v>2.1.1.1 </v>
      </c>
      <c r="J66" s="870">
        <f>'Analisa '!G614</f>
        <v>273996.194</v>
      </c>
      <c r="K66" s="871">
        <f>G66*J66</f>
        <v>17847133.7310175</v>
      </c>
      <c r="L66" s="837">
        <f>(K66/'2. RAB Progres Revit Akses&amp;Meu'!$C$41)*100</f>
        <v>2.74940706974492</v>
      </c>
      <c r="M66" s="851">
        <v>0.3</v>
      </c>
      <c r="N66" s="833">
        <f t="shared" ref="N66:N69" si="51">L66*M66</f>
        <v>0.824822120923477</v>
      </c>
      <c r="O66" s="852">
        <v>0.7</v>
      </c>
      <c r="P66" s="835">
        <f t="shared" ref="P66:P69" si="52">L66*O66</f>
        <v>1.92458494882145</v>
      </c>
      <c r="Q66" s="886">
        <f t="shared" ref="Q66:Q69" si="53">N66+P66</f>
        <v>2.74940706974492</v>
      </c>
      <c r="R66" s="887">
        <f t="shared" ref="R66:R69" si="54">M66+O66</f>
        <v>1</v>
      </c>
      <c r="S66" s="886">
        <f t="shared" ref="S66:S69" si="55">K66*R66</f>
        <v>17847133.7310175</v>
      </c>
      <c r="T66" s="888">
        <f t="shared" ref="T66:T69" si="56">K66-S66</f>
        <v>0</v>
      </c>
    </row>
    <row r="67" spans="2:20">
      <c r="B67" s="757"/>
      <c r="C67" s="758" t="s">
        <v>50</v>
      </c>
      <c r="D67" s="796" t="str">
        <f>'Analisa '!B617</f>
        <v>Pemasangan 1 m2 atap metal menerus tebal 0,4 mm</v>
      </c>
      <c r="E67" s="773"/>
      <c r="F67" s="774"/>
      <c r="G67" s="761">
        <f>G66</f>
        <v>65.1364293440424</v>
      </c>
      <c r="H67" s="762" t="s">
        <v>69</v>
      </c>
      <c r="I67" s="762" t="str">
        <f>'Analisa '!A617</f>
        <v>3.1.3.8 </v>
      </c>
      <c r="J67" s="869">
        <f>'Analisa '!G633</f>
        <v>138287.5</v>
      </c>
      <c r="K67" s="836">
        <f t="shared" ref="K67:K69" si="57">G67*J67</f>
        <v>9007553.97291426</v>
      </c>
      <c r="L67" s="837">
        <f>(K67/'2. RAB Progres Revit Akses&amp;Meu'!$C$41)*100</f>
        <v>1.38764201285712</v>
      </c>
      <c r="M67" s="851"/>
      <c r="N67" s="833">
        <f t="shared" si="51"/>
        <v>0</v>
      </c>
      <c r="O67" s="852">
        <v>0.5</v>
      </c>
      <c r="P67" s="835">
        <f t="shared" si="52"/>
        <v>0.693821006428562</v>
      </c>
      <c r="Q67" s="886">
        <f t="shared" si="53"/>
        <v>0.693821006428562</v>
      </c>
      <c r="R67" s="887">
        <f t="shared" si="54"/>
        <v>0.5</v>
      </c>
      <c r="S67" s="886">
        <f t="shared" si="55"/>
        <v>4503776.98645713</v>
      </c>
      <c r="T67" s="888">
        <f t="shared" si="56"/>
        <v>4503776.98645713</v>
      </c>
    </row>
    <row r="68" spans="2:20">
      <c r="B68" s="775"/>
      <c r="C68" s="776" t="s">
        <v>52</v>
      </c>
      <c r="D68" s="797" t="str">
        <f>'Analisa '!B636</f>
        <v>Pemasangan 1 m' bubung genteng metal</v>
      </c>
      <c r="E68" s="777"/>
      <c r="F68" s="778"/>
      <c r="G68" s="779">
        <v>7.566</v>
      </c>
      <c r="H68" s="780" t="s">
        <v>92</v>
      </c>
      <c r="I68" s="780" t="str">
        <f>'Analisa '!A636</f>
        <v>3.1.3.14 </v>
      </c>
      <c r="J68" s="868">
        <f>'Analisa '!G652</f>
        <v>88481</v>
      </c>
      <c r="K68" s="836">
        <f t="shared" si="57"/>
        <v>669447.246</v>
      </c>
      <c r="L68" s="837">
        <f>(K68/'2. RAB Progres Revit Akses&amp;Meu'!$C$41)*100</f>
        <v>0.103130453254509</v>
      </c>
      <c r="M68" s="851"/>
      <c r="N68" s="833">
        <f t="shared" si="51"/>
        <v>0</v>
      </c>
      <c r="O68" s="852">
        <v>0.5</v>
      </c>
      <c r="P68" s="835">
        <f t="shared" si="52"/>
        <v>0.0515652266272543</v>
      </c>
      <c r="Q68" s="886">
        <f t="shared" si="53"/>
        <v>0.0515652266272543</v>
      </c>
      <c r="R68" s="887">
        <f t="shared" si="54"/>
        <v>0.5</v>
      </c>
      <c r="S68" s="886">
        <f t="shared" si="55"/>
        <v>334723.623</v>
      </c>
      <c r="T68" s="888">
        <f t="shared" si="56"/>
        <v>334723.623</v>
      </c>
    </row>
    <row r="69" spans="2:20">
      <c r="B69" s="775"/>
      <c r="C69" s="776" t="s">
        <v>55</v>
      </c>
      <c r="D69" s="797" t="s">
        <v>93</v>
      </c>
      <c r="E69" s="777"/>
      <c r="F69" s="778"/>
      <c r="G69" s="779">
        <f>(5.5*4)+(7.5*2)</f>
        <v>37</v>
      </c>
      <c r="H69" s="780" t="s">
        <v>92</v>
      </c>
      <c r="I69" s="780" t="str">
        <f>'Analisa '!A747</f>
        <v>3.3.6</v>
      </c>
      <c r="J69" s="868">
        <f>'Analisa '!G763</f>
        <v>72392.5</v>
      </c>
      <c r="K69" s="836">
        <f t="shared" si="57"/>
        <v>2678522.5</v>
      </c>
      <c r="L69" s="837">
        <f>(K69/'2. RAB Progres Revit Akses&amp;Meu'!$C$41)*100</f>
        <v>0.4126348134643</v>
      </c>
      <c r="M69" s="851"/>
      <c r="N69" s="833">
        <f t="shared" si="51"/>
        <v>0</v>
      </c>
      <c r="O69" s="852">
        <v>0.5</v>
      </c>
      <c r="P69" s="835">
        <f t="shared" si="52"/>
        <v>0.20631740673215</v>
      </c>
      <c r="Q69" s="886">
        <f t="shared" si="53"/>
        <v>0.20631740673215</v>
      </c>
      <c r="R69" s="887">
        <f t="shared" si="54"/>
        <v>0.5</v>
      </c>
      <c r="S69" s="886">
        <f t="shared" si="55"/>
        <v>1339261.25</v>
      </c>
      <c r="T69" s="888">
        <f t="shared" si="56"/>
        <v>1339261.25</v>
      </c>
    </row>
    <row r="70" spans="2:20">
      <c r="B70" s="775"/>
      <c r="C70" s="776"/>
      <c r="D70" s="777"/>
      <c r="E70" s="777"/>
      <c r="F70" s="778"/>
      <c r="G70" s="779"/>
      <c r="H70" s="780"/>
      <c r="I70" s="780"/>
      <c r="J70" s="868"/>
      <c r="K70" s="853"/>
      <c r="L70" s="854"/>
      <c r="M70" s="974"/>
      <c r="N70" s="975"/>
      <c r="O70" s="976"/>
      <c r="P70" s="977"/>
      <c r="Q70" s="996"/>
      <c r="R70" s="996"/>
      <c r="S70" s="996"/>
      <c r="T70" s="997"/>
    </row>
    <row r="71" spans="2:20">
      <c r="B71" s="750" t="s">
        <v>94</v>
      </c>
      <c r="C71" s="751" t="s">
        <v>95</v>
      </c>
      <c r="D71" s="752"/>
      <c r="E71" s="752"/>
      <c r="F71" s="789"/>
      <c r="G71" s="790"/>
      <c r="H71" s="791"/>
      <c r="I71" s="791"/>
      <c r="J71" s="864"/>
      <c r="K71" s="831">
        <f>SUM(K72:K74)</f>
        <v>11957239.54</v>
      </c>
      <c r="L71" s="846"/>
      <c r="M71" s="983"/>
      <c r="N71" s="984"/>
      <c r="O71" s="985"/>
      <c r="P71" s="986"/>
      <c r="Q71" s="1000"/>
      <c r="R71" s="1000"/>
      <c r="S71" s="1000"/>
      <c r="T71" s="1001"/>
    </row>
    <row r="72" spans="2:20">
      <c r="B72" s="799"/>
      <c r="C72" s="800" t="s">
        <v>47</v>
      </c>
      <c r="D72" s="801" t="str">
        <f>'Analisa '!B655</f>
        <v>Pemasangan 1 m2 plafon serat semen tebal 4 mm, 5 mm, dan 6 mm</v>
      </c>
      <c r="E72" s="802"/>
      <c r="F72" s="803"/>
      <c r="G72" s="804">
        <f>6*8</f>
        <v>48</v>
      </c>
      <c r="H72" s="805" t="s">
        <v>69</v>
      </c>
      <c r="I72" s="805" t="str">
        <f>'Analisa '!A655</f>
        <v>3.5.2.2.1 </v>
      </c>
      <c r="J72" s="870">
        <f>'Analisa '!G671</f>
        <v>78349.5</v>
      </c>
      <c r="K72" s="871">
        <f>G72*J72</f>
        <v>3760776</v>
      </c>
      <c r="L72" s="837">
        <f>(K72/'2. RAB Progres Revit Akses&amp;Meu'!$C$41)*100</f>
        <v>0.579359368174439</v>
      </c>
      <c r="M72" s="851"/>
      <c r="N72" s="833">
        <f t="shared" ref="N72:N74" si="58">L72*M72</f>
        <v>0</v>
      </c>
      <c r="O72" s="852"/>
      <c r="P72" s="835">
        <f t="shared" ref="P72:P74" si="59">L72*O72</f>
        <v>0</v>
      </c>
      <c r="Q72" s="886">
        <f t="shared" ref="Q72:Q74" si="60">N72+P72</f>
        <v>0</v>
      </c>
      <c r="R72" s="887">
        <f t="shared" ref="R72:R74" si="61">M72+O72</f>
        <v>0</v>
      </c>
      <c r="S72" s="886">
        <f t="shared" ref="S72:S74" si="62">K72*R72</f>
        <v>0</v>
      </c>
      <c r="T72" s="888">
        <f t="shared" ref="T72:T74" si="63">K72-S72</f>
        <v>3760776</v>
      </c>
    </row>
    <row r="73" spans="2:20">
      <c r="B73" s="757"/>
      <c r="C73" s="758" t="s">
        <v>50</v>
      </c>
      <c r="D73" s="796" t="str">
        <f>'Analisa '!B673</f>
        <v>Pemasangan 1 m2 rangka plafon kayu kelas II atau III, modul 60x60 cm</v>
      </c>
      <c r="E73" s="773"/>
      <c r="F73" s="774"/>
      <c r="G73" s="761">
        <f>G72</f>
        <v>48</v>
      </c>
      <c r="H73" s="762" t="s">
        <v>92</v>
      </c>
      <c r="I73" s="762" t="str">
        <f>'Analisa '!A673</f>
        <v>3.5.3.3 </v>
      </c>
      <c r="J73" s="869">
        <f>'Analisa '!G689</f>
        <v>145532.5</v>
      </c>
      <c r="K73" s="836">
        <f t="shared" ref="K73:K74" si="64">G73*J73</f>
        <v>6985560</v>
      </c>
      <c r="L73" s="837">
        <f>(K73/'2. RAB Progres Revit Akses&amp;Meu'!$C$41)*100</f>
        <v>1.076147483377</v>
      </c>
      <c r="M73" s="851"/>
      <c r="N73" s="833">
        <f t="shared" si="58"/>
        <v>0</v>
      </c>
      <c r="O73" s="852"/>
      <c r="P73" s="835">
        <f t="shared" si="59"/>
        <v>0</v>
      </c>
      <c r="Q73" s="886">
        <f t="shared" si="60"/>
        <v>0</v>
      </c>
      <c r="R73" s="887">
        <f t="shared" si="61"/>
        <v>0</v>
      </c>
      <c r="S73" s="886">
        <f t="shared" si="62"/>
        <v>0</v>
      </c>
      <c r="T73" s="888">
        <f t="shared" si="63"/>
        <v>6985560</v>
      </c>
    </row>
    <row r="74" spans="2:20">
      <c r="B74" s="775"/>
      <c r="C74" s="776" t="s">
        <v>52</v>
      </c>
      <c r="D74" s="797" t="str">
        <f>'Analisa '!B766</f>
        <v>Pemasangan 1 m' list plafon gypsum</v>
      </c>
      <c r="E74" s="777"/>
      <c r="F74" s="778"/>
      <c r="G74" s="779">
        <f>(2*(6+8))+(2*(2+6))</f>
        <v>44</v>
      </c>
      <c r="H74" s="762" t="s">
        <v>92</v>
      </c>
      <c r="I74" s="780" t="str">
        <f>'Analisa '!A766</f>
        <v>3.5.2.6 </v>
      </c>
      <c r="J74" s="868">
        <f>'Analisa '!G782</f>
        <v>27520.535</v>
      </c>
      <c r="K74" s="836">
        <f t="shared" si="64"/>
        <v>1210903.54</v>
      </c>
      <c r="L74" s="837">
        <f>(K74/'2. RAB Progres Revit Akses&amp;Meu'!$C$41)*100</f>
        <v>0.186543497898995</v>
      </c>
      <c r="M74" s="851"/>
      <c r="N74" s="833">
        <f t="shared" si="58"/>
        <v>0</v>
      </c>
      <c r="O74" s="852"/>
      <c r="P74" s="835">
        <f t="shared" si="59"/>
        <v>0</v>
      </c>
      <c r="Q74" s="886">
        <f t="shared" si="60"/>
        <v>0</v>
      </c>
      <c r="R74" s="887">
        <f t="shared" si="61"/>
        <v>0</v>
      </c>
      <c r="S74" s="886">
        <f t="shared" si="62"/>
        <v>0</v>
      </c>
      <c r="T74" s="888">
        <f t="shared" si="63"/>
        <v>1210903.54</v>
      </c>
    </row>
    <row r="75" spans="2:20">
      <c r="B75" s="781"/>
      <c r="C75" s="782"/>
      <c r="D75" s="783"/>
      <c r="E75" s="783"/>
      <c r="F75" s="784"/>
      <c r="G75" s="785"/>
      <c r="H75" s="786"/>
      <c r="I75" s="786"/>
      <c r="J75" s="859"/>
      <c r="K75" s="860"/>
      <c r="L75" s="861"/>
      <c r="M75" s="974"/>
      <c r="N75" s="975"/>
      <c r="O75" s="976"/>
      <c r="P75" s="977"/>
      <c r="Q75" s="996"/>
      <c r="R75" s="996"/>
      <c r="S75" s="996"/>
      <c r="T75" s="997"/>
    </row>
    <row r="76" spans="2:20">
      <c r="B76" s="903" t="s">
        <v>96</v>
      </c>
      <c r="C76" s="904" t="s">
        <v>97</v>
      </c>
      <c r="D76" s="905"/>
      <c r="E76" s="905"/>
      <c r="F76" s="906"/>
      <c r="G76" s="907"/>
      <c r="H76" s="908"/>
      <c r="I76" s="908"/>
      <c r="J76" s="925"/>
      <c r="K76" s="926">
        <f>SUM(K77)</f>
        <v>7209370.125</v>
      </c>
      <c r="L76" s="927"/>
      <c r="M76" s="983"/>
      <c r="N76" s="984"/>
      <c r="O76" s="985"/>
      <c r="P76" s="986"/>
      <c r="Q76" s="1000"/>
      <c r="R76" s="1000"/>
      <c r="S76" s="1000"/>
      <c r="T76" s="1001"/>
    </row>
    <row r="77" spans="2:20">
      <c r="B77" s="757"/>
      <c r="C77" s="758" t="s">
        <v>47</v>
      </c>
      <c r="D77" s="796" t="str">
        <f>'Analisa '!B692</f>
        <v>Pemasangan 1 m2 lantai keramik uk. 40x40 cm (1SP : 2PP)</v>
      </c>
      <c r="E77" s="773"/>
      <c r="F77" s="774"/>
      <c r="G77" s="761">
        <f>(6*8)-G99</f>
        <v>45</v>
      </c>
      <c r="H77" s="762" t="s">
        <v>69</v>
      </c>
      <c r="I77" s="762" t="str">
        <f>'Analisa '!A692</f>
        <v>3.9.8.3 </v>
      </c>
      <c r="J77" s="869">
        <f>'Analisa '!G710</f>
        <v>160208.225</v>
      </c>
      <c r="K77" s="836">
        <f t="shared" ref="K77" si="65">G77*J77</f>
        <v>7209370.125</v>
      </c>
      <c r="L77" s="837">
        <f>(K77/'2. RAB Progres Revit Akses&amp;Meu'!$C$41)*100</f>
        <v>1.11062613688124</v>
      </c>
      <c r="M77" s="851"/>
      <c r="N77" s="833">
        <f t="shared" ref="N77" si="66">L77*M77</f>
        <v>0</v>
      </c>
      <c r="O77" s="852"/>
      <c r="P77" s="835">
        <f t="shared" ref="P77" si="67">L77*O77</f>
        <v>0</v>
      </c>
      <c r="Q77" s="886">
        <f t="shared" ref="Q77" si="68">N77+P77</f>
        <v>0</v>
      </c>
      <c r="R77" s="887">
        <f t="shared" ref="R77" si="69">M77+O77</f>
        <v>0</v>
      </c>
      <c r="S77" s="886">
        <f t="shared" ref="S77" si="70">K77*R77</f>
        <v>0</v>
      </c>
      <c r="T77" s="888">
        <f t="shared" ref="T77" si="71">K77-S77</f>
        <v>7209370.125</v>
      </c>
    </row>
    <row r="78" spans="2:20">
      <c r="B78" s="781"/>
      <c r="C78" s="782"/>
      <c r="D78" s="783"/>
      <c r="E78" s="783"/>
      <c r="F78" s="784"/>
      <c r="G78" s="785"/>
      <c r="H78" s="786"/>
      <c r="I78" s="786"/>
      <c r="J78" s="859"/>
      <c r="K78" s="860"/>
      <c r="L78" s="861"/>
      <c r="M78" s="974"/>
      <c r="N78" s="975"/>
      <c r="O78" s="976"/>
      <c r="P78" s="977"/>
      <c r="Q78" s="996"/>
      <c r="R78" s="996"/>
      <c r="S78" s="996"/>
      <c r="T78" s="997"/>
    </row>
    <row r="79" s="724" customFormat="1" spans="2:20">
      <c r="B79" s="750" t="s">
        <v>98</v>
      </c>
      <c r="C79" s="909" t="s">
        <v>99</v>
      </c>
      <c r="D79" s="752"/>
      <c r="E79" s="752"/>
      <c r="F79" s="789"/>
      <c r="G79" s="790"/>
      <c r="H79" s="791"/>
      <c r="I79" s="791"/>
      <c r="J79" s="864"/>
      <c r="K79" s="831">
        <f>SUM(K80:K82)</f>
        <v>15887569.87825</v>
      </c>
      <c r="L79" s="846"/>
      <c r="M79" s="1009"/>
      <c r="N79" s="1010"/>
      <c r="O79" s="1011"/>
      <c r="P79" s="1012"/>
      <c r="Q79" s="1021"/>
      <c r="R79" s="1021"/>
      <c r="S79" s="1021"/>
      <c r="T79" s="1022"/>
    </row>
    <row r="80" ht="27" customHeight="1" spans="2:20">
      <c r="B80" s="757"/>
      <c r="C80" s="758" t="s">
        <v>47</v>
      </c>
      <c r="D80" s="794" t="str">
        <f>'Analisa '!B439</f>
        <v>Pengecatan 1 m2 tembok baru (1 lapis plamir, 1 lapis cat dasar, 2 lapis cat penutup), interior</v>
      </c>
      <c r="E80" s="794"/>
      <c r="F80" s="795"/>
      <c r="G80" s="761">
        <f>G56</f>
        <v>100</v>
      </c>
      <c r="H80" s="762" t="s">
        <v>69</v>
      </c>
      <c r="I80" s="762" t="str">
        <f>'Analisa '!A439</f>
        <v>3.8.10.1 </v>
      </c>
      <c r="J80" s="761">
        <f>'Analisa '!G456</f>
        <v>76676.25</v>
      </c>
      <c r="K80" s="836">
        <f t="shared" ref="K80:K107" si="72">G80*J80</f>
        <v>7667625</v>
      </c>
      <c r="L80" s="837">
        <f>(K80/'2. RAB Progres Revit Akses&amp;Meu'!$C$41)*100</f>
        <v>1.18122174131044</v>
      </c>
      <c r="M80" s="851"/>
      <c r="N80" s="833">
        <f t="shared" ref="N80:N82" si="73">L80*M80</f>
        <v>0</v>
      </c>
      <c r="O80" s="852"/>
      <c r="P80" s="835">
        <f t="shared" ref="P80:P82" si="74">L80*O80</f>
        <v>0</v>
      </c>
      <c r="Q80" s="886">
        <f t="shared" ref="Q80:Q82" si="75">N80+P80</f>
        <v>0</v>
      </c>
      <c r="R80" s="887">
        <f t="shared" ref="R80:R82" si="76">M80+O80</f>
        <v>0</v>
      </c>
      <c r="S80" s="886">
        <f t="shared" ref="S80:S82" si="77">K80*R80</f>
        <v>0</v>
      </c>
      <c r="T80" s="888">
        <f t="shared" ref="T80:T82" si="78">K80-S80</f>
        <v>7667625</v>
      </c>
    </row>
    <row r="81" ht="13.8" customHeight="1" spans="2:20">
      <c r="B81" s="757"/>
      <c r="C81" s="758" t="s">
        <v>50</v>
      </c>
      <c r="D81" s="796" t="str">
        <f>'Analisa '!B459</f>
        <v>Pengecatan 1 m2 tembok baru (1 lapis cat dasar, 2 lapis cat penutup), eksterior</v>
      </c>
      <c r="E81" s="773"/>
      <c r="F81" s="774"/>
      <c r="G81" s="761">
        <f>G80</f>
        <v>100</v>
      </c>
      <c r="H81" s="762" t="s">
        <v>69</v>
      </c>
      <c r="I81" s="762" t="str">
        <f>'Analisa '!A459</f>
        <v>3.8.10.2 </v>
      </c>
      <c r="J81" s="761">
        <f>'Analisa '!G475</f>
        <v>77729.65</v>
      </c>
      <c r="K81" s="836">
        <f t="shared" si="72"/>
        <v>7772965</v>
      </c>
      <c r="L81" s="837">
        <f>(K81/'2. RAB Progres Revit Akses&amp;Meu'!$C$41)*100</f>
        <v>1.19744969954127</v>
      </c>
      <c r="M81" s="851"/>
      <c r="N81" s="833">
        <f t="shared" si="73"/>
        <v>0</v>
      </c>
      <c r="O81" s="852"/>
      <c r="P81" s="835">
        <f t="shared" si="74"/>
        <v>0</v>
      </c>
      <c r="Q81" s="886">
        <f t="shared" si="75"/>
        <v>0</v>
      </c>
      <c r="R81" s="887">
        <f t="shared" si="76"/>
        <v>0</v>
      </c>
      <c r="S81" s="886">
        <f t="shared" si="77"/>
        <v>0</v>
      </c>
      <c r="T81" s="888">
        <f t="shared" si="78"/>
        <v>7772965</v>
      </c>
    </row>
    <row r="82" ht="27.45" customHeight="1" spans="2:20">
      <c r="B82" s="757"/>
      <c r="C82" s="758" t="s">
        <v>52</v>
      </c>
      <c r="D82" s="794" t="str">
        <f>'Analisa '!B478</f>
        <v>Pengecatan 1 m2 bidang kayu baru (1 lapis plamir, 1 lapis cat dasar, 2 lapis cat penutup)</v>
      </c>
      <c r="E82" s="794"/>
      <c r="F82" s="795"/>
      <c r="G82" s="761">
        <f>(0.9*2.15)+(3*(1*2.3))</f>
        <v>8.835</v>
      </c>
      <c r="H82" s="762" t="s">
        <v>69</v>
      </c>
      <c r="I82" s="867" t="str">
        <f>'Analisa '!A478</f>
        <v>3.8.4</v>
      </c>
      <c r="J82" s="761">
        <f>'Analisa '!G499</f>
        <v>50591.95</v>
      </c>
      <c r="K82" s="836">
        <f t="shared" si="72"/>
        <v>446979.87825</v>
      </c>
      <c r="L82" s="837">
        <f>(K82/'2. RAB Progres Revit Akses&amp;Meu'!$C$41)*100</f>
        <v>0.0688586557267988</v>
      </c>
      <c r="M82" s="851"/>
      <c r="N82" s="833">
        <f t="shared" si="73"/>
        <v>0</v>
      </c>
      <c r="O82" s="852"/>
      <c r="P82" s="835">
        <f t="shared" si="74"/>
        <v>0</v>
      </c>
      <c r="Q82" s="886">
        <f t="shared" si="75"/>
        <v>0</v>
      </c>
      <c r="R82" s="887">
        <f t="shared" si="76"/>
        <v>0</v>
      </c>
      <c r="S82" s="886">
        <f t="shared" si="77"/>
        <v>0</v>
      </c>
      <c r="T82" s="888">
        <f t="shared" si="78"/>
        <v>446979.87825</v>
      </c>
    </row>
    <row r="83" spans="2:20">
      <c r="B83" s="799"/>
      <c r="C83" s="800"/>
      <c r="D83" s="910"/>
      <c r="E83" s="910"/>
      <c r="F83" s="911"/>
      <c r="G83" s="804"/>
      <c r="H83" s="805"/>
      <c r="I83" s="930"/>
      <c r="J83" s="804"/>
      <c r="K83" s="871"/>
      <c r="L83" s="1062"/>
      <c r="M83" s="974"/>
      <c r="N83" s="975"/>
      <c r="O83" s="976"/>
      <c r="P83" s="977"/>
      <c r="Q83" s="996"/>
      <c r="R83" s="996"/>
      <c r="S83" s="996"/>
      <c r="T83" s="997"/>
    </row>
    <row r="84" spans="2:20">
      <c r="B84" s="750" t="s">
        <v>100</v>
      </c>
      <c r="C84" s="909" t="s">
        <v>101</v>
      </c>
      <c r="D84" s="752"/>
      <c r="E84" s="752"/>
      <c r="F84" s="789"/>
      <c r="G84" s="790"/>
      <c r="H84" s="791"/>
      <c r="I84" s="791"/>
      <c r="J84" s="864"/>
      <c r="K84" s="831">
        <f>SUM(K85:K90)</f>
        <v>906288</v>
      </c>
      <c r="L84" s="846"/>
      <c r="M84" s="983"/>
      <c r="N84" s="984"/>
      <c r="O84" s="985"/>
      <c r="P84" s="986"/>
      <c r="Q84" s="1000"/>
      <c r="R84" s="1000"/>
      <c r="S84" s="1000"/>
      <c r="T84" s="1001"/>
    </row>
    <row r="85" spans="2:20">
      <c r="B85" s="757"/>
      <c r="C85" s="758" t="s">
        <v>47</v>
      </c>
      <c r="D85" s="912" t="str">
        <f>'Analisa '!B712</f>
        <v>Pemasangan 1 m' Kabel NYM 2 x 1,5 mm2</v>
      </c>
      <c r="E85" s="794"/>
      <c r="F85" s="795"/>
      <c r="G85" s="761">
        <v>20</v>
      </c>
      <c r="H85" s="762" t="s">
        <v>92</v>
      </c>
      <c r="I85" s="762" t="str">
        <f>'Analisa '!A712</f>
        <v>5.1.1.3.1 </v>
      </c>
      <c r="J85" s="761">
        <f>'Analisa '!G727</f>
        <v>21914.4</v>
      </c>
      <c r="K85" s="836">
        <f t="shared" ref="K85:K90" si="79">G85*J85</f>
        <v>438288</v>
      </c>
      <c r="L85" s="837">
        <f>(K85/'2. RAB Progres Revit Akses&amp;Meu'!$C$41)*100</f>
        <v>0.0675196445516665</v>
      </c>
      <c r="M85" s="851"/>
      <c r="N85" s="833">
        <f t="shared" ref="N85:N90" si="80">L85*M85</f>
        <v>0</v>
      </c>
      <c r="O85" s="852"/>
      <c r="P85" s="835">
        <f t="shared" ref="P85:P90" si="81">L85*O85</f>
        <v>0</v>
      </c>
      <c r="Q85" s="886">
        <f t="shared" ref="Q85:Q90" si="82">N85+P85</f>
        <v>0</v>
      </c>
      <c r="R85" s="887">
        <f t="shared" ref="R85:R90" si="83">M85+O85</f>
        <v>0</v>
      </c>
      <c r="S85" s="886">
        <f t="shared" ref="S85:S90" si="84">K85*R85</f>
        <v>0</v>
      </c>
      <c r="T85" s="888">
        <f t="shared" ref="T85:T90" si="85">K85-S85</f>
        <v>438288</v>
      </c>
    </row>
    <row r="86" spans="2:20">
      <c r="B86" s="757"/>
      <c r="C86" s="758" t="s">
        <v>50</v>
      </c>
      <c r="D86" s="912" t="s">
        <v>102</v>
      </c>
      <c r="E86" s="794"/>
      <c r="F86" s="795"/>
      <c r="G86" s="761">
        <v>1</v>
      </c>
      <c r="H86" s="762" t="s">
        <v>103</v>
      </c>
      <c r="I86" s="762"/>
      <c r="J86" s="761">
        <f>'Upah Bahan'!G1217</f>
        <v>100000</v>
      </c>
      <c r="K86" s="836">
        <f t="shared" si="79"/>
        <v>100000</v>
      </c>
      <c r="L86" s="837">
        <f>(K86/'2. RAB Progres Revit Akses&amp;Meu'!$C$41)*100</f>
        <v>0.0154053144397443</v>
      </c>
      <c r="M86" s="851"/>
      <c r="N86" s="833">
        <f t="shared" si="80"/>
        <v>0</v>
      </c>
      <c r="O86" s="852"/>
      <c r="P86" s="835">
        <f t="shared" si="81"/>
        <v>0</v>
      </c>
      <c r="Q86" s="886">
        <f t="shared" si="82"/>
        <v>0</v>
      </c>
      <c r="R86" s="887">
        <f t="shared" si="83"/>
        <v>0</v>
      </c>
      <c r="S86" s="886">
        <f t="shared" si="84"/>
        <v>0</v>
      </c>
      <c r="T86" s="888">
        <f t="shared" si="85"/>
        <v>100000</v>
      </c>
    </row>
    <row r="87" spans="2:20">
      <c r="B87" s="757"/>
      <c r="C87" s="758" t="s">
        <v>52</v>
      </c>
      <c r="D87" s="912" t="s">
        <v>104</v>
      </c>
      <c r="E87" s="794"/>
      <c r="F87" s="795"/>
      <c r="G87" s="761">
        <v>2</v>
      </c>
      <c r="H87" s="762" t="s">
        <v>103</v>
      </c>
      <c r="I87" s="762"/>
      <c r="J87" s="761">
        <f>'Upah Bahan'!G1218</f>
        <v>34000</v>
      </c>
      <c r="K87" s="836">
        <f t="shared" si="79"/>
        <v>68000</v>
      </c>
      <c r="L87" s="837">
        <f>(K87/'2. RAB Progres Revit Akses&amp;Meu'!$C$41)*100</f>
        <v>0.0104756138190261</v>
      </c>
      <c r="M87" s="851"/>
      <c r="N87" s="833">
        <f t="shared" si="80"/>
        <v>0</v>
      </c>
      <c r="O87" s="852"/>
      <c r="P87" s="835">
        <f t="shared" si="81"/>
        <v>0</v>
      </c>
      <c r="Q87" s="886">
        <f t="shared" si="82"/>
        <v>0</v>
      </c>
      <c r="R87" s="887">
        <f t="shared" si="83"/>
        <v>0</v>
      </c>
      <c r="S87" s="886">
        <f t="shared" si="84"/>
        <v>0</v>
      </c>
      <c r="T87" s="888">
        <f t="shared" si="85"/>
        <v>68000</v>
      </c>
    </row>
    <row r="88" spans="2:20">
      <c r="B88" s="757"/>
      <c r="C88" s="758" t="s">
        <v>55</v>
      </c>
      <c r="D88" s="912" t="s">
        <v>105</v>
      </c>
      <c r="E88" s="794"/>
      <c r="F88" s="795"/>
      <c r="G88" s="761">
        <v>2</v>
      </c>
      <c r="H88" s="762" t="s">
        <v>103</v>
      </c>
      <c r="I88" s="762"/>
      <c r="J88" s="761">
        <f>'Upah Bahan'!G1219</f>
        <v>60000</v>
      </c>
      <c r="K88" s="836">
        <f t="shared" si="79"/>
        <v>120000</v>
      </c>
      <c r="L88" s="837">
        <f>(K88/'2. RAB Progres Revit Akses&amp;Meu'!$C$41)*100</f>
        <v>0.0184863773276932</v>
      </c>
      <c r="M88" s="851"/>
      <c r="N88" s="833">
        <f t="shared" si="80"/>
        <v>0</v>
      </c>
      <c r="O88" s="852"/>
      <c r="P88" s="835">
        <f t="shared" si="81"/>
        <v>0</v>
      </c>
      <c r="Q88" s="886">
        <f t="shared" si="82"/>
        <v>0</v>
      </c>
      <c r="R88" s="887">
        <f t="shared" si="83"/>
        <v>0</v>
      </c>
      <c r="S88" s="886">
        <f t="shared" si="84"/>
        <v>0</v>
      </c>
      <c r="T88" s="888">
        <f t="shared" si="85"/>
        <v>120000</v>
      </c>
    </row>
    <row r="89" spans="2:20">
      <c r="B89" s="757"/>
      <c r="C89" s="758" t="s">
        <v>58</v>
      </c>
      <c r="D89" s="912" t="s">
        <v>106</v>
      </c>
      <c r="E89" s="794"/>
      <c r="F89" s="795"/>
      <c r="G89" s="761">
        <v>2</v>
      </c>
      <c r="H89" s="762" t="s">
        <v>103</v>
      </c>
      <c r="I89" s="762"/>
      <c r="J89" s="761">
        <f>'Upah Bahan'!G1220</f>
        <v>45000</v>
      </c>
      <c r="K89" s="836">
        <f t="shared" si="79"/>
        <v>90000</v>
      </c>
      <c r="L89" s="837">
        <f>(K89/'2. RAB Progres Revit Akses&amp;Meu'!$C$41)*100</f>
        <v>0.0138647829957699</v>
      </c>
      <c r="M89" s="851"/>
      <c r="N89" s="833">
        <f t="shared" si="80"/>
        <v>0</v>
      </c>
      <c r="O89" s="852"/>
      <c r="P89" s="835">
        <f t="shared" si="81"/>
        <v>0</v>
      </c>
      <c r="Q89" s="886">
        <f t="shared" si="82"/>
        <v>0</v>
      </c>
      <c r="R89" s="887">
        <f t="shared" si="83"/>
        <v>0</v>
      </c>
      <c r="S89" s="886">
        <f t="shared" si="84"/>
        <v>0</v>
      </c>
      <c r="T89" s="888">
        <f t="shared" si="85"/>
        <v>90000</v>
      </c>
    </row>
    <row r="90" spans="2:20">
      <c r="B90" s="757"/>
      <c r="C90" s="758" t="s">
        <v>60</v>
      </c>
      <c r="D90" s="912" t="s">
        <v>107</v>
      </c>
      <c r="E90" s="794"/>
      <c r="F90" s="795"/>
      <c r="G90" s="761">
        <v>2</v>
      </c>
      <c r="H90" s="762" t="s">
        <v>103</v>
      </c>
      <c r="I90" s="762"/>
      <c r="J90" s="761">
        <f>'Upah Bahan'!G1221</f>
        <v>45000</v>
      </c>
      <c r="K90" s="836">
        <f t="shared" si="79"/>
        <v>90000</v>
      </c>
      <c r="L90" s="837">
        <f>(K90/'2. RAB Progres Revit Akses&amp;Meu'!$C$41)*100</f>
        <v>0.0138647829957699</v>
      </c>
      <c r="M90" s="851"/>
      <c r="N90" s="833">
        <f t="shared" si="80"/>
        <v>0</v>
      </c>
      <c r="O90" s="852"/>
      <c r="P90" s="835">
        <f t="shared" si="81"/>
        <v>0</v>
      </c>
      <c r="Q90" s="886">
        <f t="shared" si="82"/>
        <v>0</v>
      </c>
      <c r="R90" s="887">
        <f t="shared" si="83"/>
        <v>0</v>
      </c>
      <c r="S90" s="886">
        <f t="shared" si="84"/>
        <v>0</v>
      </c>
      <c r="T90" s="888">
        <f t="shared" si="85"/>
        <v>90000</v>
      </c>
    </row>
    <row r="91" hidden="1" spans="2:20">
      <c r="B91" s="799"/>
      <c r="C91" s="800"/>
      <c r="D91" s="913"/>
      <c r="E91" s="910"/>
      <c r="F91" s="911"/>
      <c r="G91" s="804"/>
      <c r="H91" s="805"/>
      <c r="I91" s="805"/>
      <c r="J91" s="804"/>
      <c r="K91" s="871"/>
      <c r="L91" s="1063"/>
      <c r="M91" s="974"/>
      <c r="N91" s="975"/>
      <c r="O91" s="976"/>
      <c r="P91" s="977"/>
      <c r="Q91" s="996"/>
      <c r="R91" s="996"/>
      <c r="S91" s="996"/>
      <c r="T91" s="997"/>
    </row>
    <row r="92" hidden="1" spans="2:20">
      <c r="B92" s="750" t="s">
        <v>108</v>
      </c>
      <c r="C92" s="909" t="s">
        <v>109</v>
      </c>
      <c r="D92" s="752"/>
      <c r="E92" s="752"/>
      <c r="F92" s="789"/>
      <c r="G92" s="790"/>
      <c r="H92" s="791"/>
      <c r="I92" s="791"/>
      <c r="J92" s="864"/>
      <c r="K92" s="831">
        <f>SUM(K93:K100)</f>
        <v>7037036.62440222</v>
      </c>
      <c r="L92" s="790"/>
      <c r="M92" s="983"/>
      <c r="N92" s="984"/>
      <c r="O92" s="985"/>
      <c r="P92" s="986"/>
      <c r="Q92" s="1000"/>
      <c r="R92" s="1000"/>
      <c r="S92" s="1000"/>
      <c r="T92" s="1001"/>
    </row>
    <row r="93" ht="28.2" hidden="1" customHeight="1" spans="2:20">
      <c r="B93" s="757"/>
      <c r="C93" s="758" t="s">
        <v>47</v>
      </c>
      <c r="D93" s="794" t="str">
        <f>D54</f>
        <v>Pemasangan 1 m2 dinding bata merah tebal 1/2 batu dengan mortar tipe S,fc’ 12,5 MPa (Setara Campuran 1SP : 3PP) </v>
      </c>
      <c r="E93" s="794"/>
      <c r="F93" s="795"/>
      <c r="G93" s="761">
        <f>1.26*2</f>
        <v>2.52</v>
      </c>
      <c r="H93" s="762" t="str">
        <f>H54</f>
        <v>m²</v>
      </c>
      <c r="I93" s="762" t="str">
        <f>I54</f>
        <v>3.6.1.7 </v>
      </c>
      <c r="J93" s="761">
        <f>J54</f>
        <v>179486.25</v>
      </c>
      <c r="K93" s="836">
        <f t="shared" ref="K93:K99" si="86">G93*J93</f>
        <v>452305.35</v>
      </c>
      <c r="L93" s="836">
        <f t="shared" ref="L93:L100" si="87">(K93/$K$109)*100</f>
        <v>0.280704034169949</v>
      </c>
      <c r="M93" s="851"/>
      <c r="N93" s="833">
        <f t="shared" ref="N93:N100" si="88">L93*M93</f>
        <v>0</v>
      </c>
      <c r="O93" s="852"/>
      <c r="P93" s="835">
        <f t="shared" ref="P93:P100" si="89">L93*O93</f>
        <v>0</v>
      </c>
      <c r="Q93" s="886">
        <f t="shared" ref="Q93:Q100" si="90">N93+P93</f>
        <v>0</v>
      </c>
      <c r="R93" s="887">
        <f t="shared" ref="R93:R100" si="91">M93+O93</f>
        <v>0</v>
      </c>
      <c r="S93" s="886">
        <f t="shared" ref="S93:S100" si="92">K93*R93</f>
        <v>0</v>
      </c>
      <c r="T93" s="888">
        <f t="shared" ref="T93:T100" si="93">K93-S93</f>
        <v>452305.35</v>
      </c>
    </row>
    <row r="94" hidden="1" spans="2:20">
      <c r="B94" s="757"/>
      <c r="C94" s="758" t="s">
        <v>50</v>
      </c>
      <c r="D94" s="912" t="str">
        <f>D34</f>
        <v>1 m3 urukan tanah biasa tanpa pemadatan secara manual</v>
      </c>
      <c r="E94" s="794"/>
      <c r="F94" s="795"/>
      <c r="G94" s="761">
        <f>G93*2</f>
        <v>5.04</v>
      </c>
      <c r="H94" s="762" t="str">
        <f>H34</f>
        <v>m³</v>
      </c>
      <c r="I94" s="762" t="str">
        <f t="shared" ref="I94:J94" si="94">I34</f>
        <v>1.3.1.4 </v>
      </c>
      <c r="J94" s="761">
        <f t="shared" si="94"/>
        <v>82340</v>
      </c>
      <c r="K94" s="836">
        <f t="shared" si="86"/>
        <v>414993.6</v>
      </c>
      <c r="L94" s="836">
        <f t="shared" si="87"/>
        <v>0.257548087093619</v>
      </c>
      <c r="M94" s="851"/>
      <c r="N94" s="833">
        <f t="shared" si="88"/>
        <v>0</v>
      </c>
      <c r="O94" s="852"/>
      <c r="P94" s="835">
        <f t="shared" si="89"/>
        <v>0</v>
      </c>
      <c r="Q94" s="886">
        <f t="shared" si="90"/>
        <v>0</v>
      </c>
      <c r="R94" s="887">
        <f t="shared" si="91"/>
        <v>0</v>
      </c>
      <c r="S94" s="886">
        <f t="shared" si="92"/>
        <v>0</v>
      </c>
      <c r="T94" s="888">
        <f t="shared" si="93"/>
        <v>414993.6</v>
      </c>
    </row>
    <row r="95" ht="28.2" hidden="1" customHeight="1" spans="2:20">
      <c r="B95" s="757"/>
      <c r="C95" s="758" t="s">
        <v>52</v>
      </c>
      <c r="D95" s="794" t="str">
        <f>D51</f>
        <v>Pembuatan 1 m3 beton mutu rendah f'c 10 MPa, slump (100 ± 25) mm, agregat maks 19 mm secara manual</v>
      </c>
      <c r="E95" s="794"/>
      <c r="F95" s="795"/>
      <c r="G95" s="761">
        <f>(4.83*0.02)</f>
        <v>0.0966</v>
      </c>
      <c r="H95" s="762" t="str">
        <f>H51</f>
        <v>m³</v>
      </c>
      <c r="I95" s="762" t="str">
        <f t="shared" ref="I95:J95" si="95">I51</f>
        <v>2.2.1.4.2 </v>
      </c>
      <c r="J95" s="761">
        <f t="shared" si="95"/>
        <v>1378230.87407407</v>
      </c>
      <c r="K95" s="836">
        <f t="shared" si="86"/>
        <v>133137.102435556</v>
      </c>
      <c r="L95" s="836">
        <f t="shared" si="87"/>
        <v>0.0826258671301548</v>
      </c>
      <c r="M95" s="851"/>
      <c r="N95" s="833">
        <f t="shared" si="88"/>
        <v>0</v>
      </c>
      <c r="O95" s="852"/>
      <c r="P95" s="835">
        <f t="shared" si="89"/>
        <v>0</v>
      </c>
      <c r="Q95" s="886">
        <f t="shared" si="90"/>
        <v>0</v>
      </c>
      <c r="R95" s="887">
        <f t="shared" si="91"/>
        <v>0</v>
      </c>
      <c r="S95" s="886">
        <f t="shared" si="92"/>
        <v>0</v>
      </c>
      <c r="T95" s="888">
        <f t="shared" si="93"/>
        <v>133137.102435556</v>
      </c>
    </row>
    <row r="96" hidden="1" spans="2:20">
      <c r="B96" s="757"/>
      <c r="C96" s="758" t="s">
        <v>58</v>
      </c>
      <c r="D96" s="794" t="str">
        <f>D55</f>
        <v>Pemasangan 1 m2 plesteran 1SP : 2PP tebal 15 mm</v>
      </c>
      <c r="E96" s="794"/>
      <c r="F96" s="795"/>
      <c r="G96" s="761">
        <f>G93</f>
        <v>2.52</v>
      </c>
      <c r="H96" s="762" t="str">
        <f t="shared" ref="H96:J97" si="96">H55</f>
        <v>m²</v>
      </c>
      <c r="I96" s="762" t="str">
        <f t="shared" si="96"/>
        <v>3.7.2</v>
      </c>
      <c r="J96" s="761">
        <f t="shared" si="96"/>
        <v>61707.16</v>
      </c>
      <c r="K96" s="836">
        <f t="shared" si="86"/>
        <v>155502.0432</v>
      </c>
      <c r="L96" s="836">
        <f t="shared" si="87"/>
        <v>0.0965057142213985</v>
      </c>
      <c r="M96" s="851"/>
      <c r="N96" s="833">
        <f t="shared" si="88"/>
        <v>0</v>
      </c>
      <c r="O96" s="852"/>
      <c r="P96" s="835">
        <f t="shared" si="89"/>
        <v>0</v>
      </c>
      <c r="Q96" s="886">
        <f t="shared" si="90"/>
        <v>0</v>
      </c>
      <c r="R96" s="887">
        <f t="shared" si="91"/>
        <v>0</v>
      </c>
      <c r="S96" s="886">
        <f t="shared" si="92"/>
        <v>0</v>
      </c>
      <c r="T96" s="888">
        <f t="shared" si="93"/>
        <v>155502.0432</v>
      </c>
    </row>
    <row r="97" hidden="1" spans="2:20">
      <c r="B97" s="757"/>
      <c r="C97" s="758" t="s">
        <v>60</v>
      </c>
      <c r="D97" s="794" t="str">
        <f>D56</f>
        <v>Pemasangan 1 m2 acian</v>
      </c>
      <c r="E97" s="794"/>
      <c r="F97" s="795"/>
      <c r="G97" s="761">
        <f>G93</f>
        <v>2.52</v>
      </c>
      <c r="H97" s="762" t="str">
        <f t="shared" si="96"/>
        <v>m²</v>
      </c>
      <c r="I97" s="762" t="str">
        <f t="shared" si="96"/>
        <v>3.7.8</v>
      </c>
      <c r="J97" s="761">
        <f t="shared" si="96"/>
        <v>46230</v>
      </c>
      <c r="K97" s="836">
        <f t="shared" si="86"/>
        <v>116499.6</v>
      </c>
      <c r="L97" s="836">
        <f t="shared" si="87"/>
        <v>0.0723005104829853</v>
      </c>
      <c r="M97" s="851"/>
      <c r="N97" s="833">
        <f t="shared" si="88"/>
        <v>0</v>
      </c>
      <c r="O97" s="852"/>
      <c r="P97" s="835">
        <f t="shared" si="89"/>
        <v>0</v>
      </c>
      <c r="Q97" s="886">
        <f t="shared" si="90"/>
        <v>0</v>
      </c>
      <c r="R97" s="887">
        <f t="shared" si="91"/>
        <v>0</v>
      </c>
      <c r="S97" s="886">
        <f t="shared" si="92"/>
        <v>0</v>
      </c>
      <c r="T97" s="888">
        <f t="shared" si="93"/>
        <v>116499.6</v>
      </c>
    </row>
    <row r="98" hidden="1" spans="2:20">
      <c r="B98" s="757"/>
      <c r="C98" s="758" t="s">
        <v>62</v>
      </c>
      <c r="D98" s="773" t="s">
        <v>110</v>
      </c>
      <c r="E98" s="773"/>
      <c r="F98" s="774"/>
      <c r="G98" s="761">
        <v>15</v>
      </c>
      <c r="H98" s="762" t="s">
        <v>92</v>
      </c>
      <c r="I98" s="867" t="str">
        <f>'Analisa '!A579</f>
        <v>3.13.5</v>
      </c>
      <c r="J98" s="761">
        <f>'Analisa '!G596</f>
        <v>264416.625</v>
      </c>
      <c r="K98" s="836">
        <f t="shared" si="86"/>
        <v>3966249.375</v>
      </c>
      <c r="L98" s="836">
        <f t="shared" si="87"/>
        <v>2.46148359750009</v>
      </c>
      <c r="M98" s="851"/>
      <c r="N98" s="833">
        <f t="shared" si="88"/>
        <v>0</v>
      </c>
      <c r="O98" s="852"/>
      <c r="P98" s="835">
        <f t="shared" si="89"/>
        <v>0</v>
      </c>
      <c r="Q98" s="886">
        <f t="shared" si="90"/>
        <v>0</v>
      </c>
      <c r="R98" s="887">
        <f t="shared" si="91"/>
        <v>0</v>
      </c>
      <c r="S98" s="886">
        <f t="shared" si="92"/>
        <v>0</v>
      </c>
      <c r="T98" s="888">
        <f t="shared" si="93"/>
        <v>3966249.375</v>
      </c>
    </row>
    <row r="99" hidden="1" spans="2:20">
      <c r="B99" s="775"/>
      <c r="C99" s="776" t="s">
        <v>65</v>
      </c>
      <c r="D99" s="797" t="str">
        <f>'Analisa '!B785</f>
        <v>Pemasangan 1 m2 Guiding/Warning Block uk. 30x30 cm (1SP : 2PP)</v>
      </c>
      <c r="E99" s="777"/>
      <c r="F99" s="778"/>
      <c r="G99" s="779">
        <v>3</v>
      </c>
      <c r="H99" s="762" t="s">
        <v>69</v>
      </c>
      <c r="I99" s="780" t="str">
        <f>'Analisa '!A785</f>
        <v>3.9.8.2</v>
      </c>
      <c r="J99" s="868">
        <f>'Analisa '!G803</f>
        <v>496082.5357</v>
      </c>
      <c r="K99" s="836">
        <f t="shared" si="86"/>
        <v>1488247.6071</v>
      </c>
      <c r="L99" s="836">
        <f t="shared" si="87"/>
        <v>0.923617434896012</v>
      </c>
      <c r="M99" s="851"/>
      <c r="N99" s="833">
        <f t="shared" si="88"/>
        <v>0</v>
      </c>
      <c r="O99" s="852"/>
      <c r="P99" s="835">
        <f t="shared" si="89"/>
        <v>0</v>
      </c>
      <c r="Q99" s="886">
        <f t="shared" si="90"/>
        <v>0</v>
      </c>
      <c r="R99" s="887">
        <f t="shared" si="91"/>
        <v>0</v>
      </c>
      <c r="S99" s="886">
        <f t="shared" si="92"/>
        <v>0</v>
      </c>
      <c r="T99" s="888">
        <f t="shared" si="93"/>
        <v>1488247.6071</v>
      </c>
    </row>
    <row r="100" hidden="1" spans="2:20">
      <c r="B100" s="775"/>
      <c r="C100" s="776" t="s">
        <v>111</v>
      </c>
      <c r="D100" s="777" t="s">
        <v>112</v>
      </c>
      <c r="E100" s="777"/>
      <c r="F100" s="778"/>
      <c r="G100" s="779">
        <f>15*0.015</f>
        <v>0.225</v>
      </c>
      <c r="H100" s="762" t="s">
        <v>73</v>
      </c>
      <c r="I100" s="779" t="str">
        <f>I51</f>
        <v>2.2.1.4.2 </v>
      </c>
      <c r="J100" s="779">
        <f>J51</f>
        <v>1378230.87407407</v>
      </c>
      <c r="K100" s="836">
        <f t="shared" si="72"/>
        <v>310101.946666667</v>
      </c>
      <c r="L100" s="836">
        <f t="shared" si="87"/>
        <v>0.192451553874584</v>
      </c>
      <c r="M100" s="851"/>
      <c r="N100" s="833">
        <f t="shared" si="88"/>
        <v>0</v>
      </c>
      <c r="O100" s="852"/>
      <c r="P100" s="835">
        <f t="shared" si="89"/>
        <v>0</v>
      </c>
      <c r="Q100" s="886">
        <f t="shared" si="90"/>
        <v>0</v>
      </c>
      <c r="R100" s="887">
        <f t="shared" si="91"/>
        <v>0</v>
      </c>
      <c r="S100" s="886">
        <f t="shared" si="92"/>
        <v>0</v>
      </c>
      <c r="T100" s="888">
        <f t="shared" si="93"/>
        <v>310101.946666667</v>
      </c>
    </row>
    <row r="101" hidden="1" spans="2:20">
      <c r="B101" s="775"/>
      <c r="C101" s="776"/>
      <c r="D101" s="777"/>
      <c r="E101" s="777"/>
      <c r="F101" s="778"/>
      <c r="G101" s="779"/>
      <c r="H101" s="780"/>
      <c r="I101" s="779"/>
      <c r="J101" s="779"/>
      <c r="K101" s="853"/>
      <c r="L101" s="785"/>
      <c r="M101" s="974"/>
      <c r="N101" s="975"/>
      <c r="O101" s="976"/>
      <c r="P101" s="977"/>
      <c r="Q101" s="996"/>
      <c r="R101" s="996"/>
      <c r="S101" s="996"/>
      <c r="T101" s="997"/>
    </row>
    <row r="102" hidden="1" spans="2:20">
      <c r="B102" s="750" t="s">
        <v>113</v>
      </c>
      <c r="C102" s="909" t="s">
        <v>114</v>
      </c>
      <c r="D102" s="752"/>
      <c r="E102" s="752"/>
      <c r="F102" s="789"/>
      <c r="G102" s="790"/>
      <c r="H102" s="791"/>
      <c r="I102" s="791"/>
      <c r="J102" s="864"/>
      <c r="K102" s="831">
        <f>SUM(K103:K107)</f>
        <v>9408445.11260296</v>
      </c>
      <c r="L102" s="926"/>
      <c r="M102" s="1013"/>
      <c r="N102" s="1014"/>
      <c r="O102" s="1015"/>
      <c r="P102" s="1016"/>
      <c r="Q102" s="1023"/>
      <c r="R102" s="1023"/>
      <c r="S102" s="1023"/>
      <c r="T102" s="1024"/>
    </row>
    <row r="103" hidden="1" spans="2:20">
      <c r="B103" s="1048"/>
      <c r="C103" s="1049" t="s">
        <v>47</v>
      </c>
      <c r="D103" s="1050" t="s">
        <v>115</v>
      </c>
      <c r="E103" s="1050"/>
      <c r="F103" s="1051"/>
      <c r="G103" s="1052">
        <v>1</v>
      </c>
      <c r="H103" s="1053" t="s">
        <v>49</v>
      </c>
      <c r="I103" s="1053"/>
      <c r="J103" s="1052">
        <v>850000</v>
      </c>
      <c r="K103" s="1064">
        <f t="shared" si="72"/>
        <v>850000</v>
      </c>
      <c r="L103" s="836">
        <f t="shared" ref="L103:L107" si="97">(K103/$K$109)*100</f>
        <v>0.527516265382349</v>
      </c>
      <c r="M103" s="851"/>
      <c r="N103" s="833">
        <f t="shared" ref="N103:N107" si="98">L103*M103</f>
        <v>0</v>
      </c>
      <c r="O103" s="852"/>
      <c r="P103" s="835">
        <f t="shared" ref="P103:P107" si="99">L103*O103</f>
        <v>0</v>
      </c>
      <c r="Q103" s="886">
        <f t="shared" ref="Q103:Q107" si="100">N103+P103</f>
        <v>0</v>
      </c>
      <c r="R103" s="887">
        <f t="shared" ref="R103:R107" si="101">M103+O103</f>
        <v>0</v>
      </c>
      <c r="S103" s="886">
        <f t="shared" ref="S103:S107" si="102">K103*R103</f>
        <v>0</v>
      </c>
      <c r="T103" s="888">
        <f t="shared" ref="T103:T107" si="103">K103-S103</f>
        <v>850000</v>
      </c>
    </row>
    <row r="104" hidden="1" spans="2:20">
      <c r="B104" s="1048"/>
      <c r="C104" s="1049" t="s">
        <v>50</v>
      </c>
      <c r="D104" s="1050" t="s">
        <v>116</v>
      </c>
      <c r="E104" s="1050"/>
      <c r="F104" s="1051"/>
      <c r="G104" s="1052">
        <v>1</v>
      </c>
      <c r="H104" s="1053" t="s">
        <v>49</v>
      </c>
      <c r="I104" s="1053"/>
      <c r="J104" s="1052">
        <v>500000</v>
      </c>
      <c r="K104" s="1064">
        <f t="shared" si="72"/>
        <v>500000</v>
      </c>
      <c r="L104" s="836">
        <f t="shared" si="97"/>
        <v>0.310303685519029</v>
      </c>
      <c r="M104" s="851"/>
      <c r="N104" s="833">
        <f t="shared" si="98"/>
        <v>0</v>
      </c>
      <c r="O104" s="852"/>
      <c r="P104" s="835">
        <f t="shared" si="99"/>
        <v>0</v>
      </c>
      <c r="Q104" s="886">
        <f t="shared" si="100"/>
        <v>0</v>
      </c>
      <c r="R104" s="887">
        <f t="shared" si="101"/>
        <v>0</v>
      </c>
      <c r="S104" s="886">
        <f t="shared" si="102"/>
        <v>0</v>
      </c>
      <c r="T104" s="888">
        <f t="shared" si="103"/>
        <v>500000</v>
      </c>
    </row>
    <row r="105" hidden="1" spans="2:20">
      <c r="B105" s="1048"/>
      <c r="C105" s="1049" t="s">
        <v>52</v>
      </c>
      <c r="D105" s="1050" t="s">
        <v>117</v>
      </c>
      <c r="E105" s="1050"/>
      <c r="F105" s="1051"/>
      <c r="G105" s="1052">
        <v>8</v>
      </c>
      <c r="H105" s="1053" t="s">
        <v>49</v>
      </c>
      <c r="I105" s="1053"/>
      <c r="J105" s="1052">
        <v>400000</v>
      </c>
      <c r="K105" s="1064">
        <f t="shared" si="72"/>
        <v>3200000</v>
      </c>
      <c r="L105" s="836">
        <f t="shared" si="97"/>
        <v>1.98594358732179</v>
      </c>
      <c r="M105" s="851"/>
      <c r="N105" s="833">
        <f t="shared" si="98"/>
        <v>0</v>
      </c>
      <c r="O105" s="852"/>
      <c r="P105" s="835">
        <f t="shared" si="99"/>
        <v>0</v>
      </c>
      <c r="Q105" s="886">
        <f t="shared" si="100"/>
        <v>0</v>
      </c>
      <c r="R105" s="887">
        <f t="shared" si="101"/>
        <v>0</v>
      </c>
      <c r="S105" s="886">
        <f t="shared" si="102"/>
        <v>0</v>
      </c>
      <c r="T105" s="888">
        <f t="shared" si="103"/>
        <v>3200000</v>
      </c>
    </row>
    <row r="106" hidden="1" spans="2:20">
      <c r="B106" s="1048"/>
      <c r="C106" s="1049" t="s">
        <v>58</v>
      </c>
      <c r="D106" s="1050" t="s">
        <v>118</v>
      </c>
      <c r="E106" s="1050"/>
      <c r="F106" s="1051"/>
      <c r="G106" s="1052">
        <v>6</v>
      </c>
      <c r="H106" s="1053" t="s">
        <v>49</v>
      </c>
      <c r="I106" s="1053"/>
      <c r="J106" s="1052">
        <v>350000</v>
      </c>
      <c r="K106" s="1064">
        <f t="shared" si="72"/>
        <v>2100000</v>
      </c>
      <c r="L106" s="836">
        <f t="shared" si="97"/>
        <v>1.30327547917992</v>
      </c>
      <c r="M106" s="851"/>
      <c r="N106" s="833">
        <f t="shared" si="98"/>
        <v>0</v>
      </c>
      <c r="O106" s="852"/>
      <c r="P106" s="835">
        <f t="shared" si="99"/>
        <v>0</v>
      </c>
      <c r="Q106" s="886">
        <f t="shared" si="100"/>
        <v>0</v>
      </c>
      <c r="R106" s="887">
        <f t="shared" si="101"/>
        <v>0</v>
      </c>
      <c r="S106" s="886">
        <f t="shared" si="102"/>
        <v>0</v>
      </c>
      <c r="T106" s="888">
        <f t="shared" si="103"/>
        <v>2100000</v>
      </c>
    </row>
    <row r="107" hidden="1" spans="2:20">
      <c r="B107" s="1048"/>
      <c r="C107" s="1049" t="s">
        <v>60</v>
      </c>
      <c r="D107" s="1050" t="s">
        <v>119</v>
      </c>
      <c r="E107" s="1050"/>
      <c r="F107" s="1051"/>
      <c r="G107" s="1052">
        <v>1</v>
      </c>
      <c r="H107" s="1053" t="s">
        <v>49</v>
      </c>
      <c r="I107" s="1053"/>
      <c r="J107" s="1052">
        <v>2758445.11260296</v>
      </c>
      <c r="K107" s="1064">
        <f t="shared" si="72"/>
        <v>2758445.11260296</v>
      </c>
      <c r="L107" s="836">
        <f t="shared" si="97"/>
        <v>1.7119113694853</v>
      </c>
      <c r="M107" s="1017"/>
      <c r="N107" s="833">
        <f t="shared" si="98"/>
        <v>0</v>
      </c>
      <c r="O107" s="852"/>
      <c r="P107" s="835">
        <f t="shared" si="99"/>
        <v>0</v>
      </c>
      <c r="Q107" s="886">
        <f t="shared" si="100"/>
        <v>0</v>
      </c>
      <c r="R107" s="887">
        <f t="shared" si="101"/>
        <v>0</v>
      </c>
      <c r="S107" s="886">
        <f t="shared" si="102"/>
        <v>0</v>
      </c>
      <c r="T107" s="888">
        <f t="shared" si="103"/>
        <v>2758445.11260296</v>
      </c>
    </row>
    <row r="108" ht="14.75" spans="2:20">
      <c r="B108" s="1054"/>
      <c r="C108" s="1055"/>
      <c r="D108" s="1056"/>
      <c r="E108" s="1056"/>
      <c r="F108" s="1057"/>
      <c r="G108" s="1058"/>
      <c r="H108" s="1059"/>
      <c r="I108" s="1059"/>
      <c r="J108" s="1058"/>
      <c r="K108" s="1065"/>
      <c r="L108" s="1065"/>
      <c r="M108" s="936"/>
      <c r="N108" s="936"/>
      <c r="O108" s="937"/>
      <c r="P108" s="937"/>
      <c r="Q108" s="949"/>
      <c r="R108" s="949"/>
      <c r="S108" s="949"/>
      <c r="T108" s="950"/>
    </row>
    <row r="109" s="724" customFormat="1" ht="15" customHeight="1" spans="2:20">
      <c r="B109" s="1060" t="s">
        <v>120</v>
      </c>
      <c r="C109" s="1061"/>
      <c r="D109" s="1061"/>
      <c r="E109" s="1061"/>
      <c r="F109" s="1061"/>
      <c r="G109" s="1061"/>
      <c r="H109" s="1061"/>
      <c r="I109" s="1061"/>
      <c r="J109" s="1066"/>
      <c r="K109" s="939">
        <f>SUM(K85:K90,K80:K82,K77,K72:K74,K66:K69,K60:K63,K54:K57,K44:K46,K49:K51,K39:K41,K33:K36,K29:K30,K19:K26)</f>
        <v>161132472.262995</v>
      </c>
      <c r="L109" s="939">
        <f>SUM(L85:L90,L80:L82,L77,L72:L74,L66:L69,L60:L63,L54:L57,L44:L46,L49:L51,L39:L41,L33:L36,L29:L30,L19:L26)</f>
        <v>24.8229640166482</v>
      </c>
      <c r="M109" s="939"/>
      <c r="N109" s="939">
        <f t="shared" ref="N109" si="104">SUM(N103:N107,N93:N100,N85:N90,N80:N82,N77,N72:N74,N66:N69,N60:N63,N54:N57,N44:N46,N49:N51,N39:N41,N33:N36,N29:N30,N19:N26)</f>
        <v>13.8011038952019</v>
      </c>
      <c r="O109" s="939"/>
      <c r="P109" s="939">
        <f>SUM(P85:P90,P80:P82,P77,P72:P74,P66:P69,P60:P63,P54:P57,P44:P46,P49:P51,P39:P41,P33:P36,P29:P30,P19:P26)</f>
        <v>2.87628858860941</v>
      </c>
      <c r="Q109" s="939">
        <f>SUM(Q85:Q90,Q80:Q82,Q77,Q72:Q74,Q66:Q69,Q60:Q63,Q54:Q57,Q44:Q46,Q49:Q51,Q39:Q41,Q33:Q36,Q29:Q30,Q19:Q26)</f>
        <v>16.6773924838114</v>
      </c>
      <c r="R109" s="1025"/>
      <c r="S109" s="939">
        <f>SUM(S85:S90,S80:S82,S77,S72:S74,S66:S69,S60:S63,S54:S57,S44:S46,S49:S51,S39:S41,S33:S36,S29:S30,S19:S26)</f>
        <v>108257397.465288</v>
      </c>
      <c r="T109" s="1026">
        <f>SUM(T85:T90,T80:T82,T77,T72:T74,T66:T69,T60:T63,T54:T57,T44:T46,T49:T51,T39:T41,T33:T36,T29:T30,T19:T26)</f>
        <v>52875074.7977071</v>
      </c>
    </row>
    <row r="110" s="724" customFormat="1" ht="15" customHeight="1" spans="2:20">
      <c r="B110" s="1061"/>
      <c r="C110" s="1061"/>
      <c r="D110" s="1061"/>
      <c r="E110" s="1061"/>
      <c r="F110" s="1061"/>
      <c r="G110" s="1061"/>
      <c r="H110" s="1061"/>
      <c r="I110" s="1061"/>
      <c r="J110" s="1061"/>
      <c r="K110" s="1067"/>
      <c r="L110" s="1067"/>
      <c r="M110" s="1067"/>
      <c r="N110" s="1067"/>
      <c r="O110" s="1067"/>
      <c r="P110" s="1067"/>
      <c r="Q110" s="1067"/>
      <c r="R110" s="1074"/>
      <c r="S110" s="1067"/>
      <c r="T110" s="1067"/>
    </row>
    <row r="111" ht="30.6" customHeight="1" spans="2:20">
      <c r="B111" s="1060" t="s">
        <v>121</v>
      </c>
      <c r="C111" s="1061"/>
      <c r="D111" s="1061"/>
      <c r="E111" s="1061"/>
      <c r="F111" s="1061"/>
      <c r="G111" s="1061"/>
      <c r="H111" s="1061"/>
      <c r="I111" s="1061"/>
      <c r="J111" s="1061"/>
      <c r="K111" s="941"/>
      <c r="L111" s="941"/>
      <c r="M111" s="941"/>
      <c r="N111" s="941"/>
      <c r="O111" s="941"/>
      <c r="P111" s="941"/>
      <c r="Q111" s="941"/>
      <c r="R111" s="941"/>
      <c r="S111" s="952">
        <f>(S109/K109)*100</f>
        <v>67.1853388363543</v>
      </c>
      <c r="T111" s="953">
        <f>(T109/K109)*100</f>
        <v>32.8146611636457</v>
      </c>
    </row>
    <row r="112" spans="3:12">
      <c r="C112" s="725"/>
      <c r="G112" s="725"/>
      <c r="H112" s="806"/>
      <c r="I112" s="725"/>
      <c r="J112" s="725"/>
      <c r="K112" s="725"/>
      <c r="L112" s="725"/>
    </row>
    <row r="113" spans="3:13">
      <c r="C113" s="725"/>
      <c r="G113" s="725"/>
      <c r="H113" s="806"/>
      <c r="I113" s="1068"/>
      <c r="J113" s="1068"/>
      <c r="K113" s="1069">
        <f>K114-J114</f>
        <v>0</v>
      </c>
      <c r="L113" s="1069"/>
      <c r="M113" s="1068"/>
    </row>
    <row r="114" spans="9:13">
      <c r="I114" s="1070"/>
      <c r="J114" s="1071">
        <v>177577954</v>
      </c>
      <c r="K114" s="1072">
        <f>SUM(K102,K92,K84,K79,K76,K71,K65,K59,K53,K48,K43,K38,K32,K28,K18)</f>
        <v>177577954</v>
      </c>
      <c r="L114" s="1072"/>
      <c r="M114" s="1068"/>
    </row>
    <row r="115" spans="3:13">
      <c r="C115" s="725"/>
      <c r="G115" s="725"/>
      <c r="H115" s="806"/>
      <c r="I115" s="1068"/>
      <c r="J115" s="1069"/>
      <c r="K115" s="1068"/>
      <c r="L115" s="1068"/>
      <c r="M115" s="1068"/>
    </row>
    <row r="116" spans="3:13">
      <c r="C116" s="725"/>
      <c r="G116" s="725"/>
      <c r="H116" s="806"/>
      <c r="I116" s="1068"/>
      <c r="J116" s="1069"/>
      <c r="K116" s="1068"/>
      <c r="L116" s="1068"/>
      <c r="M116" s="1068"/>
    </row>
    <row r="117" spans="3:13">
      <c r="C117" s="725"/>
      <c r="G117" s="725"/>
      <c r="H117" s="806"/>
      <c r="I117" s="1068"/>
      <c r="J117" s="1069"/>
      <c r="K117" s="1068"/>
      <c r="L117" s="1068"/>
      <c r="M117" s="1068"/>
    </row>
    <row r="118" spans="3:13">
      <c r="C118" s="725"/>
      <c r="G118" s="725"/>
      <c r="H118" s="806"/>
      <c r="I118" s="1068"/>
      <c r="J118" s="1068"/>
      <c r="K118" s="1068"/>
      <c r="L118" s="1068"/>
      <c r="M118" s="1068"/>
    </row>
    <row r="119" spans="3:12">
      <c r="C119" s="725"/>
      <c r="G119" s="725"/>
      <c r="H119" s="806"/>
      <c r="I119" s="725"/>
      <c r="J119" s="1073"/>
      <c r="K119" s="725"/>
      <c r="L119" s="725"/>
    </row>
    <row r="120" spans="3:12">
      <c r="C120" s="725"/>
      <c r="G120" s="725"/>
      <c r="H120" s="806"/>
      <c r="I120" s="725"/>
      <c r="J120" s="725"/>
      <c r="K120" s="725"/>
      <c r="L120" s="725"/>
    </row>
    <row r="121" spans="3:12">
      <c r="C121" s="725"/>
      <c r="G121" s="725"/>
      <c r="H121" s="806"/>
      <c r="I121" s="725"/>
      <c r="J121" s="725"/>
      <c r="K121" s="725"/>
      <c r="L121" s="725"/>
    </row>
    <row r="122" spans="3:12">
      <c r="C122" s="725"/>
      <c r="G122" s="725"/>
      <c r="H122" s="806"/>
      <c r="I122" s="725"/>
      <c r="J122" s="725"/>
      <c r="K122" s="725"/>
      <c r="L122" s="725"/>
    </row>
    <row r="123" spans="3:12">
      <c r="C123" s="725"/>
      <c r="G123" s="725"/>
      <c r="H123" s="806"/>
      <c r="I123" s="725"/>
      <c r="J123" s="725"/>
      <c r="K123" s="725"/>
      <c r="L123" s="725"/>
    </row>
    <row r="124" spans="3:12">
      <c r="C124" s="725"/>
      <c r="G124" s="725"/>
      <c r="H124" s="806"/>
      <c r="I124" s="725"/>
      <c r="J124" s="725"/>
      <c r="K124" s="725"/>
      <c r="L124" s="725"/>
    </row>
    <row r="125" spans="3:12">
      <c r="C125" s="725"/>
      <c r="G125" s="725"/>
      <c r="H125" s="806"/>
      <c r="I125" s="725"/>
      <c r="J125" s="725"/>
      <c r="K125" s="725"/>
      <c r="L125" s="725"/>
    </row>
    <row r="126" spans="3:12">
      <c r="C126" s="725"/>
      <c r="G126" s="725"/>
      <c r="H126" s="806"/>
      <c r="I126" s="725"/>
      <c r="J126" s="725"/>
      <c r="K126" s="725"/>
      <c r="L126" s="725"/>
    </row>
    <row r="129" spans="3:12">
      <c r="C129" s="725"/>
      <c r="G129" s="725"/>
      <c r="H129" s="806"/>
      <c r="I129" s="725"/>
      <c r="J129" s="725"/>
      <c r="K129" s="725"/>
      <c r="L129" s="725"/>
    </row>
    <row r="130" spans="3:12">
      <c r="C130" s="725"/>
      <c r="G130" s="725"/>
      <c r="H130" s="806"/>
      <c r="I130" s="725"/>
      <c r="J130" s="725"/>
      <c r="K130" s="725"/>
      <c r="L130" s="725"/>
    </row>
    <row r="131" spans="3:12">
      <c r="C131" s="725"/>
      <c r="G131" s="725"/>
      <c r="H131" s="806"/>
      <c r="I131" s="725"/>
      <c r="J131" s="725"/>
      <c r="K131" s="725"/>
      <c r="L131" s="725"/>
    </row>
  </sheetData>
  <mergeCells count="43">
    <mergeCell ref="B2:T2"/>
    <mergeCell ref="M14:N14"/>
    <mergeCell ref="O14:P14"/>
    <mergeCell ref="Q14:S14"/>
    <mergeCell ref="C16:F16"/>
    <mergeCell ref="C17:F17"/>
    <mergeCell ref="D23:F23"/>
    <mergeCell ref="D24:F24"/>
    <mergeCell ref="D25:F25"/>
    <mergeCell ref="D26:F26"/>
    <mergeCell ref="D36:F36"/>
    <mergeCell ref="D39:F39"/>
    <mergeCell ref="D41:F41"/>
    <mergeCell ref="D44:F44"/>
    <mergeCell ref="D46:F46"/>
    <mergeCell ref="D49:F49"/>
    <mergeCell ref="D51:F51"/>
    <mergeCell ref="D54:F54"/>
    <mergeCell ref="D80:F80"/>
    <mergeCell ref="D82:F82"/>
    <mergeCell ref="D93:F93"/>
    <mergeCell ref="D95:F95"/>
    <mergeCell ref="D96:F96"/>
    <mergeCell ref="D97:F97"/>
    <mergeCell ref="D108:F108"/>
    <mergeCell ref="B109:J109"/>
    <mergeCell ref="B111:J111"/>
    <mergeCell ref="B14:B15"/>
    <mergeCell ref="G14:G15"/>
    <mergeCell ref="H14:H15"/>
    <mergeCell ref="I14:I15"/>
    <mergeCell ref="J14:J15"/>
    <mergeCell ref="K14:K15"/>
    <mergeCell ref="L14:L15"/>
    <mergeCell ref="M15:M16"/>
    <mergeCell ref="N15:N16"/>
    <mergeCell ref="O15:O16"/>
    <mergeCell ref="P15:P16"/>
    <mergeCell ref="Q15:Q16"/>
    <mergeCell ref="R15:R16"/>
    <mergeCell ref="S15:S16"/>
    <mergeCell ref="T15:T16"/>
    <mergeCell ref="C14:F15"/>
  </mergeCells>
  <pageMargins left="0.7" right="0.7" top="0.75" bottom="0.75" header="0.3" footer="0.3"/>
  <pageSetup paperSize="9" orientation="portrait"/>
  <headerFooter/>
  <ignoredErrors>
    <ignoredError sqref="D45 I45:J8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H1233"/>
  <sheetViews>
    <sheetView showGridLines="0" zoomScale="85" zoomScaleNormal="85" topLeftCell="A1207" workbookViewId="0">
      <selection activeCell="O1227" sqref="O1227"/>
    </sheetView>
  </sheetViews>
  <sheetFormatPr defaultColWidth="9.10909090909091" defaultRowHeight="12.5" outlineLevelCol="7"/>
  <cols>
    <col min="1" max="3" width="4" style="1" customWidth="1"/>
    <col min="4" max="4" width="5.10909090909091" style="1" customWidth="1"/>
    <col min="5" max="5" width="56.7818181818182" style="1" customWidth="1"/>
    <col min="6" max="6" width="10.1090909090909" style="2" customWidth="1"/>
    <col min="7" max="7" width="19.1090909090909" style="1" customWidth="1"/>
    <col min="8" max="8" width="24.1090909090909" style="1" customWidth="1"/>
    <col min="9" max="16384" width="9.10909090909091" style="1"/>
  </cols>
  <sheetData>
    <row r="1" ht="9.45" customHeight="1"/>
    <row r="2" ht="9.45" customHeight="1"/>
    <row r="3" ht="9.45" customHeight="1"/>
    <row r="4" ht="18" spans="4:8">
      <c r="D4" s="3" t="s">
        <v>500</v>
      </c>
      <c r="E4" s="3"/>
      <c r="F4" s="3"/>
      <c r="G4" s="3"/>
      <c r="H4" s="3"/>
    </row>
    <row r="5" ht="13.25"/>
    <row r="6" ht="23.55" customHeight="1" spans="4:8">
      <c r="D6" s="4" t="s">
        <v>210</v>
      </c>
      <c r="E6" s="5" t="s">
        <v>501</v>
      </c>
      <c r="F6" s="5" t="s">
        <v>502</v>
      </c>
      <c r="G6" s="5" t="s">
        <v>503</v>
      </c>
      <c r="H6" s="6" t="s">
        <v>504</v>
      </c>
    </row>
    <row r="7" ht="13.25" spans="4:8">
      <c r="D7" s="7">
        <v>1</v>
      </c>
      <c r="E7" s="8">
        <v>2</v>
      </c>
      <c r="F7" s="8">
        <v>3</v>
      </c>
      <c r="G7" s="8">
        <v>4</v>
      </c>
      <c r="H7" s="9">
        <v>5</v>
      </c>
    </row>
    <row r="8" ht="13.75" spans="4:8">
      <c r="D8" s="10" t="s">
        <v>90</v>
      </c>
      <c r="E8" s="11" t="s">
        <v>505</v>
      </c>
      <c r="F8" s="12"/>
      <c r="G8" s="13"/>
      <c r="H8" s="14"/>
    </row>
    <row r="9" spans="4:8">
      <c r="D9" s="15">
        <v>1</v>
      </c>
      <c r="E9" s="16" t="s">
        <v>298</v>
      </c>
      <c r="F9" s="17" t="s">
        <v>299</v>
      </c>
      <c r="G9" s="18">
        <v>100000</v>
      </c>
      <c r="H9" s="19"/>
    </row>
    <row r="10" spans="4:8">
      <c r="D10" s="20">
        <v>2</v>
      </c>
      <c r="E10" s="21" t="s">
        <v>336</v>
      </c>
      <c r="F10" s="22" t="s">
        <v>299</v>
      </c>
      <c r="G10" s="23">
        <v>150000</v>
      </c>
      <c r="H10" s="24"/>
    </row>
    <row r="11" spans="4:8">
      <c r="D11" s="20">
        <v>3</v>
      </c>
      <c r="E11" s="21" t="s">
        <v>314</v>
      </c>
      <c r="F11" s="22" t="s">
        <v>299</v>
      </c>
      <c r="G11" s="23">
        <v>150000</v>
      </c>
      <c r="H11" s="24"/>
    </row>
    <row r="12" spans="4:8">
      <c r="D12" s="20">
        <v>4</v>
      </c>
      <c r="E12" s="21" t="s">
        <v>344</v>
      </c>
      <c r="F12" s="22" t="s">
        <v>299</v>
      </c>
      <c r="G12" s="23">
        <f>[502]HS_GUB!$F$13</f>
        <v>123600</v>
      </c>
      <c r="H12" s="24"/>
    </row>
    <row r="13" spans="4:8">
      <c r="D13" s="20">
        <v>5</v>
      </c>
      <c r="E13" s="21" t="s">
        <v>506</v>
      </c>
      <c r="F13" s="22" t="s">
        <v>299</v>
      </c>
      <c r="G13" s="23">
        <v>150000</v>
      </c>
      <c r="H13" s="24"/>
    </row>
    <row r="14" spans="4:8">
      <c r="D14" s="20">
        <v>6</v>
      </c>
      <c r="E14" s="21" t="s">
        <v>442</v>
      </c>
      <c r="F14" s="22" t="s">
        <v>299</v>
      </c>
      <c r="G14" s="23">
        <v>151250</v>
      </c>
      <c r="H14" s="24"/>
    </row>
    <row r="15" spans="4:8">
      <c r="D15" s="20">
        <v>7</v>
      </c>
      <c r="E15" s="21" t="s">
        <v>406</v>
      </c>
      <c r="F15" s="22" t="s">
        <v>299</v>
      </c>
      <c r="G15" s="23">
        <v>150000</v>
      </c>
      <c r="H15" s="24"/>
    </row>
    <row r="16" spans="4:8">
      <c r="D16" s="20">
        <v>8</v>
      </c>
      <c r="E16" s="21" t="s">
        <v>507</v>
      </c>
      <c r="F16" s="22" t="s">
        <v>299</v>
      </c>
      <c r="G16" s="23">
        <v>145000</v>
      </c>
      <c r="H16" s="24"/>
    </row>
    <row r="17" spans="4:8">
      <c r="D17" s="20">
        <v>9</v>
      </c>
      <c r="E17" s="21" t="s">
        <v>508</v>
      </c>
      <c r="F17" s="22" t="s">
        <v>299</v>
      </c>
      <c r="G17" s="23">
        <v>145000</v>
      </c>
      <c r="H17" s="24"/>
    </row>
    <row r="18" spans="4:8">
      <c r="D18" s="20">
        <v>10</v>
      </c>
      <c r="E18" s="21" t="s">
        <v>509</v>
      </c>
      <c r="F18" s="22" t="s">
        <v>299</v>
      </c>
      <c r="G18" s="23">
        <f>[502]HS_GUB!$F$11</f>
        <v>123600</v>
      </c>
      <c r="H18" s="24"/>
    </row>
    <row r="19" spans="4:8">
      <c r="D19" s="20">
        <v>11</v>
      </c>
      <c r="E19" s="21" t="s">
        <v>510</v>
      </c>
      <c r="F19" s="22" t="s">
        <v>299</v>
      </c>
      <c r="G19" s="23">
        <f>[502]HS_GUB!$F$41</f>
        <v>107400</v>
      </c>
      <c r="H19" s="24"/>
    </row>
    <row r="20" spans="4:8">
      <c r="D20" s="20">
        <v>12</v>
      </c>
      <c r="E20" s="21" t="s">
        <v>511</v>
      </c>
      <c r="F20" s="22" t="s">
        <v>299</v>
      </c>
      <c r="G20" s="23">
        <v>150000</v>
      </c>
      <c r="H20" s="24"/>
    </row>
    <row r="21" spans="4:8">
      <c r="D21" s="20">
        <v>13</v>
      </c>
      <c r="E21" s="21" t="s">
        <v>316</v>
      </c>
      <c r="F21" s="22" t="s">
        <v>299</v>
      </c>
      <c r="G21" s="23">
        <f>[502]HS_GUB!$F$24</f>
        <v>128900</v>
      </c>
      <c r="H21" s="24"/>
    </row>
    <row r="22" spans="4:8">
      <c r="D22" s="20">
        <v>14</v>
      </c>
      <c r="E22" s="21" t="s">
        <v>300</v>
      </c>
      <c r="F22" s="22" t="s">
        <v>299</v>
      </c>
      <c r="G22" s="23">
        <v>165000</v>
      </c>
      <c r="H22" s="24"/>
    </row>
    <row r="23" spans="4:8">
      <c r="D23" s="20">
        <v>15</v>
      </c>
      <c r="E23" s="21" t="s">
        <v>512</v>
      </c>
      <c r="F23" s="22" t="s">
        <v>299</v>
      </c>
      <c r="G23" s="23">
        <v>110000</v>
      </c>
      <c r="H23" s="24"/>
    </row>
    <row r="24" spans="4:8">
      <c r="D24" s="20">
        <v>16</v>
      </c>
      <c r="E24" s="21" t="s">
        <v>513</v>
      </c>
      <c r="F24" s="22" t="s">
        <v>299</v>
      </c>
      <c r="G24" s="23">
        <v>400000</v>
      </c>
      <c r="H24" s="24"/>
    </row>
    <row r="25" spans="4:8">
      <c r="D25" s="20">
        <v>17</v>
      </c>
      <c r="E25" s="21" t="s">
        <v>514</v>
      </c>
      <c r="F25" s="22" t="s">
        <v>299</v>
      </c>
      <c r="G25" s="23">
        <v>400000</v>
      </c>
      <c r="H25" s="24"/>
    </row>
    <row r="26" spans="4:8">
      <c r="D26" s="20">
        <v>18</v>
      </c>
      <c r="E26" s="21" t="s">
        <v>515</v>
      </c>
      <c r="F26" s="22" t="s">
        <v>299</v>
      </c>
      <c r="G26" s="23">
        <v>125000</v>
      </c>
      <c r="H26" s="24"/>
    </row>
    <row r="27" spans="4:8">
      <c r="D27" s="20">
        <v>19</v>
      </c>
      <c r="E27" s="21" t="s">
        <v>516</v>
      </c>
      <c r="F27" s="22" t="s">
        <v>299</v>
      </c>
      <c r="G27" s="23">
        <v>140000</v>
      </c>
      <c r="H27" s="24"/>
    </row>
    <row r="28" spans="4:8">
      <c r="D28" s="20">
        <v>20</v>
      </c>
      <c r="E28" s="21" t="s">
        <v>517</v>
      </c>
      <c r="F28" s="22" t="s">
        <v>299</v>
      </c>
      <c r="G28" s="23">
        <v>150000</v>
      </c>
      <c r="H28" s="24"/>
    </row>
    <row r="29" spans="4:8">
      <c r="D29" s="20">
        <v>21</v>
      </c>
      <c r="E29" s="21" t="s">
        <v>518</v>
      </c>
      <c r="F29" s="22" t="s">
        <v>299</v>
      </c>
      <c r="G29" s="23">
        <v>175000</v>
      </c>
      <c r="H29" s="24"/>
    </row>
    <row r="30" spans="4:8">
      <c r="D30" s="20">
        <v>22</v>
      </c>
      <c r="E30" s="21" t="s">
        <v>519</v>
      </c>
      <c r="F30" s="22" t="s">
        <v>299</v>
      </c>
      <c r="G30" s="23">
        <v>135000</v>
      </c>
      <c r="H30" s="24"/>
    </row>
    <row r="31" spans="4:8">
      <c r="D31" s="20">
        <v>23</v>
      </c>
      <c r="E31" s="21" t="s">
        <v>520</v>
      </c>
      <c r="F31" s="22" t="s">
        <v>299</v>
      </c>
      <c r="G31" s="23">
        <v>155000</v>
      </c>
      <c r="H31" s="24"/>
    </row>
    <row r="32" spans="4:8">
      <c r="D32" s="20">
        <v>24</v>
      </c>
      <c r="E32" s="21" t="s">
        <v>521</v>
      </c>
      <c r="F32" s="22" t="s">
        <v>299</v>
      </c>
      <c r="G32" s="23">
        <f>[502]HS_GUB!$F$36</f>
        <v>129000</v>
      </c>
      <c r="H32" s="24"/>
    </row>
    <row r="33" spans="4:8">
      <c r="D33" s="20">
        <v>25</v>
      </c>
      <c r="E33" s="21" t="s">
        <v>522</v>
      </c>
      <c r="F33" s="22" t="s">
        <v>299</v>
      </c>
      <c r="G33" s="23">
        <v>262350</v>
      </c>
      <c r="H33" s="24"/>
    </row>
    <row r="34" spans="4:8">
      <c r="D34" s="20">
        <v>26</v>
      </c>
      <c r="E34" s="21" t="s">
        <v>523</v>
      </c>
      <c r="F34" s="22" t="s">
        <v>299</v>
      </c>
      <c r="G34" s="23">
        <v>130000</v>
      </c>
      <c r="H34" s="24"/>
    </row>
    <row r="35" spans="4:8">
      <c r="D35" s="20">
        <v>27</v>
      </c>
      <c r="E35" s="21" t="s">
        <v>524</v>
      </c>
      <c r="F35" s="22" t="s">
        <v>299</v>
      </c>
      <c r="G35" s="23">
        <f>[502]HS_GUB!$F$40</f>
        <v>107400</v>
      </c>
      <c r="H35" s="24"/>
    </row>
    <row r="36" spans="4:8">
      <c r="D36" s="20">
        <v>28</v>
      </c>
      <c r="E36" s="21" t="s">
        <v>525</v>
      </c>
      <c r="F36" s="22" t="s">
        <v>299</v>
      </c>
      <c r="G36" s="23">
        <v>150000</v>
      </c>
      <c r="H36" s="24"/>
    </row>
    <row r="37" spans="4:8">
      <c r="D37" s="20">
        <v>29</v>
      </c>
      <c r="E37" s="21" t="s">
        <v>526</v>
      </c>
      <c r="F37" s="22" t="s">
        <v>299</v>
      </c>
      <c r="G37" s="23">
        <v>130000</v>
      </c>
      <c r="H37" s="24"/>
    </row>
    <row r="38" spans="4:8">
      <c r="D38" s="20">
        <v>30</v>
      </c>
      <c r="E38" s="21" t="s">
        <v>527</v>
      </c>
      <c r="F38" s="22" t="s">
        <v>299</v>
      </c>
      <c r="G38" s="23">
        <v>130000</v>
      </c>
      <c r="H38" s="24"/>
    </row>
    <row r="39" spans="4:8">
      <c r="D39" s="20">
        <v>31</v>
      </c>
      <c r="E39" s="21" t="s">
        <v>528</v>
      </c>
      <c r="F39" s="22" t="s">
        <v>299</v>
      </c>
      <c r="G39" s="23">
        <v>165000</v>
      </c>
      <c r="H39" s="24"/>
    </row>
    <row r="40" spans="4:8">
      <c r="D40" s="20">
        <v>32</v>
      </c>
      <c r="E40" s="21" t="s">
        <v>529</v>
      </c>
      <c r="F40" s="22" t="s">
        <v>299</v>
      </c>
      <c r="G40" s="23">
        <v>160000</v>
      </c>
      <c r="H40" s="24"/>
    </row>
    <row r="41" spans="4:8">
      <c r="D41" s="20"/>
      <c r="E41" s="21"/>
      <c r="F41" s="22"/>
      <c r="G41" s="23"/>
      <c r="H41" s="24"/>
    </row>
    <row r="42" ht="13" spans="4:8">
      <c r="D42" s="25" t="s">
        <v>245</v>
      </c>
      <c r="E42" s="26" t="s">
        <v>530</v>
      </c>
      <c r="F42" s="27"/>
      <c r="G42" s="28"/>
      <c r="H42" s="29"/>
    </row>
    <row r="43" spans="4:8">
      <c r="D43" s="30"/>
      <c r="E43" s="31" t="s">
        <v>531</v>
      </c>
      <c r="F43" s="32"/>
      <c r="G43" s="33"/>
      <c r="H43" s="34"/>
    </row>
    <row r="44" spans="4:8">
      <c r="D44" s="15">
        <v>1</v>
      </c>
      <c r="E44" s="35" t="s">
        <v>532</v>
      </c>
      <c r="F44" s="17" t="s">
        <v>319</v>
      </c>
      <c r="G44" s="18">
        <v>385000</v>
      </c>
      <c r="H44" s="19"/>
    </row>
    <row r="45" spans="4:8">
      <c r="D45" s="20">
        <v>2</v>
      </c>
      <c r="E45" s="36" t="s">
        <v>383</v>
      </c>
      <c r="F45" s="22" t="s">
        <v>87</v>
      </c>
      <c r="G45" s="23">
        <f>[502]HS_GUB!$F$67</f>
        <v>1300</v>
      </c>
      <c r="H45" s="24"/>
    </row>
    <row r="46" spans="4:8">
      <c r="D46" s="20">
        <v>3</v>
      </c>
      <c r="E46" s="21" t="s">
        <v>533</v>
      </c>
      <c r="F46" s="22" t="s">
        <v>319</v>
      </c>
      <c r="G46" s="23">
        <v>590000</v>
      </c>
      <c r="H46" s="24"/>
    </row>
    <row r="47" spans="4:8">
      <c r="D47" s="20">
        <v>4</v>
      </c>
      <c r="E47" s="21" t="s">
        <v>534</v>
      </c>
      <c r="F47" s="22" t="s">
        <v>319</v>
      </c>
      <c r="G47" s="23">
        <v>703500</v>
      </c>
      <c r="H47" s="24"/>
    </row>
    <row r="48" spans="4:8">
      <c r="D48" s="20">
        <v>5</v>
      </c>
      <c r="E48" s="21" t="s">
        <v>535</v>
      </c>
      <c r="F48" s="22" t="s">
        <v>319</v>
      </c>
      <c r="G48" s="23">
        <v>685800</v>
      </c>
      <c r="H48" s="24"/>
    </row>
    <row r="49" spans="4:8">
      <c r="D49" s="20">
        <v>6</v>
      </c>
      <c r="E49" s="21" t="s">
        <v>536</v>
      </c>
      <c r="F49" s="22" t="s">
        <v>87</v>
      </c>
      <c r="G49" s="23">
        <v>11000</v>
      </c>
      <c r="H49" s="24"/>
    </row>
    <row r="50" spans="4:8">
      <c r="D50" s="20">
        <v>7</v>
      </c>
      <c r="E50" s="21" t="s">
        <v>537</v>
      </c>
      <c r="F50" s="22" t="s">
        <v>87</v>
      </c>
      <c r="G50" s="23">
        <v>20000</v>
      </c>
      <c r="H50" s="24"/>
    </row>
    <row r="51" spans="4:8">
      <c r="D51" s="20">
        <v>8</v>
      </c>
      <c r="E51" s="21" t="s">
        <v>538</v>
      </c>
      <c r="F51" s="22" t="s">
        <v>87</v>
      </c>
      <c r="G51" s="23">
        <v>8500</v>
      </c>
      <c r="H51" s="24"/>
    </row>
    <row r="52" spans="4:8">
      <c r="D52" s="20">
        <v>9</v>
      </c>
      <c r="E52" s="36" t="s">
        <v>539</v>
      </c>
      <c r="F52" s="22" t="s">
        <v>87</v>
      </c>
      <c r="G52" s="23">
        <v>15000</v>
      </c>
      <c r="H52" s="24"/>
    </row>
    <row r="53" spans="4:8">
      <c r="D53" s="20">
        <v>10</v>
      </c>
      <c r="E53" s="36" t="s">
        <v>540</v>
      </c>
      <c r="F53" s="22" t="s">
        <v>69</v>
      </c>
      <c r="G53" s="23">
        <v>179300</v>
      </c>
      <c r="H53" s="24"/>
    </row>
    <row r="54" spans="4:8">
      <c r="D54" s="20">
        <v>11</v>
      </c>
      <c r="E54" s="21" t="s">
        <v>541</v>
      </c>
      <c r="F54" s="22" t="s">
        <v>69</v>
      </c>
      <c r="G54" s="23">
        <v>177500</v>
      </c>
      <c r="H54" s="24"/>
    </row>
    <row r="55" spans="4:8">
      <c r="D55" s="20">
        <v>12</v>
      </c>
      <c r="E55" s="21" t="s">
        <v>542</v>
      </c>
      <c r="F55" s="22" t="s">
        <v>319</v>
      </c>
      <c r="G55" s="23">
        <v>339861</v>
      </c>
      <c r="H55" s="24"/>
    </row>
    <row r="56" spans="4:8">
      <c r="D56" s="20">
        <v>13</v>
      </c>
      <c r="E56" s="21" t="s">
        <v>543</v>
      </c>
      <c r="F56" s="22" t="s">
        <v>319</v>
      </c>
      <c r="G56" s="23">
        <v>235000</v>
      </c>
      <c r="H56" s="24"/>
    </row>
    <row r="57" spans="4:8">
      <c r="D57" s="20">
        <v>14</v>
      </c>
      <c r="E57" s="21" t="s">
        <v>544</v>
      </c>
      <c r="F57" s="22" t="s">
        <v>319</v>
      </c>
      <c r="G57" s="23">
        <v>286500</v>
      </c>
      <c r="H57" s="24"/>
    </row>
    <row r="58" spans="4:8">
      <c r="D58" s="20">
        <v>15</v>
      </c>
      <c r="E58" s="21" t="s">
        <v>545</v>
      </c>
      <c r="F58" s="22" t="s">
        <v>319</v>
      </c>
      <c r="G58" s="23">
        <v>127500</v>
      </c>
      <c r="H58" s="24"/>
    </row>
    <row r="59" spans="4:8">
      <c r="D59" s="20">
        <v>16</v>
      </c>
      <c r="E59" s="36" t="s">
        <v>546</v>
      </c>
      <c r="F59" s="22" t="s">
        <v>69</v>
      </c>
      <c r="G59" s="23">
        <v>152000</v>
      </c>
      <c r="H59" s="24"/>
    </row>
    <row r="60" spans="4:8">
      <c r="D60" s="20">
        <v>17</v>
      </c>
      <c r="E60" s="36" t="s">
        <v>547</v>
      </c>
      <c r="F60" s="22" t="s">
        <v>319</v>
      </c>
      <c r="G60" s="23">
        <v>187400</v>
      </c>
      <c r="H60" s="24"/>
    </row>
    <row r="61" spans="4:8">
      <c r="D61" s="20">
        <v>18</v>
      </c>
      <c r="E61" s="21" t="s">
        <v>548</v>
      </c>
      <c r="F61" s="22" t="s">
        <v>319</v>
      </c>
      <c r="G61" s="23">
        <v>246800</v>
      </c>
      <c r="H61" s="24"/>
    </row>
    <row r="62" spans="4:8">
      <c r="D62" s="20">
        <v>19</v>
      </c>
      <c r="E62" s="36" t="s">
        <v>549</v>
      </c>
      <c r="F62" s="22" t="s">
        <v>452</v>
      </c>
      <c r="G62" s="23">
        <v>97500</v>
      </c>
      <c r="H62" s="24"/>
    </row>
    <row r="63" spans="4:8">
      <c r="D63" s="20">
        <v>20</v>
      </c>
      <c r="E63" s="36" t="s">
        <v>550</v>
      </c>
      <c r="F63" s="22" t="s">
        <v>319</v>
      </c>
      <c r="G63" s="23">
        <v>253400</v>
      </c>
      <c r="H63" s="24"/>
    </row>
    <row r="64" spans="4:8">
      <c r="D64" s="20">
        <v>21</v>
      </c>
      <c r="E64" s="21" t="s">
        <v>551</v>
      </c>
      <c r="F64" s="22" t="s">
        <v>76</v>
      </c>
      <c r="G64" s="23">
        <v>210</v>
      </c>
      <c r="H64" s="24"/>
    </row>
    <row r="65" spans="4:8">
      <c r="D65" s="20">
        <v>22</v>
      </c>
      <c r="E65" s="21" t="s">
        <v>552</v>
      </c>
      <c r="F65" s="22" t="s">
        <v>319</v>
      </c>
      <c r="G65" s="23">
        <v>393800</v>
      </c>
      <c r="H65" s="24"/>
    </row>
    <row r="66" spans="4:8">
      <c r="D66" s="20">
        <v>23</v>
      </c>
      <c r="E66" s="21" t="s">
        <v>553</v>
      </c>
      <c r="F66" s="22" t="s">
        <v>319</v>
      </c>
      <c r="G66" s="23">
        <v>315000</v>
      </c>
      <c r="H66" s="24"/>
    </row>
    <row r="67" spans="4:8">
      <c r="D67" s="20">
        <v>24</v>
      </c>
      <c r="E67" s="21" t="s">
        <v>554</v>
      </c>
      <c r="F67" s="22" t="s">
        <v>69</v>
      </c>
      <c r="G67" s="23">
        <v>123000</v>
      </c>
      <c r="H67" s="24"/>
    </row>
    <row r="68" spans="4:8">
      <c r="D68" s="20">
        <v>25</v>
      </c>
      <c r="E68" s="21" t="s">
        <v>555</v>
      </c>
      <c r="F68" s="22" t="s">
        <v>69</v>
      </c>
      <c r="G68" s="23">
        <v>117700</v>
      </c>
      <c r="H68" s="24"/>
    </row>
    <row r="69" spans="4:8">
      <c r="D69" s="20">
        <v>26</v>
      </c>
      <c r="E69" s="36" t="s">
        <v>556</v>
      </c>
      <c r="F69" s="22" t="s">
        <v>76</v>
      </c>
      <c r="G69" s="23">
        <v>6000</v>
      </c>
      <c r="H69" s="24"/>
    </row>
    <row r="70" spans="4:8">
      <c r="D70" s="20">
        <v>27</v>
      </c>
      <c r="E70" s="36" t="s">
        <v>557</v>
      </c>
      <c r="F70" s="22" t="s">
        <v>319</v>
      </c>
      <c r="G70" s="23">
        <v>370200</v>
      </c>
      <c r="H70" s="24"/>
    </row>
    <row r="71" spans="4:8">
      <c r="D71" s="20">
        <v>28</v>
      </c>
      <c r="E71" s="21" t="s">
        <v>360</v>
      </c>
      <c r="F71" s="22" t="s">
        <v>319</v>
      </c>
      <c r="G71" s="23">
        <v>352300</v>
      </c>
      <c r="H71" s="24"/>
    </row>
    <row r="72" spans="4:8">
      <c r="D72" s="20">
        <v>29</v>
      </c>
      <c r="E72" s="36" t="s">
        <v>558</v>
      </c>
      <c r="F72" s="22" t="s">
        <v>319</v>
      </c>
      <c r="G72" s="23">
        <v>121600</v>
      </c>
      <c r="H72" s="24"/>
    </row>
    <row r="73" spans="4:8">
      <c r="D73" s="20">
        <v>30</v>
      </c>
      <c r="E73" s="36" t="s">
        <v>559</v>
      </c>
      <c r="F73" s="22" t="s">
        <v>76</v>
      </c>
      <c r="G73" s="23">
        <v>600</v>
      </c>
      <c r="H73" s="24"/>
    </row>
    <row r="74" spans="4:8">
      <c r="D74" s="20">
        <v>31</v>
      </c>
      <c r="E74" s="21" t="s">
        <v>560</v>
      </c>
      <c r="F74" s="22" t="s">
        <v>87</v>
      </c>
      <c r="G74" s="23">
        <v>12000</v>
      </c>
      <c r="H74" s="24"/>
    </row>
    <row r="75" spans="4:8">
      <c r="D75" s="20">
        <v>32</v>
      </c>
      <c r="E75" s="21" t="s">
        <v>561</v>
      </c>
      <c r="F75" s="22" t="s">
        <v>87</v>
      </c>
      <c r="G75" s="23">
        <v>12000</v>
      </c>
      <c r="H75" s="24"/>
    </row>
    <row r="76" spans="4:8">
      <c r="D76" s="20">
        <v>33</v>
      </c>
      <c r="E76" s="21" t="s">
        <v>562</v>
      </c>
      <c r="F76" s="22" t="s">
        <v>87</v>
      </c>
      <c r="G76" s="23">
        <v>13000</v>
      </c>
      <c r="H76" s="24"/>
    </row>
    <row r="77" spans="4:8">
      <c r="D77" s="20">
        <v>34</v>
      </c>
      <c r="E77" s="36" t="s">
        <v>563</v>
      </c>
      <c r="F77" s="22" t="s">
        <v>319</v>
      </c>
      <c r="G77" s="23">
        <v>225000</v>
      </c>
      <c r="H77" s="24"/>
    </row>
    <row r="78" spans="4:8">
      <c r="D78" s="20">
        <v>35</v>
      </c>
      <c r="E78" s="36" t="s">
        <v>359</v>
      </c>
      <c r="F78" s="22" t="s">
        <v>76</v>
      </c>
      <c r="G78" s="23">
        <v>300</v>
      </c>
      <c r="H78" s="24"/>
    </row>
    <row r="79" spans="4:8">
      <c r="D79" s="20">
        <v>36</v>
      </c>
      <c r="E79" s="21" t="s">
        <v>564</v>
      </c>
      <c r="F79" s="22" t="s">
        <v>319</v>
      </c>
      <c r="G79" s="23">
        <v>422600</v>
      </c>
      <c r="H79" s="24"/>
    </row>
    <row r="80" spans="4:8">
      <c r="D80" s="20">
        <v>37</v>
      </c>
      <c r="E80" s="21" t="s">
        <v>565</v>
      </c>
      <c r="F80" s="22" t="s">
        <v>319</v>
      </c>
      <c r="G80" s="23">
        <v>325200</v>
      </c>
      <c r="H80" s="24"/>
    </row>
    <row r="81" spans="4:8">
      <c r="D81" s="20">
        <v>38</v>
      </c>
      <c r="E81" s="21" t="s">
        <v>566</v>
      </c>
      <c r="F81" s="22" t="s">
        <v>319</v>
      </c>
      <c r="G81" s="23">
        <v>370200</v>
      </c>
      <c r="H81" s="24"/>
    </row>
    <row r="82" spans="4:8">
      <c r="D82" s="20">
        <v>39</v>
      </c>
      <c r="E82" s="21" t="s">
        <v>567</v>
      </c>
      <c r="F82" s="22" t="s">
        <v>319</v>
      </c>
      <c r="G82" s="23">
        <v>231000</v>
      </c>
      <c r="H82" s="24"/>
    </row>
    <row r="83" spans="4:8">
      <c r="D83" s="20">
        <v>40</v>
      </c>
      <c r="E83" s="21" t="s">
        <v>568</v>
      </c>
      <c r="F83" s="22" t="s">
        <v>319</v>
      </c>
      <c r="G83" s="23">
        <v>200000</v>
      </c>
      <c r="H83" s="24"/>
    </row>
    <row r="84" spans="4:8">
      <c r="D84" s="20">
        <v>41</v>
      </c>
      <c r="E84" s="21" t="s">
        <v>338</v>
      </c>
      <c r="F84" s="22" t="s">
        <v>319</v>
      </c>
      <c r="G84" s="23">
        <v>275000</v>
      </c>
      <c r="H84" s="24"/>
    </row>
    <row r="85" spans="4:8">
      <c r="D85" s="20">
        <v>42</v>
      </c>
      <c r="E85" s="21" t="s">
        <v>569</v>
      </c>
      <c r="F85" s="22" t="s">
        <v>319</v>
      </c>
      <c r="G85" s="23">
        <v>204800</v>
      </c>
      <c r="H85" s="24"/>
    </row>
    <row r="86" spans="4:8">
      <c r="D86" s="20">
        <v>43</v>
      </c>
      <c r="E86" s="21" t="s">
        <v>570</v>
      </c>
      <c r="F86" s="22" t="s">
        <v>319</v>
      </c>
      <c r="G86" s="23">
        <v>165500</v>
      </c>
      <c r="H86" s="24"/>
    </row>
    <row r="87" spans="4:8">
      <c r="D87" s="20">
        <v>44</v>
      </c>
      <c r="E87" s="21" t="s">
        <v>333</v>
      </c>
      <c r="F87" s="22" t="s">
        <v>319</v>
      </c>
      <c r="G87" s="23">
        <v>254700</v>
      </c>
      <c r="H87" s="24"/>
    </row>
    <row r="88" spans="4:8">
      <c r="D88" s="20">
        <v>45</v>
      </c>
      <c r="E88" s="21" t="s">
        <v>571</v>
      </c>
      <c r="F88" s="22" t="s">
        <v>319</v>
      </c>
      <c r="G88" s="23">
        <v>183800</v>
      </c>
      <c r="H88" s="24"/>
    </row>
    <row r="89" spans="4:8">
      <c r="D89" s="20">
        <v>46</v>
      </c>
      <c r="E89" s="36" t="s">
        <v>572</v>
      </c>
      <c r="F89" s="22" t="s">
        <v>76</v>
      </c>
      <c r="G89" s="23">
        <v>12000</v>
      </c>
      <c r="H89" s="24"/>
    </row>
    <row r="90" spans="4:8">
      <c r="D90" s="20">
        <v>47</v>
      </c>
      <c r="E90" s="21" t="s">
        <v>573</v>
      </c>
      <c r="F90" s="22" t="s">
        <v>76</v>
      </c>
      <c r="G90" s="23">
        <v>13000</v>
      </c>
      <c r="H90" s="24"/>
    </row>
    <row r="91" spans="4:8">
      <c r="D91" s="20">
        <v>48</v>
      </c>
      <c r="E91" s="36" t="s">
        <v>574</v>
      </c>
      <c r="F91" s="22" t="s">
        <v>319</v>
      </c>
      <c r="G91" s="23">
        <v>288700</v>
      </c>
      <c r="H91" s="24"/>
    </row>
    <row r="92" spans="4:8">
      <c r="D92" s="20">
        <v>49</v>
      </c>
      <c r="E92" s="21" t="s">
        <v>575</v>
      </c>
      <c r="F92" s="22" t="s">
        <v>319</v>
      </c>
      <c r="G92" s="23">
        <v>184400</v>
      </c>
      <c r="H92" s="24"/>
    </row>
    <row r="93" spans="4:8">
      <c r="D93" s="20">
        <v>50</v>
      </c>
      <c r="E93" s="21" t="s">
        <v>576</v>
      </c>
      <c r="F93" s="22" t="s">
        <v>319</v>
      </c>
      <c r="G93" s="23">
        <v>261800</v>
      </c>
      <c r="H93" s="24"/>
    </row>
    <row r="94" spans="4:8">
      <c r="D94" s="20">
        <v>51</v>
      </c>
      <c r="E94" s="21" t="s">
        <v>577</v>
      </c>
      <c r="F94" s="22" t="s">
        <v>319</v>
      </c>
      <c r="G94" s="23">
        <v>105000</v>
      </c>
      <c r="H94" s="24"/>
    </row>
    <row r="95" spans="4:8">
      <c r="D95" s="20">
        <v>52</v>
      </c>
      <c r="E95" s="21" t="s">
        <v>578</v>
      </c>
      <c r="F95" s="22" t="s">
        <v>319</v>
      </c>
      <c r="G95" s="23">
        <v>146900</v>
      </c>
      <c r="H95" s="24"/>
    </row>
    <row r="96" spans="4:8">
      <c r="D96" s="20">
        <v>53</v>
      </c>
      <c r="E96" s="21" t="s">
        <v>579</v>
      </c>
      <c r="F96" s="22" t="s">
        <v>319</v>
      </c>
      <c r="G96" s="23">
        <v>44000</v>
      </c>
      <c r="H96" s="24"/>
    </row>
    <row r="97" spans="4:8">
      <c r="D97" s="20">
        <v>54</v>
      </c>
      <c r="E97" s="21" t="s">
        <v>580</v>
      </c>
      <c r="F97" s="22" t="s">
        <v>319</v>
      </c>
      <c r="G97" s="23">
        <v>246800</v>
      </c>
      <c r="H97" s="24"/>
    </row>
    <row r="98" spans="4:8">
      <c r="D98" s="20">
        <v>55</v>
      </c>
      <c r="E98" s="21" t="s">
        <v>581</v>
      </c>
      <c r="F98" s="22" t="s">
        <v>319</v>
      </c>
      <c r="G98" s="23">
        <v>160000</v>
      </c>
      <c r="H98" s="24"/>
    </row>
    <row r="99" spans="4:8">
      <c r="D99" s="20">
        <v>56</v>
      </c>
      <c r="E99" s="21" t="s">
        <v>582</v>
      </c>
      <c r="F99" s="22" t="s">
        <v>319</v>
      </c>
      <c r="G99" s="23">
        <v>163600</v>
      </c>
      <c r="H99" s="24"/>
    </row>
    <row r="100" spans="4:8">
      <c r="D100" s="20">
        <v>57</v>
      </c>
      <c r="E100" s="21" t="s">
        <v>583</v>
      </c>
      <c r="F100" s="22" t="s">
        <v>319</v>
      </c>
      <c r="G100" s="23">
        <v>47500</v>
      </c>
      <c r="H100" s="24"/>
    </row>
    <row r="101" spans="4:8">
      <c r="D101" s="20">
        <v>58</v>
      </c>
      <c r="E101" s="21" t="s">
        <v>584</v>
      </c>
      <c r="F101" s="22" t="s">
        <v>319</v>
      </c>
      <c r="G101" s="23">
        <v>146900</v>
      </c>
      <c r="H101" s="24"/>
    </row>
    <row r="102" spans="4:8">
      <c r="D102" s="20">
        <v>59</v>
      </c>
      <c r="E102" s="21" t="s">
        <v>585</v>
      </c>
      <c r="F102" s="22" t="s">
        <v>319</v>
      </c>
      <c r="G102" s="23">
        <v>48000</v>
      </c>
      <c r="H102" s="24"/>
    </row>
    <row r="103" ht="13" spans="4:8">
      <c r="D103" s="37"/>
      <c r="E103" s="38" t="s">
        <v>586</v>
      </c>
      <c r="F103" s="39"/>
      <c r="G103" s="40"/>
      <c r="H103" s="41"/>
    </row>
    <row r="104" spans="4:8">
      <c r="D104" s="20">
        <v>1</v>
      </c>
      <c r="E104" s="36" t="s">
        <v>587</v>
      </c>
      <c r="F104" s="22" t="s">
        <v>372</v>
      </c>
      <c r="G104" s="23">
        <v>17800</v>
      </c>
      <c r="H104" s="24"/>
    </row>
    <row r="105" spans="4:8">
      <c r="D105" s="20">
        <v>2</v>
      </c>
      <c r="E105" s="21" t="s">
        <v>588</v>
      </c>
      <c r="F105" s="22" t="s">
        <v>372</v>
      </c>
      <c r="G105" s="23">
        <v>22600</v>
      </c>
      <c r="H105" s="24"/>
    </row>
    <row r="106" spans="4:8">
      <c r="D106" s="20">
        <v>3</v>
      </c>
      <c r="E106" s="36" t="s">
        <v>589</v>
      </c>
      <c r="F106" s="22" t="s">
        <v>372</v>
      </c>
      <c r="G106" s="23">
        <v>14800</v>
      </c>
      <c r="H106" s="24"/>
    </row>
    <row r="107" spans="4:8">
      <c r="D107" s="20">
        <v>4</v>
      </c>
      <c r="E107" s="21" t="s">
        <v>590</v>
      </c>
      <c r="F107" s="22" t="s">
        <v>372</v>
      </c>
      <c r="G107" s="23">
        <v>12900</v>
      </c>
      <c r="H107" s="24"/>
    </row>
    <row r="108" spans="4:8">
      <c r="D108" s="20">
        <v>5</v>
      </c>
      <c r="E108" s="36" t="s">
        <v>591</v>
      </c>
      <c r="F108" s="22" t="s">
        <v>452</v>
      </c>
      <c r="G108" s="23">
        <v>21000</v>
      </c>
      <c r="H108" s="24"/>
    </row>
    <row r="109" spans="4:8">
      <c r="D109" s="20">
        <v>6</v>
      </c>
      <c r="E109" s="36" t="s">
        <v>592</v>
      </c>
      <c r="F109" s="22" t="s">
        <v>452</v>
      </c>
      <c r="G109" s="23">
        <v>410600</v>
      </c>
      <c r="H109" s="24"/>
    </row>
    <row r="110" spans="4:8">
      <c r="D110" s="20">
        <v>7</v>
      </c>
      <c r="E110" s="36" t="s">
        <v>371</v>
      </c>
      <c r="F110" s="22" t="s">
        <v>92</v>
      </c>
      <c r="G110" s="23">
        <v>5000</v>
      </c>
      <c r="H110" s="24"/>
    </row>
    <row r="111" spans="4:8">
      <c r="D111" s="20">
        <v>8</v>
      </c>
      <c r="E111" s="21" t="s">
        <v>371</v>
      </c>
      <c r="F111" s="22" t="s">
        <v>372</v>
      </c>
      <c r="G111" s="23">
        <v>20000</v>
      </c>
      <c r="H111" s="24"/>
    </row>
    <row r="112" spans="4:8">
      <c r="D112" s="20">
        <v>9</v>
      </c>
      <c r="E112" s="36" t="s">
        <v>593</v>
      </c>
      <c r="F112" s="22" t="s">
        <v>319</v>
      </c>
      <c r="G112" s="23">
        <v>25000000</v>
      </c>
      <c r="H112" s="24" t="s">
        <v>594</v>
      </c>
    </row>
    <row r="113" spans="4:8">
      <c r="D113" s="20">
        <v>10</v>
      </c>
      <c r="E113" s="21" t="s">
        <v>595</v>
      </c>
      <c r="F113" s="22" t="s">
        <v>319</v>
      </c>
      <c r="G113" s="23">
        <v>11950000</v>
      </c>
      <c r="H113" s="24" t="s">
        <v>596</v>
      </c>
    </row>
    <row r="114" spans="4:8">
      <c r="D114" s="20">
        <v>11</v>
      </c>
      <c r="E114" s="21" t="s">
        <v>597</v>
      </c>
      <c r="F114" s="22" t="s">
        <v>319</v>
      </c>
      <c r="G114" s="23">
        <v>25000000</v>
      </c>
      <c r="H114" s="24"/>
    </row>
    <row r="115" spans="4:8">
      <c r="D115" s="20">
        <v>12</v>
      </c>
      <c r="E115" s="36" t="s">
        <v>598</v>
      </c>
      <c r="F115" s="22" t="s">
        <v>319</v>
      </c>
      <c r="G115" s="23">
        <v>11950000</v>
      </c>
      <c r="H115" s="24"/>
    </row>
    <row r="116" spans="4:8">
      <c r="D116" s="20">
        <v>13</v>
      </c>
      <c r="E116" s="36" t="s">
        <v>599</v>
      </c>
      <c r="F116" s="22" t="s">
        <v>372</v>
      </c>
      <c r="G116" s="23">
        <v>414000</v>
      </c>
      <c r="H116" s="24"/>
    </row>
    <row r="117" spans="4:8">
      <c r="D117" s="20">
        <v>14</v>
      </c>
      <c r="E117" s="21" t="s">
        <v>600</v>
      </c>
      <c r="F117" s="22" t="s">
        <v>319</v>
      </c>
      <c r="G117" s="23">
        <v>10214200</v>
      </c>
      <c r="H117" s="24" t="s">
        <v>601</v>
      </c>
    </row>
    <row r="118" spans="4:8">
      <c r="D118" s="20">
        <v>15</v>
      </c>
      <c r="E118" s="21" t="s">
        <v>602</v>
      </c>
      <c r="F118" s="22" t="s">
        <v>319</v>
      </c>
      <c r="G118" s="23">
        <v>3500000</v>
      </c>
      <c r="H118" s="24" t="s">
        <v>603</v>
      </c>
    </row>
    <row r="119" spans="4:8">
      <c r="D119" s="20">
        <v>16</v>
      </c>
      <c r="E119" s="21" t="s">
        <v>604</v>
      </c>
      <c r="F119" s="22" t="s">
        <v>73</v>
      </c>
      <c r="G119" s="23">
        <v>6966600</v>
      </c>
      <c r="H119" s="24"/>
    </row>
    <row r="120" spans="4:8">
      <c r="D120" s="20">
        <v>17</v>
      </c>
      <c r="E120" s="21" t="s">
        <v>605</v>
      </c>
      <c r="F120" s="22" t="s">
        <v>319</v>
      </c>
      <c r="G120" s="23">
        <v>2500000</v>
      </c>
      <c r="H120" s="24" t="s">
        <v>606</v>
      </c>
    </row>
    <row r="121" spans="4:8">
      <c r="D121" s="20">
        <v>18</v>
      </c>
      <c r="E121" s="21" t="s">
        <v>320</v>
      </c>
      <c r="F121" s="22" t="s">
        <v>319</v>
      </c>
      <c r="G121" s="23">
        <v>2825000</v>
      </c>
      <c r="H121" s="24" t="s">
        <v>607</v>
      </c>
    </row>
    <row r="122" spans="4:8">
      <c r="D122" s="20">
        <v>19</v>
      </c>
      <c r="E122" s="21" t="s">
        <v>608</v>
      </c>
      <c r="F122" s="22" t="s">
        <v>319</v>
      </c>
      <c r="G122" s="23">
        <v>26000000</v>
      </c>
      <c r="H122" s="24" t="s">
        <v>594</v>
      </c>
    </row>
    <row r="123" spans="4:8">
      <c r="D123" s="20">
        <v>20</v>
      </c>
      <c r="E123" s="21" t="s">
        <v>609</v>
      </c>
      <c r="F123" s="22" t="s">
        <v>319</v>
      </c>
      <c r="G123" s="23">
        <v>14000000</v>
      </c>
      <c r="H123" s="24" t="s">
        <v>596</v>
      </c>
    </row>
    <row r="124" spans="4:8">
      <c r="D124" s="20">
        <v>21</v>
      </c>
      <c r="E124" s="21" t="s">
        <v>610</v>
      </c>
      <c r="F124" s="22" t="s">
        <v>319</v>
      </c>
      <c r="G124" s="23">
        <v>8000000</v>
      </c>
      <c r="H124" s="24" t="s">
        <v>603</v>
      </c>
    </row>
    <row r="125" spans="4:8">
      <c r="D125" s="20">
        <v>22</v>
      </c>
      <c r="E125" s="36" t="s">
        <v>611</v>
      </c>
      <c r="F125" s="22" t="s">
        <v>452</v>
      </c>
      <c r="G125" s="23">
        <v>160000</v>
      </c>
      <c r="H125" s="24" t="s">
        <v>603</v>
      </c>
    </row>
    <row r="126" spans="4:8">
      <c r="D126" s="20">
        <v>23</v>
      </c>
      <c r="E126" s="21" t="s">
        <v>612</v>
      </c>
      <c r="F126" s="22" t="s">
        <v>319</v>
      </c>
      <c r="G126" s="23">
        <v>4000000</v>
      </c>
      <c r="H126" s="24"/>
    </row>
    <row r="127" spans="4:8">
      <c r="D127" s="20">
        <v>24</v>
      </c>
      <c r="E127" s="36" t="s">
        <v>613</v>
      </c>
      <c r="F127" s="22" t="s">
        <v>73</v>
      </c>
      <c r="G127" s="23">
        <v>3573600</v>
      </c>
      <c r="H127" s="24"/>
    </row>
    <row r="128" spans="4:8">
      <c r="D128" s="20">
        <v>25</v>
      </c>
      <c r="E128" s="21" t="s">
        <v>614</v>
      </c>
      <c r="F128" s="22" t="s">
        <v>319</v>
      </c>
      <c r="G128" s="23">
        <v>6000000</v>
      </c>
      <c r="H128" s="24"/>
    </row>
    <row r="129" spans="4:8">
      <c r="D129" s="20">
        <v>26</v>
      </c>
      <c r="E129" s="21" t="s">
        <v>615</v>
      </c>
      <c r="F129" s="42" t="s">
        <v>92</v>
      </c>
      <c r="G129" s="23">
        <v>15100</v>
      </c>
      <c r="H129" s="24"/>
    </row>
    <row r="130" spans="4:8">
      <c r="D130" s="20">
        <v>27</v>
      </c>
      <c r="E130" s="36" t="s">
        <v>616</v>
      </c>
      <c r="F130" s="22" t="s">
        <v>369</v>
      </c>
      <c r="G130" s="23">
        <v>116700</v>
      </c>
      <c r="H130" s="24"/>
    </row>
    <row r="131" spans="4:8">
      <c r="D131" s="20">
        <v>28</v>
      </c>
      <c r="E131" s="21" t="s">
        <v>617</v>
      </c>
      <c r="F131" s="22" t="s">
        <v>369</v>
      </c>
      <c r="G131" s="23">
        <v>152600</v>
      </c>
      <c r="H131" s="24"/>
    </row>
    <row r="132" spans="4:8">
      <c r="D132" s="20">
        <v>29</v>
      </c>
      <c r="E132" s="21" t="s">
        <v>618</v>
      </c>
      <c r="F132" s="22" t="s">
        <v>369</v>
      </c>
      <c r="G132" s="23">
        <v>226600</v>
      </c>
      <c r="H132" s="24"/>
    </row>
    <row r="133" spans="4:8">
      <c r="D133" s="20">
        <v>30</v>
      </c>
      <c r="E133" s="36" t="s">
        <v>619</v>
      </c>
      <c r="F133" s="22" t="s">
        <v>319</v>
      </c>
      <c r="G133" s="23">
        <v>2500000</v>
      </c>
      <c r="H133" s="24"/>
    </row>
    <row r="134" spans="4:8">
      <c r="D134" s="20">
        <v>31</v>
      </c>
      <c r="E134" s="36" t="s">
        <v>620</v>
      </c>
      <c r="F134" s="22" t="s">
        <v>369</v>
      </c>
      <c r="G134" s="23">
        <v>230000</v>
      </c>
      <c r="H134" s="24"/>
    </row>
    <row r="135" spans="4:8">
      <c r="D135" s="20">
        <v>32</v>
      </c>
      <c r="E135" s="36" t="s">
        <v>621</v>
      </c>
      <c r="F135" s="22" t="s">
        <v>396</v>
      </c>
      <c r="G135" s="23">
        <v>10000000</v>
      </c>
      <c r="H135" s="24"/>
    </row>
    <row r="136" spans="4:8">
      <c r="D136" s="20">
        <v>33</v>
      </c>
      <c r="E136" s="36" t="s">
        <v>368</v>
      </c>
      <c r="F136" s="22" t="s">
        <v>369</v>
      </c>
      <c r="G136" s="23">
        <v>167300</v>
      </c>
      <c r="H136" s="24"/>
    </row>
    <row r="137" spans="4:8">
      <c r="D137" s="20">
        <v>34</v>
      </c>
      <c r="E137" s="36" t="s">
        <v>622</v>
      </c>
      <c r="F137" s="22" t="s">
        <v>319</v>
      </c>
      <c r="G137" s="23">
        <v>6298700</v>
      </c>
      <c r="H137" s="24"/>
    </row>
    <row r="138" spans="4:8">
      <c r="D138" s="20">
        <v>35</v>
      </c>
      <c r="E138" s="36" t="s">
        <v>623</v>
      </c>
      <c r="F138" s="22" t="s">
        <v>369</v>
      </c>
      <c r="G138" s="23">
        <v>75000</v>
      </c>
      <c r="H138" s="24" t="s">
        <v>624</v>
      </c>
    </row>
    <row r="139" spans="4:8">
      <c r="D139" s="20">
        <v>36</v>
      </c>
      <c r="E139" s="21" t="s">
        <v>625</v>
      </c>
      <c r="F139" s="22" t="s">
        <v>369</v>
      </c>
      <c r="G139" s="23">
        <v>84200</v>
      </c>
      <c r="H139" s="24"/>
    </row>
    <row r="140" spans="4:8">
      <c r="D140" s="20">
        <v>37</v>
      </c>
      <c r="E140" s="21" t="s">
        <v>626</v>
      </c>
      <c r="F140" s="22" t="s">
        <v>369</v>
      </c>
      <c r="G140" s="23">
        <v>127000</v>
      </c>
      <c r="H140" s="24"/>
    </row>
    <row r="141" spans="4:8">
      <c r="D141" s="20">
        <v>38</v>
      </c>
      <c r="E141" s="36" t="s">
        <v>627</v>
      </c>
      <c r="F141" s="22" t="s">
        <v>319</v>
      </c>
      <c r="G141" s="23">
        <v>8750000</v>
      </c>
      <c r="H141" s="24" t="s">
        <v>601</v>
      </c>
    </row>
    <row r="142" spans="4:8">
      <c r="D142" s="20">
        <v>39</v>
      </c>
      <c r="E142" s="21" t="s">
        <v>628</v>
      </c>
      <c r="F142" s="22" t="s">
        <v>319</v>
      </c>
      <c r="G142" s="23">
        <v>9302000</v>
      </c>
      <c r="H142" s="24" t="s">
        <v>601</v>
      </c>
    </row>
    <row r="143" spans="4:8">
      <c r="D143" s="20">
        <v>40</v>
      </c>
      <c r="E143" s="36" t="s">
        <v>629</v>
      </c>
      <c r="F143" s="22" t="s">
        <v>369</v>
      </c>
      <c r="G143" s="23">
        <v>76300</v>
      </c>
      <c r="H143" s="24"/>
    </row>
    <row r="144" spans="4:8">
      <c r="D144" s="20">
        <v>41</v>
      </c>
      <c r="E144" s="21" t="s">
        <v>630</v>
      </c>
      <c r="F144" s="22" t="s">
        <v>369</v>
      </c>
      <c r="G144" s="23">
        <v>65600</v>
      </c>
      <c r="H144" s="24"/>
    </row>
    <row r="145" spans="4:8">
      <c r="D145" s="20">
        <v>42</v>
      </c>
      <c r="E145" s="21" t="s">
        <v>631</v>
      </c>
      <c r="F145" s="22" t="s">
        <v>369</v>
      </c>
      <c r="G145" s="23">
        <v>114000</v>
      </c>
      <c r="H145" s="24"/>
    </row>
    <row r="146" spans="4:8">
      <c r="D146" s="20">
        <v>43</v>
      </c>
      <c r="E146" s="36" t="s">
        <v>632</v>
      </c>
      <c r="F146" s="22" t="s">
        <v>369</v>
      </c>
      <c r="G146" s="23">
        <v>101200</v>
      </c>
      <c r="H146" s="24"/>
    </row>
    <row r="147" spans="4:8">
      <c r="D147" s="20">
        <v>44</v>
      </c>
      <c r="E147" s="36" t="s">
        <v>633</v>
      </c>
      <c r="F147" s="22" t="s">
        <v>452</v>
      </c>
      <c r="G147" s="23">
        <v>150000</v>
      </c>
      <c r="H147" s="24"/>
    </row>
    <row r="148" spans="4:8">
      <c r="D148" s="20"/>
      <c r="E148" s="21" t="s">
        <v>634</v>
      </c>
      <c r="F148" s="22"/>
      <c r="G148" s="23"/>
      <c r="H148" s="24"/>
    </row>
    <row r="149" spans="4:8">
      <c r="D149" s="20">
        <v>1</v>
      </c>
      <c r="E149" s="36" t="s">
        <v>635</v>
      </c>
      <c r="F149" s="22" t="s">
        <v>92</v>
      </c>
      <c r="G149" s="23">
        <v>5700</v>
      </c>
      <c r="H149" s="24"/>
    </row>
    <row r="150" spans="4:8">
      <c r="D150" s="20">
        <v>2</v>
      </c>
      <c r="E150" s="36" t="s">
        <v>636</v>
      </c>
      <c r="F150" s="22" t="s">
        <v>92</v>
      </c>
      <c r="G150" s="23">
        <v>13300</v>
      </c>
      <c r="H150" s="24"/>
    </row>
    <row r="151" spans="4:8">
      <c r="D151" s="20">
        <v>3</v>
      </c>
      <c r="E151" s="36" t="s">
        <v>637</v>
      </c>
      <c r="F151" s="22" t="s">
        <v>92</v>
      </c>
      <c r="G151" s="23">
        <v>23500</v>
      </c>
      <c r="H151" s="24"/>
    </row>
    <row r="152" spans="4:8">
      <c r="D152" s="20">
        <v>4</v>
      </c>
      <c r="E152" s="21" t="s">
        <v>638</v>
      </c>
      <c r="F152" s="22" t="s">
        <v>92</v>
      </c>
      <c r="G152" s="23">
        <v>11250</v>
      </c>
      <c r="H152" s="24"/>
    </row>
    <row r="153" spans="4:8">
      <c r="D153" s="20">
        <v>5</v>
      </c>
      <c r="E153" s="21" t="s">
        <v>639</v>
      </c>
      <c r="F153" s="22" t="s">
        <v>372</v>
      </c>
      <c r="G153" s="23">
        <v>27500</v>
      </c>
      <c r="H153" s="24"/>
    </row>
    <row r="154" spans="4:8">
      <c r="D154" s="20">
        <v>6</v>
      </c>
      <c r="E154" s="36" t="s">
        <v>640</v>
      </c>
      <c r="F154" s="22" t="s">
        <v>92</v>
      </c>
      <c r="G154" s="23">
        <v>6875</v>
      </c>
      <c r="H154" s="24"/>
    </row>
    <row r="155" spans="4:8">
      <c r="D155" s="20">
        <v>7</v>
      </c>
      <c r="E155" s="21" t="s">
        <v>641</v>
      </c>
      <c r="F155" s="22" t="s">
        <v>92</v>
      </c>
      <c r="G155" s="23">
        <v>150000</v>
      </c>
      <c r="H155" s="24"/>
    </row>
    <row r="156" spans="4:8">
      <c r="D156" s="20">
        <v>8</v>
      </c>
      <c r="E156" s="21" t="s">
        <v>642</v>
      </c>
      <c r="F156" s="22" t="s">
        <v>92</v>
      </c>
      <c r="G156" s="23">
        <v>20000</v>
      </c>
      <c r="H156" s="24"/>
    </row>
    <row r="157" spans="4:8">
      <c r="D157" s="20">
        <v>9</v>
      </c>
      <c r="E157" s="21" t="s">
        <v>643</v>
      </c>
      <c r="F157" s="22" t="s">
        <v>92</v>
      </c>
      <c r="G157" s="23">
        <v>18500</v>
      </c>
      <c r="H157" s="24"/>
    </row>
    <row r="158" spans="4:8">
      <c r="D158" s="20">
        <v>10</v>
      </c>
      <c r="E158" s="21" t="s">
        <v>644</v>
      </c>
      <c r="F158" s="22" t="s">
        <v>92</v>
      </c>
      <c r="G158" s="23">
        <v>177500</v>
      </c>
      <c r="H158" s="24"/>
    </row>
    <row r="159" spans="4:8">
      <c r="D159" s="20">
        <v>11</v>
      </c>
      <c r="E159" s="21" t="s">
        <v>645</v>
      </c>
      <c r="F159" s="22" t="s">
        <v>92</v>
      </c>
      <c r="G159" s="23">
        <v>200000</v>
      </c>
      <c r="H159" s="24"/>
    </row>
    <row r="160" spans="4:8">
      <c r="D160" s="20">
        <v>12</v>
      </c>
      <c r="E160" s="21" t="s">
        <v>646</v>
      </c>
      <c r="F160" s="22" t="s">
        <v>92</v>
      </c>
      <c r="G160" s="23">
        <v>233750</v>
      </c>
      <c r="H160" s="24"/>
    </row>
    <row r="161" spans="4:8">
      <c r="D161" s="20">
        <v>13</v>
      </c>
      <c r="E161" s="21" t="s">
        <v>647</v>
      </c>
      <c r="F161" s="22" t="s">
        <v>92</v>
      </c>
      <c r="G161" s="23">
        <v>26000</v>
      </c>
      <c r="H161" s="24"/>
    </row>
    <row r="162" spans="4:8">
      <c r="D162" s="20">
        <v>14</v>
      </c>
      <c r="E162" s="21" t="s">
        <v>648</v>
      </c>
      <c r="F162" s="22" t="s">
        <v>92</v>
      </c>
      <c r="G162" s="23">
        <v>33625</v>
      </c>
      <c r="H162" s="24"/>
    </row>
    <row r="163" spans="4:8">
      <c r="D163" s="20">
        <v>15</v>
      </c>
      <c r="E163" s="21" t="s">
        <v>649</v>
      </c>
      <c r="F163" s="22" t="s">
        <v>92</v>
      </c>
      <c r="G163" s="23">
        <v>51075</v>
      </c>
      <c r="H163" s="24"/>
    </row>
    <row r="164" spans="4:8">
      <c r="D164" s="20">
        <v>16</v>
      </c>
      <c r="E164" s="21" t="s">
        <v>650</v>
      </c>
      <c r="F164" s="22" t="s">
        <v>372</v>
      </c>
      <c r="G164" s="23">
        <v>35000</v>
      </c>
      <c r="H164" s="24"/>
    </row>
    <row r="165" spans="4:8">
      <c r="D165" s="20">
        <v>17</v>
      </c>
      <c r="E165" s="36" t="s">
        <v>651</v>
      </c>
      <c r="F165" s="22" t="s">
        <v>92</v>
      </c>
      <c r="G165" s="23">
        <v>8750</v>
      </c>
      <c r="H165" s="24"/>
    </row>
    <row r="166" spans="4:8">
      <c r="D166" s="20">
        <v>18</v>
      </c>
      <c r="E166" s="21" t="s">
        <v>652</v>
      </c>
      <c r="F166" s="22" t="s">
        <v>92</v>
      </c>
      <c r="G166" s="23">
        <v>72375</v>
      </c>
      <c r="H166" s="24"/>
    </row>
    <row r="167" spans="4:8">
      <c r="D167" s="20">
        <v>19</v>
      </c>
      <c r="E167" s="21" t="s">
        <v>653</v>
      </c>
      <c r="F167" s="22" t="s">
        <v>92</v>
      </c>
      <c r="G167" s="23">
        <v>100000</v>
      </c>
      <c r="H167" s="24"/>
    </row>
    <row r="168" spans="4:8">
      <c r="D168" s="20">
        <v>20</v>
      </c>
      <c r="E168" s="21" t="s">
        <v>654</v>
      </c>
      <c r="F168" s="22" t="s">
        <v>92</v>
      </c>
      <c r="G168" s="23">
        <v>107500</v>
      </c>
      <c r="H168" s="24"/>
    </row>
    <row r="169" spans="4:8">
      <c r="D169" s="20">
        <v>21</v>
      </c>
      <c r="E169" s="21" t="s">
        <v>655</v>
      </c>
      <c r="F169" s="22" t="s">
        <v>92</v>
      </c>
      <c r="G169" s="23">
        <v>132500</v>
      </c>
      <c r="H169" s="24"/>
    </row>
    <row r="170" spans="4:8">
      <c r="D170" s="20">
        <v>22</v>
      </c>
      <c r="E170" s="21" t="s">
        <v>656</v>
      </c>
      <c r="F170" s="22" t="s">
        <v>92</v>
      </c>
      <c r="G170" s="23">
        <v>232900</v>
      </c>
      <c r="H170" s="24"/>
    </row>
    <row r="171" spans="4:8">
      <c r="D171" s="20">
        <v>23</v>
      </c>
      <c r="E171" s="21" t="s">
        <v>657</v>
      </c>
      <c r="F171" s="22" t="s">
        <v>92</v>
      </c>
      <c r="G171" s="23">
        <v>11175</v>
      </c>
      <c r="H171" s="24"/>
    </row>
    <row r="172" spans="4:8">
      <c r="D172" s="20">
        <v>24</v>
      </c>
      <c r="E172" s="21" t="s">
        <v>658</v>
      </c>
      <c r="F172" s="22" t="s">
        <v>92</v>
      </c>
      <c r="G172" s="23">
        <v>10000</v>
      </c>
      <c r="H172" s="24"/>
    </row>
    <row r="173" spans="4:8">
      <c r="D173" s="20">
        <v>25</v>
      </c>
      <c r="E173" s="21" t="s">
        <v>659</v>
      </c>
      <c r="F173" s="22" t="s">
        <v>92</v>
      </c>
      <c r="G173" s="23">
        <v>319750</v>
      </c>
      <c r="H173" s="24"/>
    </row>
    <row r="174" spans="4:8">
      <c r="D174" s="20">
        <v>26</v>
      </c>
      <c r="E174" s="21" t="s">
        <v>660</v>
      </c>
      <c r="F174" s="22" t="s">
        <v>92</v>
      </c>
      <c r="G174" s="23">
        <v>325000</v>
      </c>
      <c r="H174" s="24"/>
    </row>
    <row r="175" spans="4:8">
      <c r="D175" s="20">
        <v>27</v>
      </c>
      <c r="E175" s="21" t="s">
        <v>661</v>
      </c>
      <c r="F175" s="22" t="s">
        <v>92</v>
      </c>
      <c r="G175" s="23">
        <v>362500</v>
      </c>
      <c r="H175" s="24"/>
    </row>
    <row r="176" spans="4:8">
      <c r="D176" s="20">
        <v>28</v>
      </c>
      <c r="E176" s="21" t="s">
        <v>662</v>
      </c>
      <c r="F176" s="22" t="s">
        <v>92</v>
      </c>
      <c r="G176" s="23">
        <v>64900</v>
      </c>
      <c r="H176" s="24"/>
    </row>
    <row r="177" spans="4:8">
      <c r="D177" s="20">
        <v>29</v>
      </c>
      <c r="E177" s="21" t="s">
        <v>663</v>
      </c>
      <c r="F177" s="22" t="s">
        <v>92</v>
      </c>
      <c r="G177" s="23">
        <v>20625</v>
      </c>
      <c r="H177" s="24"/>
    </row>
    <row r="178" spans="4:8">
      <c r="D178" s="20">
        <v>30</v>
      </c>
      <c r="E178" s="21" t="s">
        <v>664</v>
      </c>
      <c r="F178" s="22" t="s">
        <v>92</v>
      </c>
      <c r="G178" s="23">
        <v>81000</v>
      </c>
      <c r="H178" s="24"/>
    </row>
    <row r="179" spans="4:8">
      <c r="D179" s="20">
        <v>31</v>
      </c>
      <c r="E179" s="21" t="s">
        <v>665</v>
      </c>
      <c r="F179" s="22" t="s">
        <v>92</v>
      </c>
      <c r="G179" s="23">
        <v>115100</v>
      </c>
      <c r="H179" s="24"/>
    </row>
    <row r="180" spans="4:8">
      <c r="D180" s="20">
        <v>32</v>
      </c>
      <c r="E180" s="21" t="s">
        <v>666</v>
      </c>
      <c r="F180" s="22" t="s">
        <v>92</v>
      </c>
      <c r="G180" s="23">
        <v>63200</v>
      </c>
      <c r="H180" s="24"/>
    </row>
    <row r="181" spans="4:8">
      <c r="D181" s="20">
        <v>33</v>
      </c>
      <c r="E181" s="21" t="s">
        <v>667</v>
      </c>
      <c r="F181" s="22" t="s">
        <v>92</v>
      </c>
      <c r="G181" s="23">
        <v>174800</v>
      </c>
      <c r="H181" s="24"/>
    </row>
    <row r="182" spans="4:8">
      <c r="D182" s="20">
        <v>34</v>
      </c>
      <c r="E182" s="21" t="s">
        <v>668</v>
      </c>
      <c r="F182" s="22" t="s">
        <v>92</v>
      </c>
      <c r="G182" s="23">
        <v>139575</v>
      </c>
      <c r="H182" s="24"/>
    </row>
    <row r="183" spans="4:8">
      <c r="D183" s="20">
        <v>35</v>
      </c>
      <c r="E183" s="21" t="s">
        <v>669</v>
      </c>
      <c r="F183" s="22" t="s">
        <v>372</v>
      </c>
      <c r="G183" s="23">
        <v>79700</v>
      </c>
      <c r="H183" s="24"/>
    </row>
    <row r="184" spans="4:8">
      <c r="D184" s="20">
        <v>36</v>
      </c>
      <c r="E184" s="21" t="s">
        <v>670</v>
      </c>
      <c r="F184" s="22" t="s">
        <v>372</v>
      </c>
      <c r="G184" s="23">
        <v>145400</v>
      </c>
      <c r="H184" s="24"/>
    </row>
    <row r="185" spans="4:8">
      <c r="D185" s="20">
        <v>37</v>
      </c>
      <c r="E185" s="21" t="s">
        <v>671</v>
      </c>
      <c r="F185" s="22" t="s">
        <v>372</v>
      </c>
      <c r="G185" s="23">
        <v>51600</v>
      </c>
      <c r="H185" s="24"/>
    </row>
    <row r="186" spans="4:8">
      <c r="D186" s="20">
        <v>38</v>
      </c>
      <c r="E186" s="21" t="s">
        <v>672</v>
      </c>
      <c r="F186" s="22" t="s">
        <v>372</v>
      </c>
      <c r="G186" s="23">
        <v>30700</v>
      </c>
      <c r="H186" s="24"/>
    </row>
    <row r="187" spans="4:8">
      <c r="D187" s="20">
        <v>39</v>
      </c>
      <c r="E187" s="21" t="s">
        <v>673</v>
      </c>
      <c r="F187" s="22" t="s">
        <v>372</v>
      </c>
      <c r="G187" s="23">
        <v>214900</v>
      </c>
      <c r="H187" s="24"/>
    </row>
    <row r="188" spans="4:8">
      <c r="D188" s="20">
        <v>40</v>
      </c>
      <c r="E188" s="21" t="s">
        <v>674</v>
      </c>
      <c r="F188" s="22" t="s">
        <v>372</v>
      </c>
      <c r="G188" s="23">
        <v>423300</v>
      </c>
      <c r="H188" s="24"/>
    </row>
    <row r="189" spans="4:8">
      <c r="D189" s="20">
        <v>41</v>
      </c>
      <c r="E189" s="21" t="s">
        <v>675</v>
      </c>
      <c r="F189" s="22" t="s">
        <v>372</v>
      </c>
      <c r="G189" s="23">
        <v>33400</v>
      </c>
      <c r="H189" s="24"/>
    </row>
    <row r="190" spans="4:8">
      <c r="D190" s="20">
        <v>42</v>
      </c>
      <c r="E190" s="21" t="s">
        <v>676</v>
      </c>
      <c r="F190" s="22" t="s">
        <v>372</v>
      </c>
      <c r="G190" s="23">
        <v>641300</v>
      </c>
      <c r="H190" s="24"/>
    </row>
    <row r="191" spans="4:8">
      <c r="D191" s="20">
        <v>43</v>
      </c>
      <c r="E191" s="21" t="s">
        <v>677</v>
      </c>
      <c r="F191" s="22" t="s">
        <v>372</v>
      </c>
      <c r="G191" s="23">
        <v>1823000</v>
      </c>
      <c r="H191" s="24"/>
    </row>
    <row r="192" spans="4:8">
      <c r="D192" s="20">
        <v>44</v>
      </c>
      <c r="E192" s="21" t="s">
        <v>678</v>
      </c>
      <c r="F192" s="22" t="s">
        <v>372</v>
      </c>
      <c r="G192" s="23">
        <v>2043200</v>
      </c>
      <c r="H192" s="24"/>
    </row>
    <row r="193" spans="4:8">
      <c r="D193" s="20"/>
      <c r="E193" s="21" t="s">
        <v>679</v>
      </c>
      <c r="F193" s="22"/>
      <c r="G193" s="23"/>
      <c r="H193" s="24"/>
    </row>
    <row r="194" spans="4:8">
      <c r="D194" s="20">
        <v>1</v>
      </c>
      <c r="E194" s="36" t="s">
        <v>680</v>
      </c>
      <c r="F194" s="22" t="s">
        <v>92</v>
      </c>
      <c r="G194" s="23">
        <v>5500</v>
      </c>
      <c r="H194" s="24"/>
    </row>
    <row r="195" spans="4:8">
      <c r="D195" s="20">
        <v>2</v>
      </c>
      <c r="E195" s="36" t="s">
        <v>681</v>
      </c>
      <c r="F195" s="22" t="s">
        <v>372</v>
      </c>
      <c r="G195" s="23">
        <v>405700</v>
      </c>
      <c r="H195" s="24"/>
    </row>
    <row r="196" spans="4:8">
      <c r="D196" s="20">
        <v>3</v>
      </c>
      <c r="E196" s="21" t="s">
        <v>682</v>
      </c>
      <c r="F196" s="22" t="s">
        <v>372</v>
      </c>
      <c r="G196" s="23">
        <v>263000</v>
      </c>
      <c r="H196" s="24"/>
    </row>
    <row r="197" spans="4:8">
      <c r="D197" s="20">
        <v>4</v>
      </c>
      <c r="E197" s="21" t="s">
        <v>683</v>
      </c>
      <c r="F197" s="22" t="s">
        <v>92</v>
      </c>
      <c r="G197" s="23">
        <v>24400</v>
      </c>
      <c r="H197" s="24"/>
    </row>
    <row r="198" spans="4:8">
      <c r="D198" s="20">
        <v>5</v>
      </c>
      <c r="E198" s="21" t="s">
        <v>684</v>
      </c>
      <c r="F198" s="22" t="s">
        <v>372</v>
      </c>
      <c r="G198" s="23">
        <v>550000</v>
      </c>
      <c r="H198" s="24"/>
    </row>
    <row r="199" spans="4:8">
      <c r="D199" s="20">
        <v>6</v>
      </c>
      <c r="E199" s="21" t="s">
        <v>685</v>
      </c>
      <c r="F199" s="22" t="s">
        <v>372</v>
      </c>
      <c r="G199" s="23">
        <v>1035100</v>
      </c>
      <c r="H199" s="24"/>
    </row>
    <row r="200" spans="4:8">
      <c r="D200" s="20">
        <v>7</v>
      </c>
      <c r="E200" s="21" t="s">
        <v>686</v>
      </c>
      <c r="F200" s="22" t="s">
        <v>372</v>
      </c>
      <c r="G200" s="23">
        <v>181200</v>
      </c>
      <c r="H200" s="24"/>
    </row>
    <row r="201" spans="4:8">
      <c r="D201" s="20">
        <v>8</v>
      </c>
      <c r="E201" s="21" t="s">
        <v>687</v>
      </c>
      <c r="F201" s="22" t="s">
        <v>372</v>
      </c>
      <c r="G201" s="23">
        <v>1475300</v>
      </c>
      <c r="H201" s="24"/>
    </row>
    <row r="202" spans="4:8">
      <c r="D202" s="20">
        <v>9</v>
      </c>
      <c r="E202" s="36" t="s">
        <v>688</v>
      </c>
      <c r="F202" s="22" t="s">
        <v>92</v>
      </c>
      <c r="G202" s="23">
        <v>44800</v>
      </c>
      <c r="H202" s="24"/>
    </row>
    <row r="203" spans="4:8">
      <c r="D203" s="20">
        <v>10</v>
      </c>
      <c r="E203" s="21" t="s">
        <v>689</v>
      </c>
      <c r="F203" s="22" t="s">
        <v>92</v>
      </c>
      <c r="G203" s="23">
        <v>92400</v>
      </c>
      <c r="H203" s="24"/>
    </row>
    <row r="204" spans="4:8">
      <c r="D204" s="20">
        <v>11</v>
      </c>
      <c r="E204" s="36" t="s">
        <v>690</v>
      </c>
      <c r="F204" s="22" t="s">
        <v>372</v>
      </c>
      <c r="G204" s="23">
        <v>461800</v>
      </c>
      <c r="H204" s="24"/>
    </row>
    <row r="205" spans="4:8">
      <c r="D205" s="20">
        <v>12</v>
      </c>
      <c r="E205" s="21" t="s">
        <v>691</v>
      </c>
      <c r="F205" s="22" t="s">
        <v>372</v>
      </c>
      <c r="G205" s="23">
        <v>266100</v>
      </c>
      <c r="H205" s="24"/>
    </row>
    <row r="206" spans="4:8">
      <c r="D206" s="20">
        <v>13</v>
      </c>
      <c r="E206" s="21" t="s">
        <v>692</v>
      </c>
      <c r="F206" s="22" t="s">
        <v>372</v>
      </c>
      <c r="G206" s="23">
        <v>132500</v>
      </c>
      <c r="H206" s="24"/>
    </row>
    <row r="207" spans="4:8">
      <c r="D207" s="20">
        <v>14</v>
      </c>
      <c r="E207" s="21" t="s">
        <v>693</v>
      </c>
      <c r="F207" s="22" t="s">
        <v>372</v>
      </c>
      <c r="G207" s="23">
        <v>528600</v>
      </c>
      <c r="H207" s="24"/>
    </row>
    <row r="208" spans="4:8">
      <c r="D208" s="20">
        <v>15</v>
      </c>
      <c r="E208" s="21" t="s">
        <v>694</v>
      </c>
      <c r="F208" s="22" t="s">
        <v>372</v>
      </c>
      <c r="G208" s="23">
        <v>1021000</v>
      </c>
      <c r="H208" s="24"/>
    </row>
    <row r="209" spans="4:8">
      <c r="D209" s="20">
        <v>16</v>
      </c>
      <c r="E209" s="21" t="s">
        <v>695</v>
      </c>
      <c r="F209" s="22" t="s">
        <v>372</v>
      </c>
      <c r="G209" s="23">
        <v>177900</v>
      </c>
      <c r="H209" s="24"/>
    </row>
    <row r="210" spans="4:8">
      <c r="D210" s="20">
        <v>17</v>
      </c>
      <c r="E210" s="21" t="s">
        <v>696</v>
      </c>
      <c r="F210" s="22" t="s">
        <v>372</v>
      </c>
      <c r="G210" s="23">
        <v>1487200</v>
      </c>
      <c r="H210" s="24"/>
    </row>
    <row r="211" spans="4:8">
      <c r="D211" s="20">
        <v>18</v>
      </c>
      <c r="E211" s="21" t="s">
        <v>697</v>
      </c>
      <c r="F211" s="22" t="s">
        <v>372</v>
      </c>
      <c r="G211" s="23">
        <v>1981200</v>
      </c>
      <c r="H211" s="24"/>
    </row>
    <row r="212" spans="4:8">
      <c r="D212" s="20">
        <v>19</v>
      </c>
      <c r="E212" s="21" t="s">
        <v>698</v>
      </c>
      <c r="F212" s="22" t="s">
        <v>372</v>
      </c>
      <c r="G212" s="23">
        <v>1558300</v>
      </c>
      <c r="H212" s="24"/>
    </row>
    <row r="213" spans="4:8">
      <c r="D213" s="20">
        <v>20</v>
      </c>
      <c r="E213" s="21" t="s">
        <v>699</v>
      </c>
      <c r="F213" s="22" t="s">
        <v>372</v>
      </c>
      <c r="G213" s="23">
        <v>2267400</v>
      </c>
      <c r="H213" s="24"/>
    </row>
    <row r="214" spans="4:8">
      <c r="D214" s="20">
        <v>21</v>
      </c>
      <c r="E214" s="21" t="s">
        <v>700</v>
      </c>
      <c r="F214" s="22" t="s">
        <v>372</v>
      </c>
      <c r="G214" s="23">
        <v>598800</v>
      </c>
      <c r="H214" s="24"/>
    </row>
    <row r="215" spans="4:8">
      <c r="D215" s="20">
        <v>22</v>
      </c>
      <c r="E215" s="21" t="s">
        <v>701</v>
      </c>
      <c r="F215" s="22" t="s">
        <v>372</v>
      </c>
      <c r="G215" s="23">
        <v>2031000</v>
      </c>
      <c r="H215" s="24"/>
    </row>
    <row r="216" spans="4:8">
      <c r="D216" s="20">
        <v>23</v>
      </c>
      <c r="E216" s="21" t="s">
        <v>702</v>
      </c>
      <c r="F216" s="22" t="s">
        <v>372</v>
      </c>
      <c r="G216" s="23">
        <v>2451200</v>
      </c>
      <c r="H216" s="24"/>
    </row>
    <row r="217" spans="4:8">
      <c r="D217" s="20">
        <v>24</v>
      </c>
      <c r="E217" s="36" t="s">
        <v>703</v>
      </c>
      <c r="F217" s="22" t="s">
        <v>372</v>
      </c>
      <c r="G217" s="23">
        <v>3466200</v>
      </c>
      <c r="H217" s="24"/>
    </row>
    <row r="218" spans="4:8">
      <c r="D218" s="20"/>
      <c r="E218" s="21" t="s">
        <v>704</v>
      </c>
      <c r="F218" s="22"/>
      <c r="G218" s="23"/>
      <c r="H218" s="24"/>
    </row>
    <row r="219" spans="4:8">
      <c r="D219" s="20">
        <v>1</v>
      </c>
      <c r="E219" s="36" t="s">
        <v>705</v>
      </c>
      <c r="F219" s="22" t="s">
        <v>76</v>
      </c>
      <c r="G219" s="23">
        <v>14600</v>
      </c>
      <c r="H219" s="24"/>
    </row>
    <row r="220" spans="4:8">
      <c r="D220" s="20">
        <v>2</v>
      </c>
      <c r="E220" s="21" t="s">
        <v>706</v>
      </c>
      <c r="F220" s="22" t="s">
        <v>76</v>
      </c>
      <c r="G220" s="23">
        <v>14600</v>
      </c>
      <c r="H220" s="24"/>
    </row>
    <row r="221" spans="4:8">
      <c r="D221" s="20">
        <v>3</v>
      </c>
      <c r="E221" s="36" t="s">
        <v>707</v>
      </c>
      <c r="F221" s="22" t="s">
        <v>76</v>
      </c>
      <c r="G221" s="23">
        <v>80340</v>
      </c>
      <c r="H221" s="24"/>
    </row>
    <row r="222" spans="4:8">
      <c r="D222" s="20">
        <v>4</v>
      </c>
      <c r="E222" s="21" t="s">
        <v>708</v>
      </c>
      <c r="F222" s="22" t="s">
        <v>76</v>
      </c>
      <c r="G222" s="23">
        <v>35000</v>
      </c>
      <c r="H222" s="24"/>
    </row>
    <row r="223" spans="4:8">
      <c r="D223" s="20">
        <v>5</v>
      </c>
      <c r="E223" s="36" t="s">
        <v>709</v>
      </c>
      <c r="F223" s="22" t="s">
        <v>76</v>
      </c>
      <c r="G223" s="23">
        <v>16660</v>
      </c>
      <c r="H223" s="24"/>
    </row>
    <row r="224" spans="4:8">
      <c r="D224" s="20">
        <v>6</v>
      </c>
      <c r="E224" s="36" t="s">
        <v>710</v>
      </c>
      <c r="F224" s="22" t="s">
        <v>76</v>
      </c>
      <c r="G224" s="23">
        <v>13700</v>
      </c>
      <c r="H224" s="24"/>
    </row>
    <row r="225" spans="4:8">
      <c r="D225" s="20">
        <v>7</v>
      </c>
      <c r="E225" s="21" t="s">
        <v>711</v>
      </c>
      <c r="F225" s="22" t="s">
        <v>76</v>
      </c>
      <c r="G225" s="23">
        <v>13800</v>
      </c>
      <c r="H225" s="24"/>
    </row>
    <row r="226" spans="4:8">
      <c r="D226" s="20">
        <v>8</v>
      </c>
      <c r="E226" s="21" t="s">
        <v>712</v>
      </c>
      <c r="F226" s="22" t="s">
        <v>92</v>
      </c>
      <c r="G226" s="23">
        <v>6250</v>
      </c>
      <c r="H226" s="24"/>
    </row>
    <row r="227" spans="4:8">
      <c r="D227" s="20">
        <v>9</v>
      </c>
      <c r="E227" s="36" t="s">
        <v>713</v>
      </c>
      <c r="F227" s="22" t="s">
        <v>92</v>
      </c>
      <c r="G227" s="23">
        <v>353900</v>
      </c>
      <c r="H227" s="24"/>
    </row>
    <row r="228" spans="4:8">
      <c r="D228" s="20">
        <v>10</v>
      </c>
      <c r="E228" s="36" t="s">
        <v>714</v>
      </c>
      <c r="F228" s="22" t="s">
        <v>76</v>
      </c>
      <c r="G228" s="23">
        <v>25000</v>
      </c>
      <c r="H228" s="24"/>
    </row>
    <row r="229" spans="4:8">
      <c r="D229" s="20">
        <v>11</v>
      </c>
      <c r="E229" s="36" t="s">
        <v>715</v>
      </c>
      <c r="F229" s="22" t="s">
        <v>76</v>
      </c>
      <c r="G229" s="23">
        <v>14840</v>
      </c>
      <c r="H229" s="24"/>
    </row>
    <row r="230" spans="4:8">
      <c r="D230" s="20">
        <v>12</v>
      </c>
      <c r="E230" s="36" t="s">
        <v>716</v>
      </c>
      <c r="F230" s="22" t="s">
        <v>76</v>
      </c>
      <c r="G230" s="23">
        <v>14700</v>
      </c>
      <c r="H230" s="24"/>
    </row>
    <row r="231" spans="4:8">
      <c r="D231" s="20">
        <v>13</v>
      </c>
      <c r="E231" s="21" t="s">
        <v>717</v>
      </c>
      <c r="F231" s="22" t="s">
        <v>76</v>
      </c>
      <c r="G231" s="23">
        <v>13000</v>
      </c>
      <c r="H231" s="24"/>
    </row>
    <row r="232" spans="4:8">
      <c r="D232" s="20">
        <v>14</v>
      </c>
      <c r="E232" s="21" t="s">
        <v>718</v>
      </c>
      <c r="F232" s="22" t="s">
        <v>76</v>
      </c>
      <c r="G232" s="23">
        <v>15667</v>
      </c>
      <c r="H232" s="24"/>
    </row>
    <row r="233" spans="4:8">
      <c r="D233" s="20">
        <v>15</v>
      </c>
      <c r="E233" s="36" t="s">
        <v>719</v>
      </c>
      <c r="F233" s="22" t="s">
        <v>92</v>
      </c>
      <c r="G233" s="23">
        <v>5000</v>
      </c>
      <c r="H233" s="24"/>
    </row>
    <row r="234" spans="4:8">
      <c r="D234" s="20">
        <v>16</v>
      </c>
      <c r="E234" s="21" t="s">
        <v>719</v>
      </c>
      <c r="F234" s="22" t="s">
        <v>76</v>
      </c>
      <c r="G234" s="23">
        <v>15000</v>
      </c>
      <c r="H234" s="24"/>
    </row>
    <row r="235" spans="4:8">
      <c r="D235" s="20">
        <v>17</v>
      </c>
      <c r="E235" s="21" t="s">
        <v>720</v>
      </c>
      <c r="F235" s="22" t="s">
        <v>76</v>
      </c>
      <c r="G235" s="23">
        <v>17250</v>
      </c>
      <c r="H235" s="24"/>
    </row>
    <row r="236" spans="4:8">
      <c r="D236" s="20">
        <v>18</v>
      </c>
      <c r="E236" s="21" t="s">
        <v>391</v>
      </c>
      <c r="F236" s="22" t="s">
        <v>76</v>
      </c>
      <c r="G236" s="23">
        <v>7500</v>
      </c>
      <c r="H236" s="24"/>
    </row>
    <row r="237" spans="4:8">
      <c r="D237" s="20">
        <v>19</v>
      </c>
      <c r="E237" s="36" t="s">
        <v>345</v>
      </c>
      <c r="F237" s="22" t="s">
        <v>76</v>
      </c>
      <c r="G237" s="23">
        <v>14250</v>
      </c>
      <c r="H237" s="24"/>
    </row>
    <row r="238" spans="4:8">
      <c r="D238" s="20">
        <v>20</v>
      </c>
      <c r="E238" s="21" t="s">
        <v>721</v>
      </c>
      <c r="F238" s="22" t="s">
        <v>76</v>
      </c>
      <c r="G238" s="23">
        <v>14500</v>
      </c>
      <c r="H238" s="24"/>
    </row>
    <row r="239" spans="4:8">
      <c r="D239" s="20">
        <v>21</v>
      </c>
      <c r="E239" s="36" t="s">
        <v>722</v>
      </c>
      <c r="F239" s="22" t="s">
        <v>103</v>
      </c>
      <c r="G239" s="23">
        <v>706700</v>
      </c>
      <c r="H239" s="24"/>
    </row>
    <row r="240" spans="4:8">
      <c r="D240" s="20">
        <v>22</v>
      </c>
      <c r="E240" s="21" t="s">
        <v>723</v>
      </c>
      <c r="F240" s="22" t="s">
        <v>103</v>
      </c>
      <c r="G240" s="23">
        <v>1441700</v>
      </c>
      <c r="H240" s="24"/>
    </row>
    <row r="241" spans="4:8">
      <c r="D241" s="20">
        <v>23</v>
      </c>
      <c r="E241" s="21" t="s">
        <v>724</v>
      </c>
      <c r="F241" s="22" t="s">
        <v>103</v>
      </c>
      <c r="G241" s="23">
        <v>1037400</v>
      </c>
      <c r="H241" s="24"/>
    </row>
    <row r="242" spans="4:8">
      <c r="D242" s="20">
        <v>24</v>
      </c>
      <c r="E242" s="21" t="s">
        <v>725</v>
      </c>
      <c r="F242" s="22" t="s">
        <v>103</v>
      </c>
      <c r="G242" s="23">
        <v>1360800</v>
      </c>
      <c r="H242" s="24"/>
    </row>
    <row r="243" spans="4:8">
      <c r="D243" s="20">
        <v>25</v>
      </c>
      <c r="E243" s="36" t="s">
        <v>726</v>
      </c>
      <c r="F243" s="22" t="s">
        <v>87</v>
      </c>
      <c r="G243" s="23">
        <v>4550</v>
      </c>
      <c r="H243" s="24"/>
    </row>
    <row r="244" spans="4:8">
      <c r="D244" s="20">
        <v>26</v>
      </c>
      <c r="E244" s="36" t="s">
        <v>727</v>
      </c>
      <c r="F244" s="22" t="s">
        <v>76</v>
      </c>
      <c r="G244" s="23">
        <v>15150</v>
      </c>
      <c r="H244" s="24"/>
    </row>
    <row r="245" spans="4:8">
      <c r="D245" s="20">
        <v>27</v>
      </c>
      <c r="E245" s="36" t="s">
        <v>728</v>
      </c>
      <c r="F245" s="22" t="s">
        <v>76</v>
      </c>
      <c r="G245" s="23">
        <v>15680</v>
      </c>
      <c r="H245" s="24"/>
    </row>
    <row r="246" spans="4:8">
      <c r="D246" s="20">
        <v>28</v>
      </c>
      <c r="E246" s="36" t="s">
        <v>729</v>
      </c>
      <c r="F246" s="22" t="s">
        <v>730</v>
      </c>
      <c r="G246" s="23">
        <v>116750</v>
      </c>
      <c r="H246" s="24"/>
    </row>
    <row r="247" spans="4:8">
      <c r="D247" s="20">
        <v>29</v>
      </c>
      <c r="E247" s="36" t="s">
        <v>731</v>
      </c>
      <c r="F247" s="22" t="s">
        <v>76</v>
      </c>
      <c r="G247" s="23">
        <v>26020</v>
      </c>
      <c r="H247" s="24"/>
    </row>
    <row r="248" spans="4:8">
      <c r="D248" s="20">
        <v>30</v>
      </c>
      <c r="E248" s="21" t="s">
        <v>732</v>
      </c>
      <c r="F248" s="22" t="s">
        <v>76</v>
      </c>
      <c r="G248" s="23">
        <v>25400</v>
      </c>
      <c r="H248" s="24"/>
    </row>
    <row r="249" spans="4:8">
      <c r="D249" s="20">
        <v>31</v>
      </c>
      <c r="E249" s="21" t="s">
        <v>733</v>
      </c>
      <c r="F249" s="22" t="s">
        <v>76</v>
      </c>
      <c r="G249" s="23">
        <v>22800</v>
      </c>
      <c r="H249" s="24"/>
    </row>
    <row r="250" spans="4:8">
      <c r="D250" s="20">
        <v>32</v>
      </c>
      <c r="E250" s="36" t="s">
        <v>734</v>
      </c>
      <c r="F250" s="22" t="s">
        <v>452</v>
      </c>
      <c r="G250" s="23">
        <v>28450</v>
      </c>
      <c r="H250" s="24"/>
    </row>
    <row r="251" spans="4:8">
      <c r="D251" s="20">
        <v>33</v>
      </c>
      <c r="E251" s="21" t="s">
        <v>735</v>
      </c>
      <c r="F251" s="22" t="s">
        <v>452</v>
      </c>
      <c r="G251" s="23">
        <v>28470</v>
      </c>
      <c r="H251" s="24"/>
    </row>
    <row r="252" spans="4:8">
      <c r="D252" s="20">
        <v>34</v>
      </c>
      <c r="E252" s="21" t="s">
        <v>736</v>
      </c>
      <c r="F252" s="22" t="s">
        <v>452</v>
      </c>
      <c r="G252" s="23">
        <v>27900</v>
      </c>
      <c r="H252" s="24"/>
    </row>
    <row r="253" spans="4:8">
      <c r="D253" s="20">
        <v>35</v>
      </c>
      <c r="E253" s="36" t="s">
        <v>737</v>
      </c>
      <c r="F253" s="22" t="s">
        <v>452</v>
      </c>
      <c r="G253" s="23">
        <v>26900</v>
      </c>
      <c r="H253" s="24"/>
    </row>
    <row r="254" spans="4:8">
      <c r="D254" s="20">
        <v>36</v>
      </c>
      <c r="E254" s="36" t="s">
        <v>346</v>
      </c>
      <c r="F254" s="22" t="s">
        <v>76</v>
      </c>
      <c r="G254" s="23">
        <v>18800</v>
      </c>
      <c r="H254" s="24"/>
    </row>
    <row r="255" spans="4:8">
      <c r="D255" s="20">
        <v>37</v>
      </c>
      <c r="E255" s="36" t="s">
        <v>738</v>
      </c>
      <c r="F255" s="22" t="s">
        <v>92</v>
      </c>
      <c r="G255" s="23">
        <v>1750</v>
      </c>
      <c r="H255" s="24"/>
    </row>
    <row r="256" spans="4:8">
      <c r="D256" s="20">
        <v>38</v>
      </c>
      <c r="E256" s="36" t="s">
        <v>739</v>
      </c>
      <c r="F256" s="22" t="s">
        <v>452</v>
      </c>
      <c r="G256" s="23">
        <v>34620</v>
      </c>
      <c r="H256" s="24"/>
    </row>
    <row r="257" spans="4:8">
      <c r="D257" s="20">
        <v>39</v>
      </c>
      <c r="E257" s="43" t="s">
        <v>740</v>
      </c>
      <c r="F257" s="22" t="s">
        <v>369</v>
      </c>
      <c r="G257" s="23">
        <v>300000</v>
      </c>
      <c r="H257" s="24" t="s">
        <v>741</v>
      </c>
    </row>
    <row r="258" spans="4:8">
      <c r="D258" s="20">
        <v>40</v>
      </c>
      <c r="E258" s="36" t="s">
        <v>444</v>
      </c>
      <c r="F258" s="22" t="s">
        <v>76</v>
      </c>
      <c r="G258" s="23">
        <v>45550</v>
      </c>
      <c r="H258" s="24"/>
    </row>
    <row r="259" spans="4:8">
      <c r="D259" s="20">
        <v>41</v>
      </c>
      <c r="E259" s="36" t="s">
        <v>742</v>
      </c>
      <c r="F259" s="22" t="s">
        <v>319</v>
      </c>
      <c r="G259" s="23">
        <v>20190</v>
      </c>
      <c r="H259" s="24"/>
    </row>
    <row r="260" spans="4:8">
      <c r="D260" s="20">
        <v>42</v>
      </c>
      <c r="E260" s="21" t="s">
        <v>743</v>
      </c>
      <c r="F260" s="22" t="s">
        <v>452</v>
      </c>
      <c r="G260" s="23">
        <v>18000</v>
      </c>
      <c r="H260" s="24"/>
    </row>
    <row r="261" spans="4:8">
      <c r="D261" s="20">
        <v>43</v>
      </c>
      <c r="E261" s="36" t="s">
        <v>744</v>
      </c>
      <c r="F261" s="22" t="s">
        <v>76</v>
      </c>
      <c r="G261" s="23">
        <v>35000</v>
      </c>
      <c r="H261" s="24"/>
    </row>
    <row r="262" spans="4:8">
      <c r="D262" s="20">
        <v>44</v>
      </c>
      <c r="E262" s="36" t="s">
        <v>745</v>
      </c>
      <c r="F262" s="22" t="s">
        <v>76</v>
      </c>
      <c r="G262" s="23">
        <v>8400</v>
      </c>
      <c r="H262" s="24"/>
    </row>
    <row r="263" spans="4:8">
      <c r="D263" s="20">
        <v>45</v>
      </c>
      <c r="E263" s="36" t="s">
        <v>453</v>
      </c>
      <c r="F263" s="22" t="s">
        <v>76</v>
      </c>
      <c r="G263" s="23">
        <v>15000</v>
      </c>
      <c r="H263" s="24"/>
    </row>
    <row r="264" spans="4:8">
      <c r="D264" s="20">
        <v>46</v>
      </c>
      <c r="E264" s="21" t="s">
        <v>392</v>
      </c>
      <c r="F264" s="22" t="s">
        <v>87</v>
      </c>
      <c r="G264" s="23">
        <v>1500</v>
      </c>
      <c r="H264" s="24"/>
    </row>
    <row r="265" spans="4:8">
      <c r="D265" s="20">
        <v>47</v>
      </c>
      <c r="E265" s="21" t="s">
        <v>321</v>
      </c>
      <c r="F265" s="22" t="s">
        <v>76</v>
      </c>
      <c r="G265" s="23">
        <v>18000</v>
      </c>
      <c r="H265" s="24"/>
    </row>
    <row r="266" spans="4:8">
      <c r="D266" s="20">
        <v>48</v>
      </c>
      <c r="E266" s="21" t="s">
        <v>495</v>
      </c>
      <c r="F266" s="22" t="s">
        <v>76</v>
      </c>
      <c r="G266" s="23">
        <v>19000</v>
      </c>
      <c r="H266" s="24"/>
    </row>
    <row r="267" spans="4:8">
      <c r="D267" s="20">
        <v>49</v>
      </c>
      <c r="E267" s="21" t="s">
        <v>746</v>
      </c>
      <c r="F267" s="22" t="s">
        <v>76</v>
      </c>
      <c r="G267" s="23">
        <v>20000</v>
      </c>
      <c r="H267" s="24"/>
    </row>
    <row r="268" spans="4:8">
      <c r="D268" s="20">
        <v>50</v>
      </c>
      <c r="E268" s="36" t="s">
        <v>747</v>
      </c>
      <c r="F268" s="22" t="s">
        <v>76</v>
      </c>
      <c r="G268" s="23">
        <v>39450</v>
      </c>
      <c r="H268" s="24"/>
    </row>
    <row r="269" spans="4:8">
      <c r="D269" s="20">
        <v>51</v>
      </c>
      <c r="E269" s="36" t="s">
        <v>748</v>
      </c>
      <c r="F269" s="22" t="s">
        <v>76</v>
      </c>
      <c r="G269" s="23">
        <v>22070</v>
      </c>
      <c r="H269" s="24"/>
    </row>
    <row r="270" spans="4:8">
      <c r="D270" s="20">
        <v>52</v>
      </c>
      <c r="E270" s="36" t="s">
        <v>749</v>
      </c>
      <c r="F270" s="22" t="s">
        <v>76</v>
      </c>
      <c r="G270" s="23">
        <v>19460</v>
      </c>
      <c r="H270" s="24"/>
    </row>
    <row r="271" spans="4:8">
      <c r="D271" s="20">
        <v>53</v>
      </c>
      <c r="E271" s="36" t="s">
        <v>750</v>
      </c>
      <c r="F271" s="22" t="s">
        <v>76</v>
      </c>
      <c r="G271" s="23">
        <v>45100</v>
      </c>
      <c r="H271" s="24"/>
    </row>
    <row r="272" spans="4:8">
      <c r="D272" s="20">
        <v>54</v>
      </c>
      <c r="E272" s="21" t="s">
        <v>751</v>
      </c>
      <c r="F272" s="22" t="s">
        <v>87</v>
      </c>
      <c r="G272" s="23">
        <v>200</v>
      </c>
      <c r="H272" s="24"/>
    </row>
    <row r="273" spans="4:8">
      <c r="D273" s="20">
        <v>55</v>
      </c>
      <c r="E273" s="36" t="s">
        <v>482</v>
      </c>
      <c r="F273" s="22" t="s">
        <v>76</v>
      </c>
      <c r="G273" s="23">
        <v>30090</v>
      </c>
      <c r="H273" s="24"/>
    </row>
    <row r="274" spans="4:8">
      <c r="D274" s="20">
        <v>56</v>
      </c>
      <c r="E274" s="36" t="s">
        <v>752</v>
      </c>
      <c r="F274" s="22" t="s">
        <v>87</v>
      </c>
      <c r="G274" s="23">
        <v>1600</v>
      </c>
      <c r="H274" s="24"/>
    </row>
    <row r="275" spans="4:8">
      <c r="D275" s="20">
        <v>57</v>
      </c>
      <c r="E275" s="36" t="s">
        <v>753</v>
      </c>
      <c r="F275" s="22" t="s">
        <v>396</v>
      </c>
      <c r="G275" s="23">
        <v>8000000</v>
      </c>
      <c r="H275" s="24"/>
    </row>
    <row r="276" spans="4:8">
      <c r="D276" s="20">
        <v>58</v>
      </c>
      <c r="E276" s="36" t="s">
        <v>754</v>
      </c>
      <c r="F276" s="22" t="s">
        <v>92</v>
      </c>
      <c r="G276" s="23">
        <v>1680000</v>
      </c>
      <c r="H276" s="24"/>
    </row>
    <row r="277" spans="4:8">
      <c r="D277" s="20">
        <v>59</v>
      </c>
      <c r="E277" s="21" t="s">
        <v>755</v>
      </c>
      <c r="F277" s="22" t="s">
        <v>92</v>
      </c>
      <c r="G277" s="23">
        <v>2240000</v>
      </c>
      <c r="H277" s="24"/>
    </row>
    <row r="278" spans="4:8">
      <c r="D278" s="20">
        <v>60</v>
      </c>
      <c r="E278" s="21" t="s">
        <v>756</v>
      </c>
      <c r="F278" s="22" t="s">
        <v>92</v>
      </c>
      <c r="G278" s="23">
        <v>2800000</v>
      </c>
      <c r="H278" s="24"/>
    </row>
    <row r="279" spans="4:8">
      <c r="D279" s="20">
        <v>61</v>
      </c>
      <c r="E279" s="21" t="s">
        <v>757</v>
      </c>
      <c r="F279" s="22" t="s">
        <v>92</v>
      </c>
      <c r="G279" s="23">
        <v>15500</v>
      </c>
      <c r="H279" s="24"/>
    </row>
    <row r="280" spans="4:8">
      <c r="D280" s="20">
        <v>62</v>
      </c>
      <c r="E280" s="21" t="s">
        <v>758</v>
      </c>
      <c r="F280" s="22" t="s">
        <v>92</v>
      </c>
      <c r="G280" s="23">
        <v>22000</v>
      </c>
      <c r="H280" s="24"/>
    </row>
    <row r="281" spans="4:8">
      <c r="D281" s="20">
        <v>63</v>
      </c>
      <c r="E281" s="21" t="s">
        <v>759</v>
      </c>
      <c r="F281" s="22" t="s">
        <v>92</v>
      </c>
      <c r="G281" s="23">
        <v>31000</v>
      </c>
      <c r="H281" s="24"/>
    </row>
    <row r="282" spans="4:8">
      <c r="D282" s="20">
        <v>64</v>
      </c>
      <c r="E282" s="21" t="s">
        <v>760</v>
      </c>
      <c r="F282" s="22" t="s">
        <v>92</v>
      </c>
      <c r="G282" s="23">
        <v>42000</v>
      </c>
      <c r="H282" s="24"/>
    </row>
    <row r="283" spans="4:8">
      <c r="D283" s="20">
        <v>65</v>
      </c>
      <c r="E283" s="36" t="s">
        <v>761</v>
      </c>
      <c r="F283" s="22" t="s">
        <v>92</v>
      </c>
      <c r="G283" s="23">
        <v>16650</v>
      </c>
      <c r="H283" s="24"/>
    </row>
    <row r="284" spans="4:8">
      <c r="D284" s="20">
        <v>66</v>
      </c>
      <c r="E284" s="36" t="s">
        <v>762</v>
      </c>
      <c r="F284" s="22" t="s">
        <v>87</v>
      </c>
      <c r="G284" s="23">
        <v>700</v>
      </c>
      <c r="H284" s="24"/>
    </row>
    <row r="285" spans="4:8">
      <c r="D285" s="20">
        <v>67</v>
      </c>
      <c r="E285" s="36" t="s">
        <v>763</v>
      </c>
      <c r="F285" s="22" t="s">
        <v>76</v>
      </c>
      <c r="G285" s="23">
        <v>12430</v>
      </c>
      <c r="H285" s="24" t="s">
        <v>764</v>
      </c>
    </row>
    <row r="286" spans="4:8">
      <c r="D286" s="20">
        <v>68</v>
      </c>
      <c r="E286" s="21" t="s">
        <v>765</v>
      </c>
      <c r="F286" s="22" t="s">
        <v>76</v>
      </c>
      <c r="G286" s="23">
        <v>12660</v>
      </c>
      <c r="H286" s="24" t="s">
        <v>766</v>
      </c>
    </row>
    <row r="287" spans="4:8">
      <c r="D287" s="20">
        <v>69</v>
      </c>
      <c r="E287" s="21" t="s">
        <v>378</v>
      </c>
      <c r="F287" s="22" t="s">
        <v>76</v>
      </c>
      <c r="G287" s="23">
        <v>11522</v>
      </c>
      <c r="H287" s="24" t="s">
        <v>767</v>
      </c>
    </row>
    <row r="288" spans="4:8">
      <c r="D288" s="20">
        <v>70</v>
      </c>
      <c r="E288" s="21" t="s">
        <v>768</v>
      </c>
      <c r="F288" s="22" t="s">
        <v>76</v>
      </c>
      <c r="G288" s="23">
        <v>11816</v>
      </c>
      <c r="H288" s="24" t="s">
        <v>769</v>
      </c>
    </row>
    <row r="289" spans="4:8">
      <c r="D289" s="20">
        <v>71</v>
      </c>
      <c r="E289" s="21" t="s">
        <v>770</v>
      </c>
      <c r="F289" s="22" t="s">
        <v>76</v>
      </c>
      <c r="G289" s="23">
        <v>12049</v>
      </c>
      <c r="H289" s="24" t="s">
        <v>771</v>
      </c>
    </row>
    <row r="290" spans="4:8">
      <c r="D290" s="20">
        <v>72</v>
      </c>
      <c r="E290" s="21" t="s">
        <v>772</v>
      </c>
      <c r="F290" s="22" t="s">
        <v>76</v>
      </c>
      <c r="G290" s="23">
        <v>12276</v>
      </c>
      <c r="H290" s="24" t="s">
        <v>773</v>
      </c>
    </row>
    <row r="291" spans="4:8">
      <c r="D291" s="20"/>
      <c r="E291" s="21" t="s">
        <v>774</v>
      </c>
      <c r="F291" s="22"/>
      <c r="G291" s="23"/>
      <c r="H291" s="24"/>
    </row>
    <row r="292" spans="4:8">
      <c r="D292" s="20">
        <v>1</v>
      </c>
      <c r="E292" s="36" t="s">
        <v>775</v>
      </c>
      <c r="F292" s="22" t="s">
        <v>369</v>
      </c>
      <c r="G292" s="23">
        <v>180400</v>
      </c>
      <c r="H292" s="24"/>
    </row>
    <row r="293" spans="4:8">
      <c r="D293" s="20">
        <v>2</v>
      </c>
      <c r="E293" s="36" t="s">
        <v>776</v>
      </c>
      <c r="F293" s="22" t="s">
        <v>369</v>
      </c>
      <c r="G293" s="23">
        <v>47800</v>
      </c>
      <c r="H293" s="24"/>
    </row>
    <row r="294" spans="4:8">
      <c r="D294" s="20">
        <v>3</v>
      </c>
      <c r="E294" s="21" t="s">
        <v>777</v>
      </c>
      <c r="F294" s="22" t="s">
        <v>369</v>
      </c>
      <c r="G294" s="23">
        <v>57300</v>
      </c>
      <c r="H294" s="24"/>
    </row>
    <row r="295" spans="4:8">
      <c r="D295" s="20">
        <v>4</v>
      </c>
      <c r="E295" s="21" t="s">
        <v>778</v>
      </c>
      <c r="F295" s="22" t="s">
        <v>369</v>
      </c>
      <c r="G295" s="23">
        <v>65300</v>
      </c>
      <c r="H295" s="24"/>
    </row>
    <row r="296" spans="4:8">
      <c r="D296" s="20">
        <v>5</v>
      </c>
      <c r="E296" s="21" t="s">
        <v>779</v>
      </c>
      <c r="F296" s="22" t="s">
        <v>369</v>
      </c>
      <c r="G296" s="23">
        <v>75500</v>
      </c>
      <c r="H296" s="24"/>
    </row>
    <row r="297" spans="4:8">
      <c r="D297" s="20">
        <v>6</v>
      </c>
      <c r="E297" s="21" t="s">
        <v>780</v>
      </c>
      <c r="F297" s="22" t="s">
        <v>369</v>
      </c>
      <c r="G297" s="23">
        <v>120000</v>
      </c>
      <c r="H297" s="24"/>
    </row>
    <row r="298" spans="4:8">
      <c r="D298" s="20">
        <v>7</v>
      </c>
      <c r="E298" s="21" t="s">
        <v>781</v>
      </c>
      <c r="F298" s="22" t="s">
        <v>369</v>
      </c>
      <c r="G298" s="23">
        <v>85500</v>
      </c>
      <c r="H298" s="24"/>
    </row>
    <row r="299" spans="4:8">
      <c r="D299" s="20">
        <v>8</v>
      </c>
      <c r="E299" s="21" t="s">
        <v>782</v>
      </c>
      <c r="F299" s="22" t="s">
        <v>369</v>
      </c>
      <c r="G299" s="23">
        <v>94000</v>
      </c>
      <c r="H299" s="24"/>
    </row>
    <row r="300" spans="4:8">
      <c r="D300" s="20">
        <v>9</v>
      </c>
      <c r="E300" s="21" t="s">
        <v>783</v>
      </c>
      <c r="F300" s="22" t="s">
        <v>369</v>
      </c>
      <c r="G300" s="23">
        <v>125000</v>
      </c>
      <c r="H300" s="24"/>
    </row>
    <row r="301" spans="4:8">
      <c r="D301" s="20">
        <v>10</v>
      </c>
      <c r="E301" s="21" t="s">
        <v>784</v>
      </c>
      <c r="F301" s="22" t="s">
        <v>369</v>
      </c>
      <c r="G301" s="23">
        <v>104900</v>
      </c>
      <c r="H301" s="24"/>
    </row>
    <row r="302" spans="4:8">
      <c r="D302" s="20">
        <v>11</v>
      </c>
      <c r="E302" s="21" t="s">
        <v>785</v>
      </c>
      <c r="F302" s="22" t="s">
        <v>369</v>
      </c>
      <c r="G302" s="23">
        <v>130000</v>
      </c>
      <c r="H302" s="24"/>
    </row>
    <row r="303" spans="4:8">
      <c r="D303" s="20">
        <v>12</v>
      </c>
      <c r="E303" s="21" t="s">
        <v>786</v>
      </c>
      <c r="F303" s="22" t="s">
        <v>369</v>
      </c>
      <c r="G303" s="23">
        <v>113400</v>
      </c>
      <c r="H303" s="24"/>
    </row>
    <row r="304" spans="4:8">
      <c r="D304" s="20">
        <v>13</v>
      </c>
      <c r="E304" s="21" t="s">
        <v>787</v>
      </c>
      <c r="F304" s="22" t="s">
        <v>369</v>
      </c>
      <c r="G304" s="23">
        <v>135000</v>
      </c>
      <c r="H304" s="24"/>
    </row>
    <row r="305" spans="4:8">
      <c r="D305" s="20">
        <v>14</v>
      </c>
      <c r="E305" s="21" t="s">
        <v>788</v>
      </c>
      <c r="F305" s="22" t="s">
        <v>369</v>
      </c>
      <c r="G305" s="23">
        <v>93000</v>
      </c>
      <c r="H305" s="24"/>
    </row>
    <row r="306" spans="4:8">
      <c r="D306" s="20">
        <v>15</v>
      </c>
      <c r="E306" s="21" t="s">
        <v>789</v>
      </c>
      <c r="F306" s="22" t="s">
        <v>369</v>
      </c>
      <c r="G306" s="23">
        <v>92900</v>
      </c>
      <c r="H306" s="24"/>
    </row>
    <row r="307" spans="4:8">
      <c r="D307" s="20">
        <v>16</v>
      </c>
      <c r="E307" s="21" t="s">
        <v>790</v>
      </c>
      <c r="F307" s="22" t="s">
        <v>369</v>
      </c>
      <c r="G307" s="23">
        <v>99600</v>
      </c>
      <c r="H307" s="24"/>
    </row>
    <row r="308" spans="4:8">
      <c r="D308" s="20">
        <v>17</v>
      </c>
      <c r="E308" s="21" t="s">
        <v>791</v>
      </c>
      <c r="F308" s="22" t="s">
        <v>369</v>
      </c>
      <c r="G308" s="23">
        <v>113400</v>
      </c>
      <c r="H308" s="24"/>
    </row>
    <row r="309" spans="4:8">
      <c r="D309" s="20">
        <v>18</v>
      </c>
      <c r="E309" s="21" t="s">
        <v>792</v>
      </c>
      <c r="F309" s="22" t="s">
        <v>369</v>
      </c>
      <c r="G309" s="23">
        <v>131000</v>
      </c>
      <c r="H309" s="24"/>
    </row>
    <row r="310" spans="4:8">
      <c r="D310" s="20">
        <v>19</v>
      </c>
      <c r="E310" s="21" t="s">
        <v>793</v>
      </c>
      <c r="F310" s="22" t="s">
        <v>369</v>
      </c>
      <c r="G310" s="23">
        <v>88400</v>
      </c>
      <c r="H310" s="24"/>
    </row>
    <row r="311" spans="4:8">
      <c r="D311" s="20">
        <v>20</v>
      </c>
      <c r="E311" s="21" t="s">
        <v>794</v>
      </c>
      <c r="F311" s="22" t="s">
        <v>369</v>
      </c>
      <c r="G311" s="23">
        <v>100500</v>
      </c>
      <c r="H311" s="24"/>
    </row>
    <row r="312" spans="4:8">
      <c r="D312" s="20">
        <v>21</v>
      </c>
      <c r="E312" s="36" t="s">
        <v>795</v>
      </c>
      <c r="F312" s="22" t="s">
        <v>452</v>
      </c>
      <c r="G312" s="23">
        <v>112500</v>
      </c>
      <c r="H312" s="24"/>
    </row>
    <row r="313" spans="4:8">
      <c r="D313" s="20">
        <v>22</v>
      </c>
      <c r="E313" s="36" t="s">
        <v>451</v>
      </c>
      <c r="F313" s="22" t="s">
        <v>452</v>
      </c>
      <c r="G313" s="23">
        <v>80000</v>
      </c>
      <c r="H313" s="24"/>
    </row>
    <row r="314" spans="4:8">
      <c r="D314" s="20">
        <v>23</v>
      </c>
      <c r="E314" s="36" t="s">
        <v>796</v>
      </c>
      <c r="F314" s="22" t="s">
        <v>87</v>
      </c>
      <c r="G314" s="23">
        <v>20000</v>
      </c>
      <c r="H314" s="24"/>
    </row>
    <row r="315" spans="4:8">
      <c r="D315" s="20">
        <v>24</v>
      </c>
      <c r="E315" s="36" t="s">
        <v>797</v>
      </c>
      <c r="F315" s="22" t="s">
        <v>452</v>
      </c>
      <c r="G315" s="23">
        <v>200000</v>
      </c>
      <c r="H315" s="24"/>
    </row>
    <row r="316" spans="4:8">
      <c r="D316" s="20">
        <v>25</v>
      </c>
      <c r="E316" s="36" t="s">
        <v>798</v>
      </c>
      <c r="F316" s="22" t="s">
        <v>369</v>
      </c>
      <c r="G316" s="23">
        <v>62700</v>
      </c>
      <c r="H316" s="24"/>
    </row>
    <row r="317" spans="4:8">
      <c r="D317" s="20">
        <v>26</v>
      </c>
      <c r="E317" s="36" t="s">
        <v>799</v>
      </c>
      <c r="F317" s="22" t="s">
        <v>87</v>
      </c>
      <c r="G317" s="23">
        <v>8600</v>
      </c>
      <c r="H317" s="24"/>
    </row>
    <row r="318" spans="4:8">
      <c r="D318" s="20">
        <v>27</v>
      </c>
      <c r="E318" s="36" t="s">
        <v>800</v>
      </c>
      <c r="F318" s="22" t="s">
        <v>87</v>
      </c>
      <c r="G318" s="23">
        <v>10700</v>
      </c>
      <c r="H318" s="24"/>
    </row>
    <row r="319" spans="4:8">
      <c r="D319" s="20">
        <v>28</v>
      </c>
      <c r="E319" s="36" t="s">
        <v>801</v>
      </c>
      <c r="F319" s="22" t="s">
        <v>87</v>
      </c>
      <c r="G319" s="23">
        <v>30700</v>
      </c>
      <c r="H319" s="24"/>
    </row>
    <row r="320" spans="4:8">
      <c r="D320" s="20">
        <v>29</v>
      </c>
      <c r="E320" s="36" t="s">
        <v>802</v>
      </c>
      <c r="F320" s="22" t="s">
        <v>87</v>
      </c>
      <c r="G320" s="23">
        <v>48100</v>
      </c>
      <c r="H320" s="24"/>
    </row>
    <row r="321" spans="4:8">
      <c r="D321" s="20">
        <v>30</v>
      </c>
      <c r="E321" s="36" t="s">
        <v>803</v>
      </c>
      <c r="F321" s="22" t="s">
        <v>87</v>
      </c>
      <c r="G321" s="23">
        <v>5300</v>
      </c>
      <c r="H321" s="24"/>
    </row>
    <row r="322" spans="4:8">
      <c r="D322" s="20">
        <v>31</v>
      </c>
      <c r="E322" s="36" t="s">
        <v>804</v>
      </c>
      <c r="F322" s="22" t="s">
        <v>369</v>
      </c>
      <c r="G322" s="23">
        <v>78500</v>
      </c>
      <c r="H322" s="24"/>
    </row>
    <row r="323" spans="4:8">
      <c r="D323" s="20">
        <v>32</v>
      </c>
      <c r="E323" s="21" t="s">
        <v>805</v>
      </c>
      <c r="F323" s="22" t="s">
        <v>369</v>
      </c>
      <c r="G323" s="23">
        <v>68500</v>
      </c>
      <c r="H323" s="24"/>
    </row>
    <row r="324" spans="4:8">
      <c r="D324" s="20">
        <v>33</v>
      </c>
      <c r="E324" s="21" t="s">
        <v>806</v>
      </c>
      <c r="F324" s="22" t="s">
        <v>87</v>
      </c>
      <c r="G324" s="23">
        <v>89700</v>
      </c>
      <c r="H324" s="24"/>
    </row>
    <row r="325" spans="4:8">
      <c r="D325" s="20">
        <v>34</v>
      </c>
      <c r="E325" s="21" t="s">
        <v>807</v>
      </c>
      <c r="F325" s="22" t="s">
        <v>87</v>
      </c>
      <c r="G325" s="23">
        <v>122300</v>
      </c>
      <c r="H325" s="24"/>
    </row>
    <row r="326" spans="4:8">
      <c r="D326" s="20">
        <v>35</v>
      </c>
      <c r="E326" s="21" t="s">
        <v>808</v>
      </c>
      <c r="F326" s="22" t="s">
        <v>87</v>
      </c>
      <c r="G326" s="23">
        <v>162500</v>
      </c>
      <c r="H326" s="24"/>
    </row>
    <row r="327" spans="4:8">
      <c r="D327" s="20">
        <v>36</v>
      </c>
      <c r="E327" s="36" t="s">
        <v>809</v>
      </c>
      <c r="F327" s="22" t="s">
        <v>369</v>
      </c>
      <c r="G327" s="23">
        <v>59600</v>
      </c>
      <c r="H327" s="24"/>
    </row>
    <row r="328" spans="4:8">
      <c r="D328" s="20">
        <v>37</v>
      </c>
      <c r="E328" s="36" t="s">
        <v>810</v>
      </c>
      <c r="F328" s="22" t="s">
        <v>372</v>
      </c>
      <c r="G328" s="23">
        <v>145000</v>
      </c>
      <c r="H328" s="24"/>
    </row>
    <row r="329" spans="4:8">
      <c r="D329" s="20">
        <v>38</v>
      </c>
      <c r="E329" s="36" t="s">
        <v>811</v>
      </c>
      <c r="F329" s="22" t="s">
        <v>369</v>
      </c>
      <c r="G329" s="23">
        <v>61200</v>
      </c>
      <c r="H329" s="24"/>
    </row>
    <row r="330" spans="4:8">
      <c r="D330" s="20">
        <v>39</v>
      </c>
      <c r="E330" s="36" t="s">
        <v>812</v>
      </c>
      <c r="F330" s="22" t="s">
        <v>87</v>
      </c>
      <c r="G330" s="23">
        <v>149700</v>
      </c>
      <c r="H330" s="24"/>
    </row>
    <row r="331" spans="4:8">
      <c r="D331" s="20">
        <v>40</v>
      </c>
      <c r="E331" s="36" t="s">
        <v>813</v>
      </c>
      <c r="F331" s="22" t="s">
        <v>87</v>
      </c>
      <c r="G331" s="23">
        <v>6800</v>
      </c>
      <c r="H331" s="24"/>
    </row>
    <row r="332" spans="4:8">
      <c r="D332" s="20">
        <v>41</v>
      </c>
      <c r="E332" s="36" t="s">
        <v>814</v>
      </c>
      <c r="F332" s="22" t="s">
        <v>87</v>
      </c>
      <c r="G332" s="23">
        <v>9800</v>
      </c>
      <c r="H332" s="24"/>
    </row>
    <row r="333" spans="4:8">
      <c r="D333" s="20">
        <v>42</v>
      </c>
      <c r="E333" s="36" t="s">
        <v>815</v>
      </c>
      <c r="F333" s="22" t="s">
        <v>87</v>
      </c>
      <c r="G333" s="23">
        <v>3400</v>
      </c>
      <c r="H333" s="24"/>
    </row>
    <row r="334" spans="4:8">
      <c r="D334" s="20">
        <v>43</v>
      </c>
      <c r="E334" s="36" t="s">
        <v>816</v>
      </c>
      <c r="F334" s="22" t="s">
        <v>87</v>
      </c>
      <c r="G334" s="23">
        <v>5800</v>
      </c>
      <c r="H334" s="24"/>
    </row>
    <row r="335" spans="4:8">
      <c r="D335" s="20">
        <v>44</v>
      </c>
      <c r="E335" s="36" t="s">
        <v>817</v>
      </c>
      <c r="F335" s="22" t="s">
        <v>369</v>
      </c>
      <c r="G335" s="23">
        <v>50700</v>
      </c>
      <c r="H335" s="24"/>
    </row>
    <row r="336" spans="4:8">
      <c r="D336" s="20">
        <v>45</v>
      </c>
      <c r="E336" s="36" t="s">
        <v>818</v>
      </c>
      <c r="F336" s="22" t="s">
        <v>369</v>
      </c>
      <c r="G336" s="23">
        <v>30500</v>
      </c>
      <c r="H336" s="24"/>
    </row>
    <row r="337" spans="4:8">
      <c r="D337" s="20">
        <v>46</v>
      </c>
      <c r="E337" s="36" t="s">
        <v>819</v>
      </c>
      <c r="F337" s="22" t="s">
        <v>87</v>
      </c>
      <c r="G337" s="23">
        <v>2800</v>
      </c>
      <c r="H337" s="24"/>
    </row>
    <row r="338" spans="4:8">
      <c r="D338" s="20">
        <v>47</v>
      </c>
      <c r="E338" s="36" t="s">
        <v>820</v>
      </c>
      <c r="F338" s="22" t="s">
        <v>87</v>
      </c>
      <c r="G338" s="23">
        <v>5300</v>
      </c>
      <c r="H338" s="24" t="s">
        <v>821</v>
      </c>
    </row>
    <row r="339" spans="4:8">
      <c r="D339" s="20">
        <v>48</v>
      </c>
      <c r="E339" s="36" t="s">
        <v>822</v>
      </c>
      <c r="F339" s="22" t="s">
        <v>87</v>
      </c>
      <c r="G339" s="23">
        <v>56200</v>
      </c>
      <c r="H339" s="24"/>
    </row>
    <row r="340" spans="4:8">
      <c r="D340" s="20">
        <v>49</v>
      </c>
      <c r="E340" s="36" t="s">
        <v>823</v>
      </c>
      <c r="F340" s="22" t="s">
        <v>87</v>
      </c>
      <c r="G340" s="23">
        <v>54500</v>
      </c>
      <c r="H340" s="24"/>
    </row>
    <row r="341" spans="4:8">
      <c r="D341" s="20">
        <v>50</v>
      </c>
      <c r="E341" s="36" t="s">
        <v>824</v>
      </c>
      <c r="F341" s="22" t="s">
        <v>87</v>
      </c>
      <c r="G341" s="23">
        <v>95000</v>
      </c>
      <c r="H341" s="24"/>
    </row>
    <row r="342" spans="4:8">
      <c r="D342" s="20">
        <v>51</v>
      </c>
      <c r="E342" s="36" t="s">
        <v>825</v>
      </c>
      <c r="F342" s="22" t="s">
        <v>87</v>
      </c>
      <c r="G342" s="23">
        <v>9600</v>
      </c>
      <c r="H342" s="24"/>
    </row>
    <row r="343" spans="4:8">
      <c r="D343" s="20">
        <v>52</v>
      </c>
      <c r="E343" s="36" t="s">
        <v>456</v>
      </c>
      <c r="F343" s="22" t="s">
        <v>87</v>
      </c>
      <c r="G343" s="23">
        <v>25600</v>
      </c>
      <c r="H343" s="24"/>
    </row>
    <row r="344" spans="4:8">
      <c r="D344" s="20">
        <v>53</v>
      </c>
      <c r="E344" s="36" t="s">
        <v>826</v>
      </c>
      <c r="F344" s="22" t="s">
        <v>369</v>
      </c>
      <c r="G344" s="23">
        <v>70000</v>
      </c>
      <c r="H344" s="24"/>
    </row>
    <row r="345" spans="4:8">
      <c r="D345" s="20">
        <v>54</v>
      </c>
      <c r="E345" s="36" t="s">
        <v>827</v>
      </c>
      <c r="F345" s="22" t="s">
        <v>369</v>
      </c>
      <c r="G345" s="23">
        <v>75000</v>
      </c>
      <c r="H345" s="24"/>
    </row>
    <row r="346" spans="4:8">
      <c r="D346" s="20">
        <v>55</v>
      </c>
      <c r="E346" s="21" t="s">
        <v>828</v>
      </c>
      <c r="F346" s="22" t="s">
        <v>369</v>
      </c>
      <c r="G346" s="23">
        <v>65000</v>
      </c>
      <c r="H346" s="24"/>
    </row>
    <row r="347" spans="4:8">
      <c r="D347" s="20">
        <v>56</v>
      </c>
      <c r="E347" s="36" t="s">
        <v>829</v>
      </c>
      <c r="F347" s="22" t="s">
        <v>369</v>
      </c>
      <c r="G347" s="23">
        <v>75000</v>
      </c>
      <c r="H347" s="24"/>
    </row>
    <row r="348" spans="4:8">
      <c r="D348" s="20">
        <v>57</v>
      </c>
      <c r="E348" s="36" t="s">
        <v>830</v>
      </c>
      <c r="F348" s="22" t="s">
        <v>369</v>
      </c>
      <c r="G348" s="23">
        <v>80000</v>
      </c>
      <c r="H348" s="24"/>
    </row>
    <row r="349" spans="4:8">
      <c r="D349" s="20">
        <v>58</v>
      </c>
      <c r="E349" s="36" t="s">
        <v>831</v>
      </c>
      <c r="F349" s="22" t="s">
        <v>369</v>
      </c>
      <c r="G349" s="23">
        <v>70000</v>
      </c>
      <c r="H349" s="24"/>
    </row>
    <row r="350" spans="4:8">
      <c r="D350" s="20">
        <v>59</v>
      </c>
      <c r="E350" s="36" t="s">
        <v>832</v>
      </c>
      <c r="F350" s="22" t="s">
        <v>369</v>
      </c>
      <c r="G350" s="23">
        <v>67000</v>
      </c>
      <c r="H350" s="24"/>
    </row>
    <row r="351" spans="4:8">
      <c r="D351" s="20">
        <v>60</v>
      </c>
      <c r="E351" s="36" t="s">
        <v>833</v>
      </c>
      <c r="F351" s="22" t="s">
        <v>369</v>
      </c>
      <c r="G351" s="23">
        <v>70000</v>
      </c>
      <c r="H351" s="24"/>
    </row>
    <row r="352" spans="4:8">
      <c r="D352" s="20">
        <v>61</v>
      </c>
      <c r="E352" s="36" t="s">
        <v>834</v>
      </c>
      <c r="F352" s="22" t="s">
        <v>369</v>
      </c>
      <c r="G352" s="23">
        <v>80000</v>
      </c>
      <c r="H352" s="24"/>
    </row>
    <row r="353" spans="4:8">
      <c r="D353" s="20">
        <v>62</v>
      </c>
      <c r="E353" s="36" t="s">
        <v>835</v>
      </c>
      <c r="F353" s="22" t="s">
        <v>369</v>
      </c>
      <c r="G353" s="23">
        <v>60000</v>
      </c>
      <c r="H353" s="24"/>
    </row>
    <row r="354" spans="4:8">
      <c r="D354" s="20">
        <v>63</v>
      </c>
      <c r="E354" s="36" t="s">
        <v>836</v>
      </c>
      <c r="F354" s="22" t="s">
        <v>372</v>
      </c>
      <c r="G354" s="23">
        <v>35000</v>
      </c>
      <c r="H354" s="24"/>
    </row>
    <row r="355" spans="4:8">
      <c r="D355" s="20">
        <v>64</v>
      </c>
      <c r="E355" s="36" t="s">
        <v>837</v>
      </c>
      <c r="F355" s="22" t="s">
        <v>369</v>
      </c>
      <c r="G355" s="23">
        <v>116300</v>
      </c>
      <c r="H355" s="24"/>
    </row>
    <row r="356" spans="4:8">
      <c r="D356" s="20">
        <v>65</v>
      </c>
      <c r="E356" s="36" t="s">
        <v>838</v>
      </c>
      <c r="F356" s="22" t="s">
        <v>369</v>
      </c>
      <c r="G356" s="23">
        <v>83100</v>
      </c>
      <c r="H356" s="24"/>
    </row>
    <row r="357" spans="4:8">
      <c r="D357" s="20">
        <v>66</v>
      </c>
      <c r="E357" s="36" t="s">
        <v>839</v>
      </c>
      <c r="F357" s="22" t="s">
        <v>369</v>
      </c>
      <c r="G357" s="23">
        <v>55200</v>
      </c>
      <c r="H357" s="24"/>
    </row>
    <row r="358" spans="4:8">
      <c r="D358" s="20">
        <v>67</v>
      </c>
      <c r="E358" s="21" t="s">
        <v>840</v>
      </c>
      <c r="F358" s="22" t="s">
        <v>369</v>
      </c>
      <c r="G358" s="23">
        <v>63900</v>
      </c>
      <c r="H358" s="24"/>
    </row>
    <row r="359" spans="4:8">
      <c r="D359" s="20">
        <v>68</v>
      </c>
      <c r="E359" s="21" t="s">
        <v>841</v>
      </c>
      <c r="F359" s="22" t="s">
        <v>369</v>
      </c>
      <c r="G359" s="23">
        <v>73300</v>
      </c>
      <c r="H359" s="24"/>
    </row>
    <row r="360" spans="4:8">
      <c r="D360" s="20">
        <v>69</v>
      </c>
      <c r="E360" s="21" t="s">
        <v>842</v>
      </c>
      <c r="F360" s="22" t="s">
        <v>369</v>
      </c>
      <c r="G360" s="23">
        <v>73000</v>
      </c>
      <c r="H360" s="24"/>
    </row>
    <row r="361" spans="4:8">
      <c r="D361" s="20">
        <v>70</v>
      </c>
      <c r="E361" s="21" t="s">
        <v>843</v>
      </c>
      <c r="F361" s="22" t="s">
        <v>369</v>
      </c>
      <c r="G361" s="23">
        <v>85500</v>
      </c>
      <c r="H361" s="24"/>
    </row>
    <row r="362" spans="4:8">
      <c r="D362" s="20">
        <v>71</v>
      </c>
      <c r="E362" s="21" t="s">
        <v>844</v>
      </c>
      <c r="F362" s="22" t="s">
        <v>369</v>
      </c>
      <c r="G362" s="23">
        <v>79000</v>
      </c>
      <c r="H362" s="24"/>
    </row>
    <row r="363" spans="4:8">
      <c r="D363" s="20">
        <v>72</v>
      </c>
      <c r="E363" s="21" t="s">
        <v>845</v>
      </c>
      <c r="F363" s="22" t="s">
        <v>369</v>
      </c>
      <c r="G363" s="23">
        <v>85000</v>
      </c>
      <c r="H363" s="24"/>
    </row>
    <row r="364" spans="4:8">
      <c r="D364" s="20">
        <v>73</v>
      </c>
      <c r="E364" s="21" t="s">
        <v>846</v>
      </c>
      <c r="F364" s="22" t="s">
        <v>92</v>
      </c>
      <c r="G364" s="23">
        <v>24800</v>
      </c>
      <c r="H364" s="24"/>
    </row>
    <row r="365" spans="4:8">
      <c r="D365" s="20">
        <v>74</v>
      </c>
      <c r="E365" s="21" t="s">
        <v>847</v>
      </c>
      <c r="F365" s="22" t="s">
        <v>92</v>
      </c>
      <c r="G365" s="23">
        <v>28100</v>
      </c>
      <c r="H365" s="24"/>
    </row>
    <row r="366" spans="4:8">
      <c r="D366" s="20">
        <v>75</v>
      </c>
      <c r="E366" s="21" t="s">
        <v>848</v>
      </c>
      <c r="F366" s="22" t="s">
        <v>92</v>
      </c>
      <c r="G366" s="23">
        <v>30400</v>
      </c>
      <c r="H366" s="24"/>
    </row>
    <row r="367" spans="4:8">
      <c r="D367" s="20">
        <v>76</v>
      </c>
      <c r="E367" s="21" t="s">
        <v>849</v>
      </c>
      <c r="F367" s="22" t="s">
        <v>92</v>
      </c>
      <c r="G367" s="23">
        <v>34600</v>
      </c>
      <c r="H367" s="24"/>
    </row>
    <row r="368" spans="4:8">
      <c r="D368" s="20">
        <v>77</v>
      </c>
      <c r="E368" s="21" t="s">
        <v>850</v>
      </c>
      <c r="F368" s="22" t="s">
        <v>369</v>
      </c>
      <c r="G368" s="23">
        <v>66900</v>
      </c>
      <c r="H368" s="24"/>
    </row>
    <row r="369" spans="4:8">
      <c r="D369" s="20">
        <v>78</v>
      </c>
      <c r="E369" s="21" t="s">
        <v>851</v>
      </c>
      <c r="F369" s="22" t="s">
        <v>369</v>
      </c>
      <c r="G369" s="23">
        <v>72200</v>
      </c>
      <c r="H369" s="24"/>
    </row>
    <row r="370" spans="4:8">
      <c r="D370" s="20">
        <v>79</v>
      </c>
      <c r="E370" s="21" t="s">
        <v>852</v>
      </c>
      <c r="F370" s="22" t="s">
        <v>92</v>
      </c>
      <c r="G370" s="23">
        <v>70200</v>
      </c>
      <c r="H370" s="24"/>
    </row>
    <row r="371" spans="4:8">
      <c r="D371" s="20">
        <v>80</v>
      </c>
      <c r="E371" s="21" t="s">
        <v>853</v>
      </c>
      <c r="F371" s="22" t="s">
        <v>92</v>
      </c>
      <c r="G371" s="23">
        <v>74400</v>
      </c>
      <c r="H371" s="24"/>
    </row>
    <row r="372" spans="4:8">
      <c r="D372" s="20">
        <v>81</v>
      </c>
      <c r="E372" s="36" t="s">
        <v>853</v>
      </c>
      <c r="F372" s="22" t="s">
        <v>369</v>
      </c>
      <c r="G372" s="23">
        <v>89400</v>
      </c>
      <c r="H372" s="24"/>
    </row>
    <row r="373" spans="4:8">
      <c r="D373" s="20">
        <v>82</v>
      </c>
      <c r="E373" s="36" t="s">
        <v>854</v>
      </c>
      <c r="F373" s="22" t="s">
        <v>855</v>
      </c>
      <c r="G373" s="23">
        <v>200000</v>
      </c>
      <c r="H373" s="24"/>
    </row>
    <row r="374" spans="4:8">
      <c r="D374" s="20">
        <v>83</v>
      </c>
      <c r="E374" s="36" t="s">
        <v>856</v>
      </c>
      <c r="F374" s="22" t="s">
        <v>87</v>
      </c>
      <c r="G374" s="23">
        <v>5000</v>
      </c>
      <c r="H374" s="24"/>
    </row>
    <row r="375" spans="4:8">
      <c r="D375" s="20">
        <v>84</v>
      </c>
      <c r="E375" s="36" t="s">
        <v>857</v>
      </c>
      <c r="F375" s="22" t="s">
        <v>372</v>
      </c>
      <c r="G375" s="23">
        <v>55000</v>
      </c>
      <c r="H375" s="24"/>
    </row>
    <row r="376" spans="4:8">
      <c r="D376" s="20"/>
      <c r="E376" s="21" t="s">
        <v>858</v>
      </c>
      <c r="F376" s="22"/>
      <c r="G376" s="23"/>
      <c r="H376" s="24"/>
    </row>
    <row r="377" spans="4:8">
      <c r="D377" s="20">
        <v>1</v>
      </c>
      <c r="E377" s="36" t="s">
        <v>859</v>
      </c>
      <c r="F377" s="22" t="s">
        <v>369</v>
      </c>
      <c r="G377" s="23">
        <v>17400</v>
      </c>
      <c r="H377" s="24"/>
    </row>
    <row r="378" spans="4:8">
      <c r="D378" s="20">
        <v>2</v>
      </c>
      <c r="E378" s="36" t="s">
        <v>860</v>
      </c>
      <c r="F378" s="22" t="s">
        <v>76</v>
      </c>
      <c r="G378" s="23">
        <v>5000</v>
      </c>
      <c r="H378" s="24"/>
    </row>
    <row r="379" spans="4:8">
      <c r="D379" s="20">
        <v>3</v>
      </c>
      <c r="E379" s="36" t="s">
        <v>861</v>
      </c>
      <c r="F379" s="22" t="s">
        <v>372</v>
      </c>
      <c r="G379" s="23">
        <v>18000</v>
      </c>
      <c r="H379" s="24"/>
    </row>
    <row r="380" spans="4:8">
      <c r="D380" s="20">
        <v>4</v>
      </c>
      <c r="E380" s="36" t="s">
        <v>862</v>
      </c>
      <c r="F380" s="22" t="s">
        <v>452</v>
      </c>
      <c r="G380" s="23">
        <v>80800</v>
      </c>
      <c r="H380" s="24"/>
    </row>
    <row r="381" spans="4:8">
      <c r="D381" s="20">
        <v>5</v>
      </c>
      <c r="E381" s="36" t="s">
        <v>863</v>
      </c>
      <c r="F381" s="22" t="s">
        <v>452</v>
      </c>
      <c r="G381" s="23">
        <v>99300</v>
      </c>
      <c r="H381" s="24"/>
    </row>
    <row r="382" spans="4:8">
      <c r="D382" s="20">
        <v>6</v>
      </c>
      <c r="E382" s="36" t="s">
        <v>864</v>
      </c>
      <c r="F382" s="22" t="s">
        <v>369</v>
      </c>
      <c r="G382" s="23">
        <v>93000</v>
      </c>
      <c r="H382" s="24"/>
    </row>
    <row r="383" spans="4:8">
      <c r="D383" s="20">
        <v>7</v>
      </c>
      <c r="E383" s="36" t="s">
        <v>865</v>
      </c>
      <c r="F383" s="22" t="s">
        <v>369</v>
      </c>
      <c r="G383" s="23">
        <v>70000</v>
      </c>
      <c r="H383" s="24"/>
    </row>
    <row r="384" spans="4:8">
      <c r="D384" s="20">
        <v>8</v>
      </c>
      <c r="E384" s="36" t="s">
        <v>866</v>
      </c>
      <c r="F384" s="22" t="s">
        <v>452</v>
      </c>
      <c r="G384" s="23">
        <v>180000</v>
      </c>
      <c r="H384" s="24"/>
    </row>
    <row r="385" spans="4:8">
      <c r="D385" s="20">
        <v>9</v>
      </c>
      <c r="E385" s="36" t="s">
        <v>867</v>
      </c>
      <c r="F385" s="22" t="s">
        <v>452</v>
      </c>
      <c r="G385" s="23">
        <v>200000</v>
      </c>
      <c r="H385" s="24"/>
    </row>
    <row r="386" spans="4:8">
      <c r="D386" s="20">
        <v>10</v>
      </c>
      <c r="E386" s="36" t="s">
        <v>481</v>
      </c>
      <c r="F386" s="22" t="s">
        <v>92</v>
      </c>
      <c r="G386" s="23">
        <v>15800</v>
      </c>
      <c r="H386" s="24"/>
    </row>
    <row r="387" spans="4:8">
      <c r="D387" s="20">
        <v>11</v>
      </c>
      <c r="E387" s="36" t="s">
        <v>478</v>
      </c>
      <c r="F387" s="22" t="s">
        <v>92</v>
      </c>
      <c r="G387" s="23">
        <v>21000</v>
      </c>
      <c r="H387" s="24"/>
    </row>
    <row r="388" spans="4:8">
      <c r="D388" s="20">
        <v>12</v>
      </c>
      <c r="E388" s="21" t="s">
        <v>868</v>
      </c>
      <c r="F388" s="22" t="s">
        <v>92</v>
      </c>
      <c r="G388" s="23">
        <v>23000</v>
      </c>
      <c r="H388" s="24"/>
    </row>
    <row r="389" spans="4:8">
      <c r="D389" s="20">
        <v>13</v>
      </c>
      <c r="E389" s="36" t="s">
        <v>869</v>
      </c>
      <c r="F389" s="22" t="s">
        <v>372</v>
      </c>
      <c r="G389" s="23">
        <v>34000</v>
      </c>
      <c r="H389" s="24"/>
    </row>
    <row r="390" spans="4:8">
      <c r="D390" s="20">
        <v>14</v>
      </c>
      <c r="E390" s="36" t="s">
        <v>459</v>
      </c>
      <c r="F390" s="22" t="s">
        <v>452</v>
      </c>
      <c r="G390" s="23">
        <v>45000</v>
      </c>
      <c r="H390" s="24"/>
    </row>
    <row r="391" spans="4:8">
      <c r="D391" s="20">
        <v>15</v>
      </c>
      <c r="E391" s="36" t="s">
        <v>870</v>
      </c>
      <c r="F391" s="22" t="s">
        <v>369</v>
      </c>
      <c r="G391" s="23">
        <v>62400</v>
      </c>
      <c r="H391" s="24"/>
    </row>
    <row r="392" spans="4:8">
      <c r="D392" s="20">
        <v>16</v>
      </c>
      <c r="E392" s="36" t="s">
        <v>871</v>
      </c>
      <c r="F392" s="22" t="s">
        <v>369</v>
      </c>
      <c r="G392" s="23">
        <v>69800</v>
      </c>
      <c r="H392" s="24"/>
    </row>
    <row r="393" spans="4:8">
      <c r="D393" s="20">
        <v>17</v>
      </c>
      <c r="E393" s="36" t="s">
        <v>872</v>
      </c>
      <c r="F393" s="22" t="s">
        <v>369</v>
      </c>
      <c r="G393" s="23">
        <v>6200</v>
      </c>
      <c r="H393" s="24"/>
    </row>
    <row r="394" spans="4:8">
      <c r="D394" s="20">
        <v>18</v>
      </c>
      <c r="E394" s="21" t="s">
        <v>873</v>
      </c>
      <c r="F394" s="22" t="s">
        <v>369</v>
      </c>
      <c r="G394" s="23">
        <v>13900</v>
      </c>
      <c r="H394" s="24"/>
    </row>
    <row r="395" spans="4:8">
      <c r="D395" s="20">
        <v>19</v>
      </c>
      <c r="E395" s="21" t="s">
        <v>874</v>
      </c>
      <c r="F395" s="22" t="s">
        <v>369</v>
      </c>
      <c r="G395" s="23">
        <v>24000</v>
      </c>
      <c r="H395" s="24"/>
    </row>
    <row r="396" spans="4:8">
      <c r="D396" s="20"/>
      <c r="E396" s="21" t="s">
        <v>875</v>
      </c>
      <c r="F396" s="22"/>
      <c r="G396" s="23"/>
      <c r="H396" s="24"/>
    </row>
    <row r="397" spans="4:8">
      <c r="D397" s="20">
        <v>1</v>
      </c>
      <c r="E397" s="36" t="s">
        <v>876</v>
      </c>
      <c r="F397" s="22" t="s">
        <v>92</v>
      </c>
      <c r="G397" s="23">
        <v>125000</v>
      </c>
      <c r="H397" s="24"/>
    </row>
    <row r="398" spans="4:8">
      <c r="D398" s="20">
        <v>2</v>
      </c>
      <c r="E398" s="36" t="s">
        <v>877</v>
      </c>
      <c r="F398" s="22" t="s">
        <v>87</v>
      </c>
      <c r="G398" s="23">
        <v>2500</v>
      </c>
      <c r="H398" s="24"/>
    </row>
    <row r="399" spans="4:8">
      <c r="D399" s="20">
        <v>3</v>
      </c>
      <c r="E399" s="36" t="s">
        <v>878</v>
      </c>
      <c r="F399" s="22" t="s">
        <v>87</v>
      </c>
      <c r="G399" s="23">
        <v>4400</v>
      </c>
      <c r="H399" s="24"/>
    </row>
    <row r="400" spans="4:8">
      <c r="D400" s="20">
        <v>4</v>
      </c>
      <c r="E400" s="36" t="s">
        <v>879</v>
      </c>
      <c r="F400" s="22" t="s">
        <v>452</v>
      </c>
      <c r="G400" s="23">
        <v>165000</v>
      </c>
      <c r="H400" s="24"/>
    </row>
    <row r="401" spans="4:8">
      <c r="D401" s="20">
        <v>5</v>
      </c>
      <c r="E401" s="21" t="s">
        <v>880</v>
      </c>
      <c r="F401" s="22" t="s">
        <v>452</v>
      </c>
      <c r="G401" s="23">
        <v>265000</v>
      </c>
      <c r="H401" s="24"/>
    </row>
    <row r="402" spans="4:8">
      <c r="D402" s="20">
        <v>6</v>
      </c>
      <c r="E402" s="36" t="s">
        <v>550</v>
      </c>
      <c r="F402" s="22" t="s">
        <v>452</v>
      </c>
      <c r="G402" s="23">
        <v>125000</v>
      </c>
      <c r="H402" s="24"/>
    </row>
    <row r="403" spans="4:8">
      <c r="D403" s="20">
        <v>7</v>
      </c>
      <c r="E403" s="21" t="s">
        <v>881</v>
      </c>
      <c r="F403" s="22" t="s">
        <v>452</v>
      </c>
      <c r="G403" s="23">
        <v>131600</v>
      </c>
      <c r="H403" s="24"/>
    </row>
    <row r="404" spans="4:8">
      <c r="D404" s="20">
        <v>8</v>
      </c>
      <c r="E404" s="36" t="s">
        <v>558</v>
      </c>
      <c r="F404" s="22" t="s">
        <v>452</v>
      </c>
      <c r="G404" s="23">
        <v>231000</v>
      </c>
      <c r="H404" s="24"/>
    </row>
    <row r="405" spans="4:8">
      <c r="D405" s="20">
        <v>9</v>
      </c>
      <c r="E405" s="36" t="s">
        <v>882</v>
      </c>
      <c r="F405" s="22" t="s">
        <v>76</v>
      </c>
      <c r="G405" s="23">
        <v>5000</v>
      </c>
      <c r="H405" s="24"/>
    </row>
    <row r="406" spans="4:8">
      <c r="D406" s="20">
        <v>10</v>
      </c>
      <c r="E406" s="36" t="s">
        <v>883</v>
      </c>
      <c r="F406" s="22" t="s">
        <v>452</v>
      </c>
      <c r="G406" s="23">
        <v>195000</v>
      </c>
      <c r="H406" s="24"/>
    </row>
    <row r="407" spans="4:8">
      <c r="D407" s="20">
        <v>11</v>
      </c>
      <c r="E407" s="36" t="s">
        <v>884</v>
      </c>
      <c r="F407" s="22" t="s">
        <v>452</v>
      </c>
      <c r="G407" s="23">
        <v>420000</v>
      </c>
      <c r="H407" s="24"/>
    </row>
    <row r="408" spans="4:8">
      <c r="D408" s="20">
        <v>12</v>
      </c>
      <c r="E408" s="21" t="s">
        <v>885</v>
      </c>
      <c r="F408" s="22" t="s">
        <v>452</v>
      </c>
      <c r="G408" s="23">
        <v>420000</v>
      </c>
      <c r="H408" s="24"/>
    </row>
    <row r="409" spans="4:8">
      <c r="D409" s="20">
        <v>13</v>
      </c>
      <c r="E409" s="36" t="s">
        <v>886</v>
      </c>
      <c r="F409" s="22" t="s">
        <v>452</v>
      </c>
      <c r="G409" s="23">
        <v>275000</v>
      </c>
      <c r="H409" s="24"/>
    </row>
    <row r="410" spans="4:8">
      <c r="D410" s="20">
        <v>14</v>
      </c>
      <c r="E410" s="21" t="s">
        <v>887</v>
      </c>
      <c r="F410" s="22" t="s">
        <v>452</v>
      </c>
      <c r="G410" s="23">
        <v>315000</v>
      </c>
      <c r="H410" s="24"/>
    </row>
    <row r="411" spans="4:8">
      <c r="D411" s="20">
        <v>15</v>
      </c>
      <c r="E411" s="36" t="s">
        <v>888</v>
      </c>
      <c r="F411" s="22" t="s">
        <v>452</v>
      </c>
      <c r="G411" s="23">
        <v>220100</v>
      </c>
      <c r="H411" s="24"/>
    </row>
    <row r="412" spans="4:8">
      <c r="D412" s="20">
        <v>16</v>
      </c>
      <c r="E412" s="21" t="s">
        <v>889</v>
      </c>
      <c r="F412" s="22" t="s">
        <v>87</v>
      </c>
      <c r="G412" s="23">
        <v>27700</v>
      </c>
      <c r="H412" s="24"/>
    </row>
    <row r="413" spans="4:8">
      <c r="D413" s="20">
        <v>17</v>
      </c>
      <c r="E413" s="21" t="s">
        <v>890</v>
      </c>
      <c r="F413" s="22" t="s">
        <v>87</v>
      </c>
      <c r="G413" s="23">
        <v>39200</v>
      </c>
      <c r="H413" s="24"/>
    </row>
    <row r="414" spans="4:8">
      <c r="D414" s="20">
        <v>18</v>
      </c>
      <c r="E414" s="21" t="s">
        <v>891</v>
      </c>
      <c r="F414" s="22" t="s">
        <v>87</v>
      </c>
      <c r="G414" s="23">
        <v>92800</v>
      </c>
      <c r="H414" s="24"/>
    </row>
    <row r="415" spans="4:8">
      <c r="D415" s="20">
        <v>19</v>
      </c>
      <c r="E415" s="36" t="s">
        <v>892</v>
      </c>
      <c r="F415" s="22" t="s">
        <v>452</v>
      </c>
      <c r="G415" s="23">
        <v>326400</v>
      </c>
      <c r="H415" s="24"/>
    </row>
    <row r="416" spans="4:8">
      <c r="D416" s="20">
        <v>20</v>
      </c>
      <c r="E416" s="21" t="s">
        <v>893</v>
      </c>
      <c r="F416" s="22" t="s">
        <v>452</v>
      </c>
      <c r="G416" s="23">
        <v>242500</v>
      </c>
      <c r="H416" s="24"/>
    </row>
    <row r="417" spans="4:8">
      <c r="D417" s="20">
        <v>21</v>
      </c>
      <c r="E417" s="36" t="s">
        <v>894</v>
      </c>
      <c r="F417" s="22" t="s">
        <v>452</v>
      </c>
      <c r="G417" s="23">
        <v>330600</v>
      </c>
      <c r="H417" s="24"/>
    </row>
    <row r="418" spans="4:8">
      <c r="D418" s="20">
        <v>22</v>
      </c>
      <c r="E418" s="36" t="s">
        <v>895</v>
      </c>
      <c r="F418" s="22" t="s">
        <v>87</v>
      </c>
      <c r="G418" s="23">
        <v>20000</v>
      </c>
      <c r="H418" s="24"/>
    </row>
    <row r="419" spans="4:8">
      <c r="D419" s="20">
        <v>23</v>
      </c>
      <c r="E419" s="21" t="s">
        <v>896</v>
      </c>
      <c r="F419" s="22" t="s">
        <v>87</v>
      </c>
      <c r="G419" s="23">
        <v>30000</v>
      </c>
      <c r="H419" s="24"/>
    </row>
    <row r="420" spans="4:8">
      <c r="D420" s="20">
        <v>24</v>
      </c>
      <c r="E420" s="21" t="s">
        <v>897</v>
      </c>
      <c r="F420" s="22" t="s">
        <v>87</v>
      </c>
      <c r="G420" s="23">
        <v>50000</v>
      </c>
      <c r="H420" s="24"/>
    </row>
    <row r="421" spans="4:8">
      <c r="D421" s="20">
        <v>25</v>
      </c>
      <c r="E421" s="21" t="s">
        <v>490</v>
      </c>
      <c r="F421" s="22" t="s">
        <v>87</v>
      </c>
      <c r="G421" s="23">
        <v>22000</v>
      </c>
      <c r="H421" s="24"/>
    </row>
    <row r="422" spans="4:8">
      <c r="D422" s="20">
        <v>26</v>
      </c>
      <c r="E422" s="21" t="s">
        <v>488</v>
      </c>
      <c r="F422" s="22" t="s">
        <v>87</v>
      </c>
      <c r="G422" s="23">
        <v>30000</v>
      </c>
      <c r="H422" s="24"/>
    </row>
    <row r="423" spans="4:8">
      <c r="D423" s="20">
        <v>27</v>
      </c>
      <c r="E423" s="21" t="s">
        <v>403</v>
      </c>
      <c r="F423" s="22" t="s">
        <v>87</v>
      </c>
      <c r="G423" s="23">
        <v>35000</v>
      </c>
      <c r="H423" s="24"/>
    </row>
    <row r="424" spans="4:8">
      <c r="D424" s="20">
        <v>28</v>
      </c>
      <c r="E424" s="36" t="s">
        <v>898</v>
      </c>
      <c r="F424" s="22" t="s">
        <v>452</v>
      </c>
      <c r="G424" s="23">
        <v>143000</v>
      </c>
      <c r="H424" s="24"/>
    </row>
    <row r="425" spans="4:8">
      <c r="D425" s="20">
        <v>29</v>
      </c>
      <c r="E425" s="36" t="s">
        <v>899</v>
      </c>
      <c r="F425" s="22" t="s">
        <v>87</v>
      </c>
      <c r="G425" s="23">
        <v>2400</v>
      </c>
      <c r="H425" s="24"/>
    </row>
    <row r="426" spans="4:8">
      <c r="D426" s="20">
        <v>30</v>
      </c>
      <c r="E426" s="21" t="s">
        <v>900</v>
      </c>
      <c r="F426" s="22" t="s">
        <v>87</v>
      </c>
      <c r="G426" s="23">
        <v>2300</v>
      </c>
      <c r="H426" s="24"/>
    </row>
    <row r="427" spans="4:8">
      <c r="D427" s="20">
        <v>31</v>
      </c>
      <c r="E427" s="21" t="s">
        <v>901</v>
      </c>
      <c r="F427" s="22" t="s">
        <v>87</v>
      </c>
      <c r="G427" s="23">
        <v>2200</v>
      </c>
      <c r="H427" s="24"/>
    </row>
    <row r="428" spans="4:8">
      <c r="D428" s="20">
        <v>32</v>
      </c>
      <c r="E428" s="21" t="s">
        <v>902</v>
      </c>
      <c r="F428" s="22" t="s">
        <v>87</v>
      </c>
      <c r="G428" s="23">
        <v>3100</v>
      </c>
      <c r="H428" s="24"/>
    </row>
    <row r="429" spans="4:8">
      <c r="D429" s="20">
        <v>33</v>
      </c>
      <c r="E429" s="21" t="s">
        <v>492</v>
      </c>
      <c r="F429" s="22" t="s">
        <v>87</v>
      </c>
      <c r="G429" s="23">
        <v>4000</v>
      </c>
      <c r="H429" s="24"/>
    </row>
    <row r="430" spans="4:8">
      <c r="D430" s="20">
        <v>34</v>
      </c>
      <c r="E430" s="21" t="s">
        <v>438</v>
      </c>
      <c r="F430" s="22" t="s">
        <v>87</v>
      </c>
      <c r="G430" s="23">
        <v>8100</v>
      </c>
      <c r="H430" s="24"/>
    </row>
    <row r="431" spans="4:8">
      <c r="D431" s="20">
        <v>35</v>
      </c>
      <c r="E431" s="21" t="s">
        <v>903</v>
      </c>
      <c r="F431" s="22" t="s">
        <v>87</v>
      </c>
      <c r="G431" s="23">
        <v>12000</v>
      </c>
      <c r="H431" s="24"/>
    </row>
    <row r="432" spans="4:8">
      <c r="D432" s="20">
        <v>36</v>
      </c>
      <c r="E432" s="36" t="s">
        <v>904</v>
      </c>
      <c r="F432" s="22" t="s">
        <v>87</v>
      </c>
      <c r="G432" s="23">
        <v>1500</v>
      </c>
      <c r="H432" s="24"/>
    </row>
    <row r="433" spans="4:8">
      <c r="D433" s="20">
        <v>37</v>
      </c>
      <c r="E433" s="21" t="s">
        <v>905</v>
      </c>
      <c r="F433" s="22" t="s">
        <v>87</v>
      </c>
      <c r="G433" s="23">
        <v>2000</v>
      </c>
      <c r="H433" s="24"/>
    </row>
    <row r="434" spans="4:8">
      <c r="D434" s="20">
        <v>38</v>
      </c>
      <c r="E434" s="21" t="s">
        <v>906</v>
      </c>
      <c r="F434" s="22" t="s">
        <v>87</v>
      </c>
      <c r="G434" s="23">
        <v>3000</v>
      </c>
      <c r="H434" s="24"/>
    </row>
    <row r="435" spans="4:8">
      <c r="D435" s="20">
        <v>39</v>
      </c>
      <c r="E435" s="21" t="s">
        <v>907</v>
      </c>
      <c r="F435" s="22" t="s">
        <v>87</v>
      </c>
      <c r="G435" s="23">
        <v>4000</v>
      </c>
      <c r="H435" s="24"/>
    </row>
    <row r="436" spans="4:8">
      <c r="D436" s="20">
        <v>40</v>
      </c>
      <c r="E436" s="21" t="s">
        <v>908</v>
      </c>
      <c r="F436" s="22" t="s">
        <v>87</v>
      </c>
      <c r="G436" s="23">
        <v>1000</v>
      </c>
      <c r="H436" s="24"/>
    </row>
    <row r="437" spans="4:8">
      <c r="D437" s="20">
        <v>41</v>
      </c>
      <c r="E437" s="21" t="s">
        <v>909</v>
      </c>
      <c r="F437" s="22" t="s">
        <v>87</v>
      </c>
      <c r="G437" s="23">
        <v>27500</v>
      </c>
      <c r="H437" s="24"/>
    </row>
    <row r="438" spans="4:8">
      <c r="D438" s="20">
        <v>42</v>
      </c>
      <c r="E438" s="21" t="s">
        <v>910</v>
      </c>
      <c r="F438" s="22" t="s">
        <v>87</v>
      </c>
      <c r="G438" s="23">
        <v>2000</v>
      </c>
      <c r="H438" s="24"/>
    </row>
    <row r="439" spans="4:8">
      <c r="D439" s="20">
        <v>43</v>
      </c>
      <c r="E439" s="21" t="s">
        <v>911</v>
      </c>
      <c r="F439" s="22" t="s">
        <v>87</v>
      </c>
      <c r="G439" s="23">
        <v>3000</v>
      </c>
      <c r="H439" s="24"/>
    </row>
    <row r="440" spans="4:8">
      <c r="D440" s="20">
        <v>44</v>
      </c>
      <c r="E440" s="21" t="s">
        <v>912</v>
      </c>
      <c r="F440" s="22" t="s">
        <v>87</v>
      </c>
      <c r="G440" s="23">
        <v>2500</v>
      </c>
      <c r="H440" s="24"/>
    </row>
    <row r="441" spans="4:8">
      <c r="D441" s="20">
        <v>45</v>
      </c>
      <c r="E441" s="21" t="s">
        <v>913</v>
      </c>
      <c r="F441" s="22" t="s">
        <v>87</v>
      </c>
      <c r="G441" s="23">
        <v>2000</v>
      </c>
      <c r="H441" s="24"/>
    </row>
    <row r="442" spans="4:8">
      <c r="D442" s="20">
        <v>46</v>
      </c>
      <c r="E442" s="36" t="s">
        <v>914</v>
      </c>
      <c r="F442" s="22" t="s">
        <v>452</v>
      </c>
      <c r="G442" s="23">
        <v>190000</v>
      </c>
      <c r="H442" s="24"/>
    </row>
    <row r="443" spans="4:8">
      <c r="D443" s="20">
        <v>47</v>
      </c>
      <c r="E443" s="21" t="s">
        <v>915</v>
      </c>
      <c r="F443" s="22" t="s">
        <v>452</v>
      </c>
      <c r="G443" s="23">
        <v>200000</v>
      </c>
      <c r="H443" s="24"/>
    </row>
    <row r="444" spans="4:8">
      <c r="D444" s="20">
        <v>48</v>
      </c>
      <c r="E444" s="36" t="s">
        <v>916</v>
      </c>
      <c r="F444" s="22" t="s">
        <v>452</v>
      </c>
      <c r="G444" s="23">
        <v>200000</v>
      </c>
      <c r="H444" s="24"/>
    </row>
    <row r="445" spans="4:8">
      <c r="D445" s="20">
        <v>49</v>
      </c>
      <c r="E445" s="36" t="s">
        <v>917</v>
      </c>
      <c r="F445" s="22" t="s">
        <v>452</v>
      </c>
      <c r="G445" s="23">
        <v>175000</v>
      </c>
      <c r="H445" s="24"/>
    </row>
    <row r="446" spans="4:8">
      <c r="D446" s="20">
        <v>50</v>
      </c>
      <c r="E446" s="21" t="s">
        <v>918</v>
      </c>
      <c r="F446" s="22" t="s">
        <v>452</v>
      </c>
      <c r="G446" s="23">
        <v>222000</v>
      </c>
      <c r="H446" s="24"/>
    </row>
    <row r="447" spans="4:8">
      <c r="D447" s="20">
        <v>51</v>
      </c>
      <c r="E447" s="21" t="s">
        <v>919</v>
      </c>
      <c r="F447" s="22" t="s">
        <v>452</v>
      </c>
      <c r="G447" s="23">
        <v>250000</v>
      </c>
      <c r="H447" s="24"/>
    </row>
    <row r="448" spans="4:8">
      <c r="D448" s="20">
        <v>52</v>
      </c>
      <c r="E448" s="21" t="s">
        <v>920</v>
      </c>
      <c r="F448" s="22" t="s">
        <v>452</v>
      </c>
      <c r="G448" s="23">
        <v>280000</v>
      </c>
      <c r="H448" s="24"/>
    </row>
    <row r="449" spans="4:8">
      <c r="D449" s="20">
        <v>53</v>
      </c>
      <c r="E449" s="21" t="s">
        <v>921</v>
      </c>
      <c r="F449" s="22" t="s">
        <v>452</v>
      </c>
      <c r="G449" s="23">
        <v>160000</v>
      </c>
      <c r="H449" s="24"/>
    </row>
    <row r="450" spans="4:8">
      <c r="D450" s="20">
        <v>54</v>
      </c>
      <c r="E450" s="21" t="s">
        <v>922</v>
      </c>
      <c r="F450" s="22" t="s">
        <v>452</v>
      </c>
      <c r="G450" s="23">
        <v>195000</v>
      </c>
      <c r="H450" s="24"/>
    </row>
    <row r="451" spans="4:8">
      <c r="D451" s="20">
        <v>55</v>
      </c>
      <c r="E451" s="21" t="s">
        <v>923</v>
      </c>
      <c r="F451" s="22" t="s">
        <v>452</v>
      </c>
      <c r="G451" s="23">
        <v>210000</v>
      </c>
      <c r="H451" s="24"/>
    </row>
    <row r="452" spans="4:8">
      <c r="D452" s="20">
        <v>56</v>
      </c>
      <c r="E452" s="21" t="s">
        <v>924</v>
      </c>
      <c r="F452" s="22" t="s">
        <v>452</v>
      </c>
      <c r="G452" s="23">
        <v>250000</v>
      </c>
      <c r="H452" s="24"/>
    </row>
    <row r="453" spans="4:8">
      <c r="D453" s="20">
        <v>57</v>
      </c>
      <c r="E453" s="21" t="s">
        <v>925</v>
      </c>
      <c r="F453" s="22" t="s">
        <v>452</v>
      </c>
      <c r="G453" s="23">
        <v>140000</v>
      </c>
      <c r="H453" s="24"/>
    </row>
    <row r="454" spans="4:8">
      <c r="D454" s="20">
        <v>58</v>
      </c>
      <c r="E454" s="21" t="s">
        <v>926</v>
      </c>
      <c r="F454" s="22" t="s">
        <v>452</v>
      </c>
      <c r="G454" s="23">
        <v>150000</v>
      </c>
      <c r="H454" s="24"/>
    </row>
    <row r="455" spans="4:8">
      <c r="D455" s="20">
        <v>59</v>
      </c>
      <c r="E455" s="21" t="s">
        <v>927</v>
      </c>
      <c r="F455" s="22" t="s">
        <v>452</v>
      </c>
      <c r="G455" s="23">
        <v>160000</v>
      </c>
      <c r="H455" s="24"/>
    </row>
    <row r="456" spans="4:8">
      <c r="D456" s="20">
        <v>60</v>
      </c>
      <c r="E456" s="21" t="s">
        <v>928</v>
      </c>
      <c r="F456" s="22" t="s">
        <v>76</v>
      </c>
      <c r="G456" s="23">
        <v>75000</v>
      </c>
      <c r="H456" s="24"/>
    </row>
    <row r="457" spans="4:8">
      <c r="D457" s="20">
        <v>61</v>
      </c>
      <c r="E457" s="36" t="s">
        <v>929</v>
      </c>
      <c r="F457" s="22" t="s">
        <v>87</v>
      </c>
      <c r="G457" s="23">
        <v>800000</v>
      </c>
      <c r="H457" s="24"/>
    </row>
    <row r="458" spans="4:8">
      <c r="D458" s="20">
        <v>62</v>
      </c>
      <c r="E458" s="21" t="s">
        <v>929</v>
      </c>
      <c r="F458" s="22" t="s">
        <v>452</v>
      </c>
      <c r="G458" s="23">
        <v>2252300</v>
      </c>
      <c r="H458" s="24"/>
    </row>
    <row r="459" spans="4:8">
      <c r="D459" s="20">
        <v>63</v>
      </c>
      <c r="E459" s="36" t="s">
        <v>930</v>
      </c>
      <c r="F459" s="22" t="s">
        <v>452</v>
      </c>
      <c r="G459" s="23">
        <v>73400</v>
      </c>
      <c r="H459" s="24"/>
    </row>
    <row r="460" spans="4:8">
      <c r="D460" s="20">
        <v>64</v>
      </c>
      <c r="E460" s="21" t="s">
        <v>931</v>
      </c>
      <c r="F460" s="22" t="s">
        <v>452</v>
      </c>
      <c r="G460" s="23">
        <v>74400</v>
      </c>
      <c r="H460" s="24"/>
    </row>
    <row r="461" spans="4:8">
      <c r="D461" s="20">
        <v>65</v>
      </c>
      <c r="E461" s="21" t="s">
        <v>932</v>
      </c>
      <c r="F461" s="22" t="s">
        <v>452</v>
      </c>
      <c r="G461" s="23">
        <v>75400</v>
      </c>
      <c r="H461" s="24"/>
    </row>
    <row r="462" spans="4:8">
      <c r="D462" s="20">
        <v>66</v>
      </c>
      <c r="E462" s="21" t="s">
        <v>933</v>
      </c>
      <c r="F462" s="22" t="s">
        <v>452</v>
      </c>
      <c r="G462" s="23">
        <v>75400</v>
      </c>
      <c r="H462" s="24"/>
    </row>
    <row r="463" spans="4:8">
      <c r="D463" s="20">
        <v>67</v>
      </c>
      <c r="E463" s="36" t="s">
        <v>934</v>
      </c>
      <c r="F463" s="22" t="s">
        <v>452</v>
      </c>
      <c r="G463" s="23">
        <v>306600</v>
      </c>
      <c r="H463" s="24"/>
    </row>
    <row r="464" spans="4:8">
      <c r="D464" s="20">
        <v>68</v>
      </c>
      <c r="E464" s="36" t="s">
        <v>935</v>
      </c>
      <c r="F464" s="22" t="s">
        <v>87</v>
      </c>
      <c r="G464" s="23">
        <v>85000</v>
      </c>
      <c r="H464" s="24"/>
    </row>
    <row r="465" spans="4:8">
      <c r="D465" s="20">
        <v>69</v>
      </c>
      <c r="E465" s="36" t="s">
        <v>936</v>
      </c>
      <c r="F465" s="22" t="s">
        <v>87</v>
      </c>
      <c r="G465" s="23">
        <v>8200</v>
      </c>
      <c r="H465" s="24"/>
    </row>
    <row r="466" spans="4:8">
      <c r="D466" s="20">
        <v>70</v>
      </c>
      <c r="E466" s="21" t="s">
        <v>937</v>
      </c>
      <c r="F466" s="22" t="s">
        <v>87</v>
      </c>
      <c r="G466" s="23">
        <v>3400</v>
      </c>
      <c r="H466" s="24"/>
    </row>
    <row r="467" spans="4:8">
      <c r="D467" s="20">
        <v>71</v>
      </c>
      <c r="E467" s="21" t="s">
        <v>938</v>
      </c>
      <c r="F467" s="22" t="s">
        <v>87</v>
      </c>
      <c r="G467" s="23">
        <v>24000</v>
      </c>
      <c r="H467" s="24"/>
    </row>
    <row r="468" spans="4:8">
      <c r="D468" s="20">
        <v>72</v>
      </c>
      <c r="E468" s="21" t="s">
        <v>939</v>
      </c>
      <c r="F468" s="22" t="s">
        <v>87</v>
      </c>
      <c r="G468" s="23">
        <v>22600</v>
      </c>
      <c r="H468" s="24"/>
    </row>
    <row r="469" spans="4:8">
      <c r="D469" s="20">
        <v>73</v>
      </c>
      <c r="E469" s="36" t="s">
        <v>940</v>
      </c>
      <c r="F469" s="22" t="s">
        <v>87</v>
      </c>
      <c r="G469" s="23">
        <v>5000</v>
      </c>
      <c r="H469" s="24"/>
    </row>
    <row r="470" spans="4:8">
      <c r="D470" s="20">
        <v>74</v>
      </c>
      <c r="E470" s="21" t="s">
        <v>941</v>
      </c>
      <c r="F470" s="22" t="s">
        <v>87</v>
      </c>
      <c r="G470" s="23">
        <v>7000</v>
      </c>
      <c r="H470" s="24"/>
    </row>
    <row r="471" spans="4:8">
      <c r="D471" s="20">
        <v>75</v>
      </c>
      <c r="E471" s="21" t="s">
        <v>942</v>
      </c>
      <c r="F471" s="22" t="s">
        <v>87</v>
      </c>
      <c r="G471" s="23">
        <v>10000</v>
      </c>
      <c r="H471" s="24"/>
    </row>
    <row r="472" spans="4:8">
      <c r="D472" s="20">
        <v>76</v>
      </c>
      <c r="E472" s="36" t="s">
        <v>943</v>
      </c>
      <c r="F472" s="22" t="s">
        <v>87</v>
      </c>
      <c r="G472" s="23">
        <v>5000</v>
      </c>
      <c r="H472" s="24"/>
    </row>
    <row r="473" spans="4:8">
      <c r="D473" s="20">
        <v>77</v>
      </c>
      <c r="E473" s="36" t="s">
        <v>944</v>
      </c>
      <c r="F473" s="22" t="s">
        <v>87</v>
      </c>
      <c r="G473" s="23">
        <v>15300</v>
      </c>
      <c r="H473" s="24"/>
    </row>
    <row r="474" spans="4:8">
      <c r="D474" s="20">
        <v>78</v>
      </c>
      <c r="E474" s="21" t="s">
        <v>945</v>
      </c>
      <c r="F474" s="22" t="s">
        <v>87</v>
      </c>
      <c r="G474" s="23">
        <v>2000</v>
      </c>
      <c r="H474" s="24"/>
    </row>
    <row r="475" spans="4:8">
      <c r="D475" s="20">
        <v>79</v>
      </c>
      <c r="E475" s="21" t="s">
        <v>946</v>
      </c>
      <c r="F475" s="22" t="s">
        <v>87</v>
      </c>
      <c r="G475" s="23">
        <v>3000</v>
      </c>
      <c r="H475" s="24"/>
    </row>
    <row r="476" spans="4:8">
      <c r="D476" s="20">
        <v>80</v>
      </c>
      <c r="E476" s="21" t="s">
        <v>947</v>
      </c>
      <c r="F476" s="22" t="s">
        <v>87</v>
      </c>
      <c r="G476" s="23">
        <v>4000</v>
      </c>
      <c r="H476" s="24"/>
    </row>
    <row r="477" spans="4:8">
      <c r="D477" s="20">
        <v>81</v>
      </c>
      <c r="E477" s="21" t="s">
        <v>948</v>
      </c>
      <c r="F477" s="22" t="s">
        <v>87</v>
      </c>
      <c r="G477" s="23">
        <v>5000</v>
      </c>
      <c r="H477" s="24"/>
    </row>
    <row r="478" spans="4:8">
      <c r="D478" s="20">
        <v>82</v>
      </c>
      <c r="E478" s="36" t="s">
        <v>949</v>
      </c>
      <c r="F478" s="22" t="s">
        <v>87</v>
      </c>
      <c r="G478" s="23">
        <v>2000</v>
      </c>
      <c r="H478" s="24"/>
    </row>
    <row r="479" spans="4:8">
      <c r="D479" s="20">
        <v>83</v>
      </c>
      <c r="E479" s="21" t="s">
        <v>950</v>
      </c>
      <c r="F479" s="22" t="s">
        <v>87</v>
      </c>
      <c r="G479" s="23">
        <v>3000</v>
      </c>
      <c r="H479" s="24"/>
    </row>
    <row r="480" spans="4:8">
      <c r="D480" s="20">
        <v>84</v>
      </c>
      <c r="E480" s="21" t="s">
        <v>951</v>
      </c>
      <c r="F480" s="22" t="s">
        <v>87</v>
      </c>
      <c r="G480" s="23">
        <v>4000</v>
      </c>
      <c r="H480" s="24"/>
    </row>
    <row r="481" spans="4:8">
      <c r="D481" s="20">
        <v>85</v>
      </c>
      <c r="E481" s="21" t="s">
        <v>952</v>
      </c>
      <c r="F481" s="22" t="s">
        <v>87</v>
      </c>
      <c r="G481" s="23">
        <v>2500</v>
      </c>
      <c r="H481" s="24"/>
    </row>
    <row r="482" spans="4:8">
      <c r="D482" s="20">
        <v>86</v>
      </c>
      <c r="E482" s="21" t="s">
        <v>953</v>
      </c>
      <c r="F482" s="22" t="s">
        <v>87</v>
      </c>
      <c r="G482" s="23">
        <v>3000</v>
      </c>
      <c r="H482" s="24"/>
    </row>
    <row r="483" spans="4:8">
      <c r="D483" s="20">
        <v>87</v>
      </c>
      <c r="E483" s="21" t="s">
        <v>954</v>
      </c>
      <c r="F483" s="22" t="s">
        <v>87</v>
      </c>
      <c r="G483" s="23">
        <v>4000</v>
      </c>
      <c r="H483" s="24"/>
    </row>
    <row r="484" spans="4:8">
      <c r="D484" s="20">
        <v>88</v>
      </c>
      <c r="E484" s="36" t="s">
        <v>955</v>
      </c>
      <c r="F484" s="22" t="s">
        <v>87</v>
      </c>
      <c r="G484" s="23">
        <v>6000</v>
      </c>
      <c r="H484" s="24"/>
    </row>
    <row r="485" spans="4:8">
      <c r="D485" s="20">
        <v>89</v>
      </c>
      <c r="E485" s="21" t="s">
        <v>956</v>
      </c>
      <c r="F485" s="22" t="s">
        <v>87</v>
      </c>
      <c r="G485" s="23">
        <v>8000</v>
      </c>
      <c r="H485" s="24"/>
    </row>
    <row r="486" spans="4:8">
      <c r="D486" s="20">
        <v>90</v>
      </c>
      <c r="E486" s="21" t="s">
        <v>957</v>
      </c>
      <c r="F486" s="22" t="s">
        <v>87</v>
      </c>
      <c r="G486" s="23">
        <v>10000</v>
      </c>
      <c r="H486" s="24"/>
    </row>
    <row r="487" spans="4:8">
      <c r="D487" s="20">
        <v>91</v>
      </c>
      <c r="E487" s="36" t="s">
        <v>958</v>
      </c>
      <c r="F487" s="22" t="s">
        <v>87</v>
      </c>
      <c r="G487" s="23">
        <v>1000</v>
      </c>
      <c r="H487" s="24"/>
    </row>
    <row r="488" spans="4:8">
      <c r="D488" s="20">
        <v>92</v>
      </c>
      <c r="E488" s="21" t="s">
        <v>959</v>
      </c>
      <c r="F488" s="22" t="s">
        <v>87</v>
      </c>
      <c r="G488" s="23">
        <v>1500</v>
      </c>
      <c r="H488" s="24"/>
    </row>
    <row r="489" spans="4:8">
      <c r="D489" s="20">
        <v>93</v>
      </c>
      <c r="E489" s="21" t="s">
        <v>960</v>
      </c>
      <c r="F489" s="22" t="s">
        <v>87</v>
      </c>
      <c r="G489" s="23">
        <v>2000</v>
      </c>
      <c r="H489" s="24"/>
    </row>
    <row r="490" spans="4:8">
      <c r="D490" s="20">
        <v>94</v>
      </c>
      <c r="E490" s="21" t="s">
        <v>961</v>
      </c>
      <c r="F490" s="22" t="s">
        <v>87</v>
      </c>
      <c r="G490" s="23">
        <v>2500</v>
      </c>
      <c r="H490" s="24"/>
    </row>
    <row r="491" spans="4:8">
      <c r="D491" s="20">
        <v>95</v>
      </c>
      <c r="E491" s="36" t="s">
        <v>962</v>
      </c>
      <c r="F491" s="22" t="s">
        <v>87</v>
      </c>
      <c r="G491" s="23">
        <v>4000</v>
      </c>
      <c r="H491" s="24"/>
    </row>
    <row r="492" spans="4:8">
      <c r="D492" s="20">
        <v>96</v>
      </c>
      <c r="E492" s="21" t="s">
        <v>963</v>
      </c>
      <c r="F492" s="22" t="s">
        <v>87</v>
      </c>
      <c r="G492" s="23">
        <v>6000</v>
      </c>
      <c r="H492" s="24"/>
    </row>
    <row r="493" spans="4:8">
      <c r="D493" s="20">
        <v>97</v>
      </c>
      <c r="E493" s="21" t="s">
        <v>964</v>
      </c>
      <c r="F493" s="22" t="s">
        <v>87</v>
      </c>
      <c r="G493" s="23">
        <v>1500</v>
      </c>
      <c r="H493" s="24"/>
    </row>
    <row r="494" spans="4:8">
      <c r="D494" s="20">
        <v>98</v>
      </c>
      <c r="E494" s="21" t="s">
        <v>965</v>
      </c>
      <c r="F494" s="22" t="s">
        <v>87</v>
      </c>
      <c r="G494" s="23">
        <v>2000</v>
      </c>
      <c r="H494" s="24"/>
    </row>
    <row r="495" spans="4:8">
      <c r="D495" s="20">
        <v>99</v>
      </c>
      <c r="E495" s="21" t="s">
        <v>966</v>
      </c>
      <c r="F495" s="22" t="s">
        <v>87</v>
      </c>
      <c r="G495" s="23">
        <v>3000</v>
      </c>
      <c r="H495" s="24"/>
    </row>
    <row r="496" spans="4:8">
      <c r="D496" s="20">
        <v>100</v>
      </c>
      <c r="E496" s="21" t="s">
        <v>967</v>
      </c>
      <c r="F496" s="22" t="s">
        <v>87</v>
      </c>
      <c r="G496" s="23">
        <v>4500</v>
      </c>
      <c r="H496" s="24"/>
    </row>
    <row r="497" spans="4:8">
      <c r="D497" s="20">
        <v>101</v>
      </c>
      <c r="E497" s="36" t="s">
        <v>968</v>
      </c>
      <c r="F497" s="22" t="s">
        <v>87</v>
      </c>
      <c r="G497" s="23">
        <v>2000</v>
      </c>
      <c r="H497" s="24"/>
    </row>
    <row r="498" spans="4:8">
      <c r="D498" s="20">
        <v>102</v>
      </c>
      <c r="E498" s="21" t="s">
        <v>969</v>
      </c>
      <c r="F498" s="22" t="s">
        <v>87</v>
      </c>
      <c r="G498" s="23">
        <v>1000</v>
      </c>
      <c r="H498" s="24"/>
    </row>
    <row r="499" spans="4:8">
      <c r="D499" s="20">
        <v>103</v>
      </c>
      <c r="E499" s="36" t="s">
        <v>970</v>
      </c>
      <c r="F499" s="22" t="s">
        <v>971</v>
      </c>
      <c r="G499" s="23">
        <v>83000</v>
      </c>
      <c r="H499" s="24"/>
    </row>
    <row r="500" spans="4:8">
      <c r="D500" s="20">
        <v>104</v>
      </c>
      <c r="E500" s="21" t="s">
        <v>972</v>
      </c>
      <c r="F500" s="22" t="s">
        <v>87</v>
      </c>
      <c r="G500" s="23">
        <v>4000</v>
      </c>
      <c r="H500" s="24"/>
    </row>
    <row r="501" spans="4:8">
      <c r="D501" s="20">
        <v>105</v>
      </c>
      <c r="E501" s="36" t="s">
        <v>973</v>
      </c>
      <c r="F501" s="22" t="s">
        <v>452</v>
      </c>
      <c r="G501" s="23">
        <v>160000</v>
      </c>
      <c r="H501" s="24"/>
    </row>
    <row r="502" spans="4:8">
      <c r="D502" s="20">
        <v>106</v>
      </c>
      <c r="E502" s="36" t="s">
        <v>974</v>
      </c>
      <c r="F502" s="22" t="s">
        <v>452</v>
      </c>
      <c r="G502" s="23">
        <v>180000</v>
      </c>
      <c r="H502" s="24"/>
    </row>
    <row r="503" spans="4:8">
      <c r="D503" s="20">
        <v>107</v>
      </c>
      <c r="E503" s="36" t="s">
        <v>975</v>
      </c>
      <c r="F503" s="22" t="s">
        <v>87</v>
      </c>
      <c r="G503" s="23">
        <v>6100</v>
      </c>
      <c r="H503" s="24"/>
    </row>
    <row r="504" spans="4:8">
      <c r="D504" s="20">
        <v>108</v>
      </c>
      <c r="E504" s="36" t="s">
        <v>976</v>
      </c>
      <c r="F504" s="22" t="s">
        <v>87</v>
      </c>
      <c r="G504" s="23">
        <v>5300</v>
      </c>
      <c r="H504" s="24"/>
    </row>
    <row r="505" spans="4:8">
      <c r="D505" s="20">
        <v>109</v>
      </c>
      <c r="E505" s="36" t="s">
        <v>977</v>
      </c>
      <c r="F505" s="22" t="s">
        <v>319</v>
      </c>
      <c r="G505" s="23">
        <v>3500000</v>
      </c>
      <c r="H505" s="24"/>
    </row>
    <row r="506" spans="4:8">
      <c r="D506" s="20">
        <v>110</v>
      </c>
      <c r="E506" s="36" t="s">
        <v>978</v>
      </c>
      <c r="F506" s="22" t="s">
        <v>87</v>
      </c>
      <c r="G506" s="23">
        <v>14200</v>
      </c>
      <c r="H506" s="24"/>
    </row>
    <row r="507" spans="4:8">
      <c r="D507" s="20">
        <v>111</v>
      </c>
      <c r="E507" s="21" t="s">
        <v>979</v>
      </c>
      <c r="F507" s="22" t="s">
        <v>87</v>
      </c>
      <c r="G507" s="23">
        <v>20000</v>
      </c>
      <c r="H507" s="24"/>
    </row>
    <row r="508" spans="4:8">
      <c r="D508" s="20">
        <v>112</v>
      </c>
      <c r="E508" s="21" t="s">
        <v>980</v>
      </c>
      <c r="F508" s="22" t="s">
        <v>87</v>
      </c>
      <c r="G508" s="23">
        <v>30000</v>
      </c>
      <c r="H508" s="24"/>
    </row>
    <row r="509" spans="4:8">
      <c r="D509" s="20">
        <v>113</v>
      </c>
      <c r="E509" s="36" t="s">
        <v>981</v>
      </c>
      <c r="F509" s="22" t="s">
        <v>87</v>
      </c>
      <c r="G509" s="23">
        <v>2000</v>
      </c>
      <c r="H509" s="24"/>
    </row>
    <row r="510" spans="4:8">
      <c r="D510" s="20">
        <v>114</v>
      </c>
      <c r="E510" s="21" t="s">
        <v>982</v>
      </c>
      <c r="F510" s="22" t="s">
        <v>87</v>
      </c>
      <c r="G510" s="23">
        <v>3400</v>
      </c>
      <c r="H510" s="24"/>
    </row>
    <row r="511" spans="4:8">
      <c r="D511" s="20">
        <v>115</v>
      </c>
      <c r="E511" s="21" t="s">
        <v>983</v>
      </c>
      <c r="F511" s="22" t="s">
        <v>87</v>
      </c>
      <c r="G511" s="23">
        <v>4600</v>
      </c>
      <c r="H511" s="24"/>
    </row>
    <row r="512" spans="4:8">
      <c r="D512" s="20">
        <v>116</v>
      </c>
      <c r="E512" s="21" t="s">
        <v>984</v>
      </c>
      <c r="F512" s="22" t="s">
        <v>87</v>
      </c>
      <c r="G512" s="23">
        <v>6000</v>
      </c>
      <c r="H512" s="24"/>
    </row>
    <row r="513" spans="4:8">
      <c r="D513" s="20">
        <v>117</v>
      </c>
      <c r="E513" s="36" t="s">
        <v>985</v>
      </c>
      <c r="F513" s="22" t="s">
        <v>986</v>
      </c>
      <c r="G513" s="23">
        <v>43800</v>
      </c>
      <c r="H513" s="24"/>
    </row>
    <row r="514" spans="4:8">
      <c r="D514" s="20">
        <v>118</v>
      </c>
      <c r="E514" s="21" t="s">
        <v>987</v>
      </c>
      <c r="F514" s="22" t="s">
        <v>986</v>
      </c>
      <c r="G514" s="23">
        <v>46900</v>
      </c>
      <c r="H514" s="24"/>
    </row>
    <row r="515" spans="4:8">
      <c r="D515" s="20">
        <v>119</v>
      </c>
      <c r="E515" s="21" t="s">
        <v>988</v>
      </c>
      <c r="F515" s="22" t="s">
        <v>986</v>
      </c>
      <c r="G515" s="23">
        <v>48400</v>
      </c>
      <c r="H515" s="24"/>
    </row>
    <row r="516" spans="4:8">
      <c r="D516" s="20">
        <v>120</v>
      </c>
      <c r="E516" s="21" t="s">
        <v>989</v>
      </c>
      <c r="F516" s="22" t="s">
        <v>986</v>
      </c>
      <c r="G516" s="23">
        <v>49900</v>
      </c>
      <c r="H516" s="24"/>
    </row>
    <row r="517" spans="4:8">
      <c r="D517" s="20">
        <v>121</v>
      </c>
      <c r="E517" s="36" t="s">
        <v>990</v>
      </c>
      <c r="F517" s="22" t="s">
        <v>87</v>
      </c>
      <c r="G517" s="23">
        <v>45000</v>
      </c>
      <c r="H517" s="24"/>
    </row>
    <row r="518" spans="4:8">
      <c r="D518" s="20">
        <v>122</v>
      </c>
      <c r="E518" s="21" t="s">
        <v>991</v>
      </c>
      <c r="F518" s="22" t="s">
        <v>87</v>
      </c>
      <c r="G518" s="23">
        <v>60000</v>
      </c>
      <c r="H518" s="24"/>
    </row>
    <row r="519" spans="4:8">
      <c r="D519" s="20">
        <v>123</v>
      </c>
      <c r="E519" s="21" t="s">
        <v>992</v>
      </c>
      <c r="F519" s="22" t="s">
        <v>87</v>
      </c>
      <c r="G519" s="23">
        <v>70000</v>
      </c>
      <c r="H519" s="24"/>
    </row>
    <row r="520" spans="4:8">
      <c r="D520" s="20">
        <v>124</v>
      </c>
      <c r="E520" s="36" t="s">
        <v>993</v>
      </c>
      <c r="F520" s="22" t="s">
        <v>87</v>
      </c>
      <c r="G520" s="23">
        <v>24000</v>
      </c>
      <c r="H520" s="24"/>
    </row>
    <row r="521" spans="4:8">
      <c r="D521" s="20">
        <v>125</v>
      </c>
      <c r="E521" s="21" t="s">
        <v>994</v>
      </c>
      <c r="F521" s="22" t="s">
        <v>87</v>
      </c>
      <c r="G521" s="23">
        <v>30000</v>
      </c>
      <c r="H521" s="24"/>
    </row>
    <row r="522" spans="4:8">
      <c r="D522" s="20">
        <v>126</v>
      </c>
      <c r="E522" s="36" t="s">
        <v>995</v>
      </c>
      <c r="F522" s="22" t="s">
        <v>87</v>
      </c>
      <c r="G522" s="23">
        <v>2000</v>
      </c>
      <c r="H522" s="24"/>
    </row>
    <row r="523" spans="4:8">
      <c r="D523" s="20">
        <v>127</v>
      </c>
      <c r="E523" s="21" t="s">
        <v>996</v>
      </c>
      <c r="F523" s="22" t="s">
        <v>87</v>
      </c>
      <c r="G523" s="23">
        <v>4500</v>
      </c>
      <c r="H523" s="24"/>
    </row>
    <row r="524" spans="4:8">
      <c r="D524" s="20">
        <v>128</v>
      </c>
      <c r="E524" s="21" t="s">
        <v>997</v>
      </c>
      <c r="F524" s="22" t="s">
        <v>87</v>
      </c>
      <c r="G524" s="23">
        <v>6000</v>
      </c>
      <c r="H524" s="24"/>
    </row>
    <row r="525" spans="4:8">
      <c r="D525" s="20">
        <v>129</v>
      </c>
      <c r="E525" s="21" t="s">
        <v>998</v>
      </c>
      <c r="F525" s="22" t="s">
        <v>87</v>
      </c>
      <c r="G525" s="23">
        <v>8000</v>
      </c>
      <c r="H525" s="24"/>
    </row>
    <row r="526" spans="4:8">
      <c r="D526" s="20">
        <v>130</v>
      </c>
      <c r="E526" s="36" t="s">
        <v>999</v>
      </c>
      <c r="F526" s="22" t="s">
        <v>452</v>
      </c>
      <c r="G526" s="23">
        <v>10000</v>
      </c>
      <c r="H526" s="24"/>
    </row>
    <row r="527" spans="4:8">
      <c r="D527" s="20">
        <v>131</v>
      </c>
      <c r="E527" s="36" t="s">
        <v>1000</v>
      </c>
      <c r="F527" s="22" t="s">
        <v>452</v>
      </c>
      <c r="G527" s="23">
        <v>500000</v>
      </c>
      <c r="H527" s="24"/>
    </row>
    <row r="528" spans="4:8">
      <c r="D528" s="20">
        <v>132</v>
      </c>
      <c r="E528" s="36" t="s">
        <v>1001</v>
      </c>
      <c r="F528" s="22" t="s">
        <v>87</v>
      </c>
      <c r="G528" s="23">
        <v>7000</v>
      </c>
      <c r="H528" s="24"/>
    </row>
    <row r="529" spans="4:8">
      <c r="D529" s="20"/>
      <c r="E529" s="21" t="s">
        <v>1002</v>
      </c>
      <c r="F529" s="22"/>
      <c r="G529" s="23"/>
      <c r="H529" s="24"/>
    </row>
    <row r="530" spans="4:8">
      <c r="D530" s="20">
        <v>1</v>
      </c>
      <c r="E530" s="36" t="s">
        <v>1003</v>
      </c>
      <c r="F530" s="22" t="s">
        <v>354</v>
      </c>
      <c r="G530" s="23">
        <v>51600</v>
      </c>
      <c r="H530" s="24"/>
    </row>
    <row r="531" spans="4:8">
      <c r="D531" s="20">
        <v>2</v>
      </c>
      <c r="E531" s="36" t="s">
        <v>1004</v>
      </c>
      <c r="F531" s="22" t="s">
        <v>319</v>
      </c>
      <c r="G531" s="23">
        <v>2250000</v>
      </c>
      <c r="H531" s="24"/>
    </row>
    <row r="532" spans="4:8">
      <c r="D532" s="20">
        <v>3</v>
      </c>
      <c r="E532" s="36" t="s">
        <v>1005</v>
      </c>
      <c r="F532" s="22" t="s">
        <v>319</v>
      </c>
      <c r="G532" s="23">
        <v>788100</v>
      </c>
      <c r="H532" s="24"/>
    </row>
    <row r="533" spans="4:8">
      <c r="D533" s="20">
        <v>4</v>
      </c>
      <c r="E533" s="21" t="s">
        <v>1006</v>
      </c>
      <c r="F533" s="22" t="s">
        <v>319</v>
      </c>
      <c r="G533" s="23">
        <v>805600</v>
      </c>
      <c r="H533" s="24"/>
    </row>
    <row r="534" spans="4:8">
      <c r="D534" s="20">
        <v>5</v>
      </c>
      <c r="E534" s="21" t="s">
        <v>1007</v>
      </c>
      <c r="F534" s="22" t="s">
        <v>319</v>
      </c>
      <c r="G534" s="23">
        <v>848100</v>
      </c>
      <c r="H534" s="24"/>
    </row>
    <row r="535" spans="4:8">
      <c r="D535" s="20">
        <v>6</v>
      </c>
      <c r="E535" s="21" t="s">
        <v>1008</v>
      </c>
      <c r="F535" s="22" t="s">
        <v>319</v>
      </c>
      <c r="G535" s="23">
        <v>869200</v>
      </c>
      <c r="H535" s="24"/>
    </row>
    <row r="536" spans="4:8">
      <c r="D536" s="20">
        <v>7</v>
      </c>
      <c r="E536" s="21" t="s">
        <v>1009</v>
      </c>
      <c r="F536" s="22" t="s">
        <v>319</v>
      </c>
      <c r="G536" s="23">
        <v>887700</v>
      </c>
      <c r="H536" s="24"/>
    </row>
    <row r="537" spans="4:8">
      <c r="D537" s="20">
        <v>8</v>
      </c>
      <c r="E537" s="21" t="s">
        <v>1010</v>
      </c>
      <c r="F537" s="22" t="s">
        <v>319</v>
      </c>
      <c r="G537" s="23">
        <v>911300</v>
      </c>
      <c r="H537" s="24"/>
    </row>
    <row r="538" spans="4:8">
      <c r="D538" s="20">
        <v>9</v>
      </c>
      <c r="E538" s="21" t="s">
        <v>1011</v>
      </c>
      <c r="F538" s="22" t="s">
        <v>319</v>
      </c>
      <c r="G538" s="23">
        <v>937100</v>
      </c>
      <c r="H538" s="24"/>
    </row>
    <row r="539" spans="4:8">
      <c r="D539" s="20">
        <v>10</v>
      </c>
      <c r="E539" s="21" t="s">
        <v>1012</v>
      </c>
      <c r="F539" s="22" t="s">
        <v>319</v>
      </c>
      <c r="G539" s="23">
        <v>961200</v>
      </c>
      <c r="H539" s="24"/>
    </row>
    <row r="540" spans="4:8">
      <c r="D540" s="20">
        <v>11</v>
      </c>
      <c r="E540" s="21" t="s">
        <v>1013</v>
      </c>
      <c r="F540" s="22" t="s">
        <v>319</v>
      </c>
      <c r="G540" s="23">
        <v>1001900</v>
      </c>
      <c r="H540" s="24"/>
    </row>
    <row r="541" spans="4:8">
      <c r="D541" s="20">
        <v>12</v>
      </c>
      <c r="E541" s="21" t="s">
        <v>1014</v>
      </c>
      <c r="F541" s="22" t="s">
        <v>319</v>
      </c>
      <c r="G541" s="23">
        <v>1066100</v>
      </c>
      <c r="H541" s="24"/>
    </row>
    <row r="542" spans="4:8">
      <c r="D542" s="20">
        <v>13</v>
      </c>
      <c r="E542" s="21" t="s">
        <v>1015</v>
      </c>
      <c r="F542" s="22" t="s">
        <v>319</v>
      </c>
      <c r="G542" s="23">
        <v>1152800</v>
      </c>
      <c r="H542" s="24"/>
    </row>
    <row r="543" spans="4:8">
      <c r="D543" s="20">
        <v>14</v>
      </c>
      <c r="E543" s="36" t="s">
        <v>1016</v>
      </c>
      <c r="F543" s="22" t="s">
        <v>76</v>
      </c>
      <c r="G543" s="23">
        <v>3500</v>
      </c>
      <c r="H543" s="24"/>
    </row>
    <row r="544" spans="4:8">
      <c r="D544" s="20">
        <v>15</v>
      </c>
      <c r="E544" s="36" t="s">
        <v>1017</v>
      </c>
      <c r="F544" s="22" t="s">
        <v>76</v>
      </c>
      <c r="G544" s="23">
        <v>3700</v>
      </c>
      <c r="H544" s="24"/>
    </row>
    <row r="545" spans="4:8">
      <c r="D545" s="20">
        <v>16</v>
      </c>
      <c r="E545" s="21" t="s">
        <v>1018</v>
      </c>
      <c r="F545" s="22" t="s">
        <v>354</v>
      </c>
      <c r="G545" s="23">
        <v>44100</v>
      </c>
      <c r="H545" s="24"/>
    </row>
    <row r="546" spans="4:8">
      <c r="D546" s="20">
        <v>17</v>
      </c>
      <c r="E546" s="36" t="s">
        <v>1019</v>
      </c>
      <c r="F546" s="22" t="s">
        <v>76</v>
      </c>
      <c r="G546" s="23">
        <v>52400</v>
      </c>
      <c r="H546" s="24"/>
    </row>
    <row r="547" spans="4:8">
      <c r="D547" s="20">
        <v>18</v>
      </c>
      <c r="E547" s="36" t="s">
        <v>1020</v>
      </c>
      <c r="F547" s="22" t="s">
        <v>87</v>
      </c>
      <c r="G547" s="23">
        <v>7000</v>
      </c>
      <c r="H547" s="24"/>
    </row>
    <row r="548" spans="4:8">
      <c r="D548" s="20">
        <v>19</v>
      </c>
      <c r="E548" s="36" t="s">
        <v>1021</v>
      </c>
      <c r="F548" s="22" t="s">
        <v>92</v>
      </c>
      <c r="G548" s="23">
        <v>8100</v>
      </c>
      <c r="H548" s="24"/>
    </row>
    <row r="549" spans="4:8">
      <c r="D549" s="20">
        <v>20</v>
      </c>
      <c r="E549" s="36" t="s">
        <v>1022</v>
      </c>
      <c r="F549" s="22" t="s">
        <v>372</v>
      </c>
      <c r="G549" s="23">
        <v>282000</v>
      </c>
      <c r="H549" s="24"/>
    </row>
    <row r="550" spans="4:8">
      <c r="D550" s="20">
        <v>21</v>
      </c>
      <c r="E550" s="36" t="s">
        <v>1023</v>
      </c>
      <c r="F550" s="22" t="s">
        <v>369</v>
      </c>
      <c r="G550" s="23">
        <v>125000</v>
      </c>
      <c r="H550" s="24"/>
    </row>
    <row r="551" spans="4:8">
      <c r="D551" s="20">
        <v>22</v>
      </c>
      <c r="E551" s="36" t="s">
        <v>1024</v>
      </c>
      <c r="F551" s="22" t="s">
        <v>92</v>
      </c>
      <c r="G551" s="23">
        <v>4800</v>
      </c>
      <c r="H551" s="24"/>
    </row>
    <row r="552" spans="4:8">
      <c r="D552" s="20">
        <v>23</v>
      </c>
      <c r="E552" s="36" t="s">
        <v>1025</v>
      </c>
      <c r="F552" s="22" t="s">
        <v>76</v>
      </c>
      <c r="G552" s="23">
        <v>15500</v>
      </c>
      <c r="H552" s="24"/>
    </row>
    <row r="553" spans="4:8">
      <c r="D553" s="20">
        <v>24</v>
      </c>
      <c r="E553" s="36" t="s">
        <v>1026</v>
      </c>
      <c r="F553" s="22" t="s">
        <v>76</v>
      </c>
      <c r="G553" s="23">
        <v>21100</v>
      </c>
      <c r="H553" s="24"/>
    </row>
    <row r="554" spans="4:8">
      <c r="D554" s="20">
        <v>25</v>
      </c>
      <c r="E554" s="21" t="s">
        <v>1027</v>
      </c>
      <c r="F554" s="22" t="s">
        <v>76</v>
      </c>
      <c r="G554" s="23">
        <v>17200</v>
      </c>
      <c r="H554" s="24"/>
    </row>
    <row r="555" spans="4:8">
      <c r="D555" s="20">
        <v>26</v>
      </c>
      <c r="E555" s="36" t="s">
        <v>1028</v>
      </c>
      <c r="F555" s="22" t="s">
        <v>1029</v>
      </c>
      <c r="G555" s="23">
        <v>46600</v>
      </c>
      <c r="H555" s="24"/>
    </row>
    <row r="556" spans="4:8">
      <c r="D556" s="20">
        <v>27</v>
      </c>
      <c r="E556" s="21" t="s">
        <v>1030</v>
      </c>
      <c r="F556" s="22" t="s">
        <v>1029</v>
      </c>
      <c r="G556" s="23">
        <v>58200</v>
      </c>
      <c r="H556" s="24"/>
    </row>
    <row r="557" spans="4:8">
      <c r="D557" s="20">
        <v>28</v>
      </c>
      <c r="E557" s="21" t="s">
        <v>1031</v>
      </c>
      <c r="F557" s="22" t="s">
        <v>76</v>
      </c>
      <c r="G557" s="23">
        <v>6000</v>
      </c>
      <c r="H557" s="24"/>
    </row>
    <row r="558" spans="4:8">
      <c r="D558" s="20">
        <v>29</v>
      </c>
      <c r="E558" s="36" t="s">
        <v>1032</v>
      </c>
      <c r="F558" s="22" t="s">
        <v>76</v>
      </c>
      <c r="G558" s="23">
        <v>15800</v>
      </c>
      <c r="H558" s="24"/>
    </row>
    <row r="559" spans="4:8">
      <c r="D559" s="20">
        <v>30</v>
      </c>
      <c r="E559" s="36" t="s">
        <v>1033</v>
      </c>
      <c r="F559" s="22" t="s">
        <v>1029</v>
      </c>
      <c r="G559" s="23">
        <v>46500</v>
      </c>
      <c r="H559" s="24"/>
    </row>
    <row r="560" spans="4:8">
      <c r="D560" s="20">
        <v>31</v>
      </c>
      <c r="E560" s="21" t="s">
        <v>1034</v>
      </c>
      <c r="F560" s="22" t="s">
        <v>1029</v>
      </c>
      <c r="G560" s="23">
        <v>57600</v>
      </c>
      <c r="H560" s="24"/>
    </row>
    <row r="561" spans="4:8">
      <c r="D561" s="20">
        <v>32</v>
      </c>
      <c r="E561" s="36" t="s">
        <v>1035</v>
      </c>
      <c r="F561" s="22" t="s">
        <v>76</v>
      </c>
      <c r="G561" s="23">
        <v>16100</v>
      </c>
      <c r="H561" s="24"/>
    </row>
    <row r="562" spans="4:8">
      <c r="D562" s="20">
        <v>33</v>
      </c>
      <c r="E562" s="36" t="s">
        <v>337</v>
      </c>
      <c r="F562" s="22" t="s">
        <v>76</v>
      </c>
      <c r="G562" s="23">
        <v>1600</v>
      </c>
      <c r="H562" s="44"/>
    </row>
    <row r="563" spans="4:8">
      <c r="D563" s="20">
        <v>34</v>
      </c>
      <c r="E563" s="36" t="s">
        <v>1036</v>
      </c>
      <c r="F563" s="22" t="s">
        <v>1029</v>
      </c>
      <c r="G563" s="23">
        <v>89700</v>
      </c>
      <c r="H563" s="24"/>
    </row>
    <row r="564" spans="4:8">
      <c r="D564" s="20">
        <v>35</v>
      </c>
      <c r="E564" s="21" t="s">
        <v>1037</v>
      </c>
      <c r="F564" s="22" t="s">
        <v>1029</v>
      </c>
      <c r="G564" s="23">
        <v>97700</v>
      </c>
      <c r="H564" s="24"/>
    </row>
    <row r="565" spans="4:8">
      <c r="D565" s="20">
        <v>36</v>
      </c>
      <c r="E565" s="36" t="s">
        <v>439</v>
      </c>
      <c r="F565" s="22" t="s">
        <v>76</v>
      </c>
      <c r="G565" s="23">
        <v>20000</v>
      </c>
      <c r="H565" s="24"/>
    </row>
    <row r="566" spans="4:8">
      <c r="D566" s="20">
        <v>37</v>
      </c>
      <c r="E566" s="36" t="s">
        <v>1038</v>
      </c>
      <c r="F566" s="22" t="s">
        <v>76</v>
      </c>
      <c r="G566" s="23">
        <v>61200</v>
      </c>
      <c r="H566" s="24"/>
    </row>
    <row r="567" spans="4:8">
      <c r="D567" s="20"/>
      <c r="E567" s="21" t="s">
        <v>1039</v>
      </c>
      <c r="F567" s="22"/>
      <c r="G567" s="23"/>
      <c r="H567" s="24"/>
    </row>
    <row r="568" spans="4:8">
      <c r="D568" s="20">
        <v>1</v>
      </c>
      <c r="E568" s="36" t="s">
        <v>1040</v>
      </c>
      <c r="F568" s="22" t="s">
        <v>76</v>
      </c>
      <c r="G568" s="23">
        <v>58200</v>
      </c>
      <c r="H568" s="24"/>
    </row>
    <row r="569" spans="4:8">
      <c r="D569" s="20">
        <v>2</v>
      </c>
      <c r="E569" s="36" t="s">
        <v>1041</v>
      </c>
      <c r="F569" s="22" t="s">
        <v>76</v>
      </c>
      <c r="G569" s="23">
        <v>80900</v>
      </c>
      <c r="H569" s="24"/>
    </row>
    <row r="570" spans="4:8">
      <c r="D570" s="20">
        <v>3</v>
      </c>
      <c r="E570" s="21" t="s">
        <v>1042</v>
      </c>
      <c r="F570" s="22" t="s">
        <v>354</v>
      </c>
      <c r="G570" s="23">
        <v>75700</v>
      </c>
      <c r="H570" s="24"/>
    </row>
    <row r="571" spans="4:8">
      <c r="D571" s="20">
        <v>4</v>
      </c>
      <c r="E571" s="21" t="s">
        <v>1043</v>
      </c>
      <c r="F571" s="22" t="s">
        <v>76</v>
      </c>
      <c r="G571" s="23">
        <v>78800</v>
      </c>
      <c r="H571" s="24"/>
    </row>
    <row r="572" spans="4:8">
      <c r="D572" s="20">
        <v>5</v>
      </c>
      <c r="E572" s="36" t="s">
        <v>1044</v>
      </c>
      <c r="F572" s="22" t="s">
        <v>76</v>
      </c>
      <c r="G572" s="23">
        <v>528800</v>
      </c>
      <c r="H572" s="24"/>
    </row>
    <row r="573" spans="4:8">
      <c r="D573" s="20">
        <v>6</v>
      </c>
      <c r="E573" s="21" t="s">
        <v>1045</v>
      </c>
      <c r="F573" s="22" t="s">
        <v>76</v>
      </c>
      <c r="G573" s="23">
        <v>49700</v>
      </c>
      <c r="H573" s="24"/>
    </row>
    <row r="574" spans="4:8">
      <c r="D574" s="20">
        <v>7</v>
      </c>
      <c r="E574" s="21" t="s">
        <v>1046</v>
      </c>
      <c r="F574" s="22" t="s">
        <v>76</v>
      </c>
      <c r="G574" s="23">
        <v>52300</v>
      </c>
      <c r="H574" s="24"/>
    </row>
    <row r="575" spans="4:8">
      <c r="D575" s="20">
        <v>8</v>
      </c>
      <c r="E575" s="21" t="s">
        <v>418</v>
      </c>
      <c r="F575" s="22" t="s">
        <v>76</v>
      </c>
      <c r="G575" s="23">
        <v>38200</v>
      </c>
      <c r="H575" s="24"/>
    </row>
    <row r="576" spans="4:8">
      <c r="D576" s="20">
        <v>9</v>
      </c>
      <c r="E576" s="21" t="s">
        <v>412</v>
      </c>
      <c r="F576" s="22" t="s">
        <v>76</v>
      </c>
      <c r="G576" s="23">
        <v>128500</v>
      </c>
      <c r="H576" s="24"/>
    </row>
    <row r="577" spans="4:8">
      <c r="D577" s="20">
        <v>10</v>
      </c>
      <c r="E577" s="21" t="s">
        <v>408</v>
      </c>
      <c r="F577" s="22" t="s">
        <v>76</v>
      </c>
      <c r="G577" s="23">
        <v>119100</v>
      </c>
      <c r="H577" s="24"/>
    </row>
    <row r="578" spans="4:8">
      <c r="D578" s="20">
        <v>11</v>
      </c>
      <c r="E578" s="21" t="s">
        <v>1047</v>
      </c>
      <c r="F578" s="22" t="s">
        <v>76</v>
      </c>
      <c r="G578" s="23">
        <v>30000</v>
      </c>
      <c r="H578" s="24"/>
    </row>
    <row r="579" spans="4:8">
      <c r="D579" s="20">
        <v>12</v>
      </c>
      <c r="E579" s="36" t="s">
        <v>1048</v>
      </c>
      <c r="F579" s="22" t="s">
        <v>76</v>
      </c>
      <c r="G579" s="23">
        <v>53300</v>
      </c>
      <c r="H579" s="24"/>
    </row>
    <row r="580" spans="4:8">
      <c r="D580" s="20">
        <v>13</v>
      </c>
      <c r="E580" s="36" t="s">
        <v>1049</v>
      </c>
      <c r="F580" s="22" t="s">
        <v>76</v>
      </c>
      <c r="G580" s="23">
        <v>54700</v>
      </c>
      <c r="H580" s="24"/>
    </row>
    <row r="581" spans="4:8">
      <c r="D581" s="20">
        <v>14</v>
      </c>
      <c r="E581" s="36" t="s">
        <v>419</v>
      </c>
      <c r="F581" s="22" t="s">
        <v>76</v>
      </c>
      <c r="G581" s="23">
        <v>58500</v>
      </c>
      <c r="H581" s="24"/>
    </row>
    <row r="582" spans="4:8">
      <c r="D582" s="20">
        <v>15</v>
      </c>
      <c r="E582" s="21" t="s">
        <v>413</v>
      </c>
      <c r="F582" s="22" t="s">
        <v>76</v>
      </c>
      <c r="G582" s="23">
        <v>136600</v>
      </c>
      <c r="H582" s="24"/>
    </row>
    <row r="583" spans="4:8">
      <c r="D583" s="20">
        <v>16</v>
      </c>
      <c r="E583" s="21" t="s">
        <v>409</v>
      </c>
      <c r="F583" s="22" t="s">
        <v>76</v>
      </c>
      <c r="G583" s="23">
        <v>130500</v>
      </c>
      <c r="H583" s="24"/>
    </row>
    <row r="584" spans="4:8">
      <c r="D584" s="20">
        <v>17</v>
      </c>
      <c r="E584" s="36" t="s">
        <v>443</v>
      </c>
      <c r="F584" s="22" t="s">
        <v>76</v>
      </c>
      <c r="G584" s="23">
        <v>26000</v>
      </c>
      <c r="H584" s="24"/>
    </row>
    <row r="585" spans="4:8">
      <c r="D585" s="20">
        <v>18</v>
      </c>
      <c r="E585" s="36" t="s">
        <v>1050</v>
      </c>
      <c r="F585" s="22" t="s">
        <v>76</v>
      </c>
      <c r="G585" s="23">
        <v>33500</v>
      </c>
      <c r="H585" s="24"/>
    </row>
    <row r="586" spans="4:8">
      <c r="D586" s="20">
        <v>19</v>
      </c>
      <c r="E586" s="21" t="s">
        <v>1051</v>
      </c>
      <c r="F586" s="22" t="s">
        <v>76</v>
      </c>
      <c r="G586" s="23">
        <v>35500</v>
      </c>
      <c r="H586" s="24"/>
    </row>
    <row r="587" spans="4:8">
      <c r="D587" s="20">
        <v>20</v>
      </c>
      <c r="E587" s="36" t="s">
        <v>1052</v>
      </c>
      <c r="F587" s="22" t="s">
        <v>87</v>
      </c>
      <c r="G587" s="23">
        <v>7100</v>
      </c>
      <c r="H587" s="24"/>
    </row>
    <row r="588" spans="4:8">
      <c r="D588" s="20">
        <v>21</v>
      </c>
      <c r="E588" s="21" t="s">
        <v>1053</v>
      </c>
      <c r="F588" s="22" t="s">
        <v>87</v>
      </c>
      <c r="G588" s="23">
        <v>9800</v>
      </c>
      <c r="H588" s="24"/>
    </row>
    <row r="589" spans="4:8">
      <c r="D589" s="20">
        <v>22</v>
      </c>
      <c r="E589" s="21" t="s">
        <v>1054</v>
      </c>
      <c r="F589" s="22" t="s">
        <v>87</v>
      </c>
      <c r="G589" s="23">
        <v>14100</v>
      </c>
      <c r="H589" s="24"/>
    </row>
    <row r="590" spans="4:8">
      <c r="D590" s="20">
        <v>23</v>
      </c>
      <c r="E590" s="21" t="s">
        <v>420</v>
      </c>
      <c r="F590" s="22" t="s">
        <v>87</v>
      </c>
      <c r="G590" s="23">
        <v>10400</v>
      </c>
      <c r="H590" s="24"/>
    </row>
    <row r="591" spans="4:8">
      <c r="D591" s="20">
        <v>24</v>
      </c>
      <c r="E591" s="36" t="s">
        <v>1055</v>
      </c>
      <c r="F591" s="22" t="s">
        <v>76</v>
      </c>
      <c r="G591" s="23">
        <v>60000</v>
      </c>
      <c r="H591" s="24"/>
    </row>
    <row r="592" spans="4:8">
      <c r="D592" s="20">
        <v>25</v>
      </c>
      <c r="E592" s="36" t="s">
        <v>1056</v>
      </c>
      <c r="F592" s="22" t="s">
        <v>76</v>
      </c>
      <c r="G592" s="23">
        <v>39700</v>
      </c>
      <c r="H592" s="24"/>
    </row>
    <row r="593" spans="4:8">
      <c r="D593" s="20">
        <v>26</v>
      </c>
      <c r="E593" s="36" t="s">
        <v>416</v>
      </c>
      <c r="F593" s="22" t="s">
        <v>76</v>
      </c>
      <c r="G593" s="23">
        <v>34500</v>
      </c>
      <c r="H593" s="24"/>
    </row>
    <row r="594" spans="4:8">
      <c r="D594" s="20">
        <v>27</v>
      </c>
      <c r="E594" s="36" t="s">
        <v>1057</v>
      </c>
      <c r="F594" s="22" t="s">
        <v>354</v>
      </c>
      <c r="G594" s="23">
        <v>73700</v>
      </c>
      <c r="H594" s="24"/>
    </row>
    <row r="595" spans="4:8">
      <c r="D595" s="20">
        <v>28</v>
      </c>
      <c r="E595" s="36" t="s">
        <v>1058</v>
      </c>
      <c r="F595" s="22" t="s">
        <v>354</v>
      </c>
      <c r="G595" s="23">
        <v>66200</v>
      </c>
      <c r="H595" s="24"/>
    </row>
    <row r="596" spans="4:8">
      <c r="D596" s="20">
        <v>29</v>
      </c>
      <c r="E596" s="36" t="s">
        <v>421</v>
      </c>
      <c r="F596" s="22" t="s">
        <v>354</v>
      </c>
      <c r="G596" s="23">
        <v>20000</v>
      </c>
      <c r="H596" s="24"/>
    </row>
    <row r="597" spans="4:8">
      <c r="D597" s="20">
        <v>30</v>
      </c>
      <c r="E597" s="21" t="s">
        <v>421</v>
      </c>
      <c r="F597" s="22" t="s">
        <v>76</v>
      </c>
      <c r="G597" s="23">
        <v>17400</v>
      </c>
      <c r="H597" s="24"/>
    </row>
    <row r="598" spans="4:8">
      <c r="D598" s="20">
        <v>31</v>
      </c>
      <c r="E598" s="36" t="s">
        <v>1059</v>
      </c>
      <c r="F598" s="22" t="s">
        <v>76</v>
      </c>
      <c r="G598" s="23">
        <v>75000</v>
      </c>
      <c r="H598" s="24"/>
    </row>
    <row r="599" spans="4:8">
      <c r="D599" s="20">
        <v>32</v>
      </c>
      <c r="E599" s="36" t="s">
        <v>417</v>
      </c>
      <c r="F599" s="22" t="s">
        <v>76</v>
      </c>
      <c r="G599" s="23">
        <v>30100</v>
      </c>
      <c r="H599" s="24"/>
    </row>
    <row r="600" spans="4:8">
      <c r="D600" s="20">
        <v>33</v>
      </c>
      <c r="E600" s="36" t="s">
        <v>407</v>
      </c>
      <c r="F600" s="22" t="s">
        <v>76</v>
      </c>
      <c r="G600" s="23">
        <v>41600</v>
      </c>
      <c r="H600" s="24"/>
    </row>
    <row r="601" spans="4:8">
      <c r="D601" s="20">
        <v>34</v>
      </c>
      <c r="E601" s="36" t="s">
        <v>1060</v>
      </c>
      <c r="F601" s="22" t="s">
        <v>76</v>
      </c>
      <c r="G601" s="23">
        <v>90000</v>
      </c>
      <c r="H601" s="24"/>
    </row>
    <row r="602" spans="4:8">
      <c r="D602" s="20">
        <v>35</v>
      </c>
      <c r="E602" s="36" t="s">
        <v>1061</v>
      </c>
      <c r="F602" s="22" t="s">
        <v>354</v>
      </c>
      <c r="G602" s="23">
        <v>71700</v>
      </c>
      <c r="H602" s="24"/>
    </row>
    <row r="603" spans="4:8">
      <c r="D603" s="20">
        <v>36</v>
      </c>
      <c r="E603" s="36" t="s">
        <v>1062</v>
      </c>
      <c r="F603" s="22" t="s">
        <v>76</v>
      </c>
      <c r="G603" s="23">
        <v>53000</v>
      </c>
      <c r="H603" s="24"/>
    </row>
    <row r="604" spans="4:8">
      <c r="D604" s="20">
        <v>37</v>
      </c>
      <c r="E604" s="36" t="s">
        <v>1063</v>
      </c>
      <c r="F604" s="22" t="s">
        <v>76</v>
      </c>
      <c r="G604" s="23">
        <v>87000</v>
      </c>
      <c r="H604" s="24"/>
    </row>
    <row r="605" spans="4:8">
      <c r="D605" s="20"/>
      <c r="E605" s="21" t="s">
        <v>1064</v>
      </c>
      <c r="F605" s="22"/>
      <c r="G605" s="23"/>
      <c r="H605" s="24"/>
    </row>
    <row r="606" spans="4:8">
      <c r="D606" s="20">
        <v>1</v>
      </c>
      <c r="E606" s="36" t="s">
        <v>286</v>
      </c>
      <c r="F606" s="22" t="s">
        <v>87</v>
      </c>
      <c r="G606" s="23">
        <v>180900</v>
      </c>
      <c r="H606" s="24"/>
    </row>
    <row r="607" spans="4:8">
      <c r="D607" s="20">
        <v>2</v>
      </c>
      <c r="E607" s="36" t="s">
        <v>1065</v>
      </c>
      <c r="F607" s="22" t="s">
        <v>87</v>
      </c>
      <c r="G607" s="23">
        <v>117900</v>
      </c>
      <c r="H607" s="24"/>
    </row>
    <row r="608" spans="4:8">
      <c r="D608" s="20">
        <v>3</v>
      </c>
      <c r="E608" s="36" t="s">
        <v>1066</v>
      </c>
      <c r="F608" s="22" t="s">
        <v>87</v>
      </c>
      <c r="G608" s="23">
        <v>279000</v>
      </c>
      <c r="H608" s="24"/>
    </row>
    <row r="609" spans="4:8">
      <c r="D609" s="45">
        <v>4</v>
      </c>
      <c r="E609" s="46" t="s">
        <v>1067</v>
      </c>
      <c r="F609" s="47" t="s">
        <v>87</v>
      </c>
      <c r="G609" s="48">
        <v>171000</v>
      </c>
      <c r="H609" s="49"/>
    </row>
    <row r="610" spans="4:8">
      <c r="D610" s="20">
        <v>5</v>
      </c>
      <c r="E610" s="21" t="s">
        <v>1068</v>
      </c>
      <c r="F610" s="22" t="s">
        <v>87</v>
      </c>
      <c r="G610" s="23">
        <v>81000</v>
      </c>
      <c r="H610" s="24"/>
    </row>
    <row r="611" spans="4:8">
      <c r="D611" s="20">
        <v>6</v>
      </c>
      <c r="E611" s="36" t="s">
        <v>1069</v>
      </c>
      <c r="F611" s="22" t="s">
        <v>87</v>
      </c>
      <c r="G611" s="23">
        <v>82100</v>
      </c>
      <c r="H611" s="24"/>
    </row>
    <row r="612" spans="4:8">
      <c r="D612" s="20">
        <v>7</v>
      </c>
      <c r="E612" s="36" t="s">
        <v>1070</v>
      </c>
      <c r="F612" s="22" t="s">
        <v>87</v>
      </c>
      <c r="G612" s="23">
        <v>30100</v>
      </c>
      <c r="H612" s="24"/>
    </row>
    <row r="613" spans="4:8">
      <c r="D613" s="20">
        <v>8</v>
      </c>
      <c r="E613" s="21" t="s">
        <v>1071</v>
      </c>
      <c r="F613" s="22" t="s">
        <v>87</v>
      </c>
      <c r="G613" s="23">
        <v>18900</v>
      </c>
      <c r="H613" s="24"/>
    </row>
    <row r="614" spans="4:8">
      <c r="D614" s="20">
        <v>9</v>
      </c>
      <c r="E614" s="21" t="s">
        <v>1072</v>
      </c>
      <c r="F614" s="22" t="s">
        <v>87</v>
      </c>
      <c r="G614" s="23">
        <v>23900</v>
      </c>
      <c r="H614" s="24"/>
    </row>
    <row r="615" spans="4:8">
      <c r="D615" s="20">
        <v>10</v>
      </c>
      <c r="E615" s="36" t="s">
        <v>1073</v>
      </c>
      <c r="F615" s="22" t="s">
        <v>87</v>
      </c>
      <c r="G615" s="23">
        <v>26500</v>
      </c>
      <c r="H615" s="24"/>
    </row>
    <row r="616" spans="4:8">
      <c r="D616" s="20">
        <v>11</v>
      </c>
      <c r="E616" s="36" t="s">
        <v>1074</v>
      </c>
      <c r="F616" s="22" t="s">
        <v>87</v>
      </c>
      <c r="G616" s="23">
        <v>31500</v>
      </c>
      <c r="H616" s="24"/>
    </row>
    <row r="617" spans="4:8">
      <c r="D617" s="20">
        <v>12</v>
      </c>
      <c r="E617" s="21" t="s">
        <v>1075</v>
      </c>
      <c r="F617" s="22" t="s">
        <v>87</v>
      </c>
      <c r="G617" s="23">
        <v>23700</v>
      </c>
      <c r="H617" s="24"/>
    </row>
    <row r="618" spans="4:8">
      <c r="D618" s="20">
        <v>13</v>
      </c>
      <c r="E618" s="36" t="s">
        <v>1076</v>
      </c>
      <c r="F618" s="22" t="s">
        <v>87</v>
      </c>
      <c r="G618" s="23">
        <v>500000</v>
      </c>
      <c r="H618" s="24"/>
    </row>
    <row r="619" spans="4:8">
      <c r="D619" s="20">
        <v>14</v>
      </c>
      <c r="E619" s="36" t="s">
        <v>1077</v>
      </c>
      <c r="F619" s="22" t="s">
        <v>87</v>
      </c>
      <c r="G619" s="23">
        <v>32600</v>
      </c>
      <c r="H619" s="24"/>
    </row>
    <row r="620" spans="4:8">
      <c r="D620" s="20">
        <v>15</v>
      </c>
      <c r="E620" s="36" t="s">
        <v>1078</v>
      </c>
      <c r="F620" s="22" t="s">
        <v>87</v>
      </c>
      <c r="G620" s="23">
        <v>15000</v>
      </c>
      <c r="H620" s="24"/>
    </row>
    <row r="621" spans="4:8">
      <c r="D621" s="20">
        <v>16</v>
      </c>
      <c r="E621" s="36" t="s">
        <v>1079</v>
      </c>
      <c r="F621" s="22" t="s">
        <v>87</v>
      </c>
      <c r="G621" s="23">
        <v>150000</v>
      </c>
      <c r="H621" s="24"/>
    </row>
    <row r="622" spans="4:8">
      <c r="D622" s="20">
        <v>17</v>
      </c>
      <c r="E622" s="36" t="s">
        <v>1080</v>
      </c>
      <c r="F622" s="22" t="s">
        <v>87</v>
      </c>
      <c r="G622" s="23">
        <v>140800</v>
      </c>
      <c r="H622" s="24"/>
    </row>
    <row r="623" spans="4:8">
      <c r="D623" s="20">
        <v>18</v>
      </c>
      <c r="E623" s="36" t="s">
        <v>1081</v>
      </c>
      <c r="F623" s="22" t="s">
        <v>87</v>
      </c>
      <c r="G623" s="23">
        <v>42200</v>
      </c>
      <c r="H623" s="24"/>
    </row>
    <row r="624" spans="4:8">
      <c r="D624" s="20">
        <v>19</v>
      </c>
      <c r="E624" s="36" t="s">
        <v>1082</v>
      </c>
      <c r="F624" s="22" t="s">
        <v>87</v>
      </c>
      <c r="G624" s="23">
        <v>22000</v>
      </c>
      <c r="H624" s="24"/>
    </row>
    <row r="625" spans="4:8">
      <c r="D625" s="20">
        <v>20</v>
      </c>
      <c r="E625" s="36" t="s">
        <v>1083</v>
      </c>
      <c r="F625" s="22" t="s">
        <v>87</v>
      </c>
      <c r="G625" s="23">
        <v>167200</v>
      </c>
      <c r="H625" s="24"/>
    </row>
    <row r="626" spans="4:8">
      <c r="D626" s="20">
        <v>21</v>
      </c>
      <c r="E626" s="36" t="s">
        <v>1084</v>
      </c>
      <c r="F626" s="22" t="s">
        <v>87</v>
      </c>
      <c r="G626" s="23">
        <v>176000</v>
      </c>
      <c r="H626" s="24"/>
    </row>
    <row r="627" spans="4:8">
      <c r="D627" s="20">
        <v>22</v>
      </c>
      <c r="E627" s="36" t="s">
        <v>1085</v>
      </c>
      <c r="F627" s="22" t="s">
        <v>87</v>
      </c>
      <c r="G627" s="23">
        <v>144300</v>
      </c>
      <c r="H627" s="24"/>
    </row>
    <row r="628" spans="4:8">
      <c r="D628" s="20">
        <v>23</v>
      </c>
      <c r="E628" s="36" t="s">
        <v>1086</v>
      </c>
      <c r="F628" s="22" t="s">
        <v>87</v>
      </c>
      <c r="G628" s="23">
        <v>65800</v>
      </c>
      <c r="H628" s="24"/>
    </row>
    <row r="629" spans="4:8">
      <c r="D629" s="20">
        <v>24</v>
      </c>
      <c r="E629" s="36" t="s">
        <v>1087</v>
      </c>
      <c r="F629" s="22" t="s">
        <v>87</v>
      </c>
      <c r="G629" s="23">
        <v>167200</v>
      </c>
      <c r="H629" s="24"/>
    </row>
    <row r="630" spans="4:8">
      <c r="D630" s="20">
        <v>25</v>
      </c>
      <c r="E630" s="36" t="s">
        <v>1088</v>
      </c>
      <c r="F630" s="22" t="s">
        <v>87</v>
      </c>
      <c r="G630" s="23">
        <v>46900</v>
      </c>
      <c r="H630" s="24"/>
    </row>
    <row r="631" spans="4:8">
      <c r="D631" s="20">
        <v>26</v>
      </c>
      <c r="E631" s="36" t="s">
        <v>1089</v>
      </c>
      <c r="F631" s="22" t="s">
        <v>87</v>
      </c>
      <c r="G631" s="23">
        <v>290800</v>
      </c>
      <c r="H631" s="24"/>
    </row>
    <row r="632" spans="4:8">
      <c r="D632" s="20">
        <v>27</v>
      </c>
      <c r="E632" s="36" t="s">
        <v>1090</v>
      </c>
      <c r="F632" s="22" t="s">
        <v>87</v>
      </c>
      <c r="G632" s="23">
        <v>435200</v>
      </c>
      <c r="H632" s="24"/>
    </row>
    <row r="633" spans="4:8">
      <c r="D633" s="20">
        <v>28</v>
      </c>
      <c r="E633" s="36" t="s">
        <v>1091</v>
      </c>
      <c r="F633" s="22" t="s">
        <v>1092</v>
      </c>
      <c r="G633" s="23">
        <v>243100</v>
      </c>
      <c r="H633" s="24"/>
    </row>
    <row r="634" spans="4:8">
      <c r="D634" s="20">
        <v>29</v>
      </c>
      <c r="E634" s="36" t="s">
        <v>1093</v>
      </c>
      <c r="F634" s="22" t="s">
        <v>87</v>
      </c>
      <c r="G634" s="23">
        <v>21600</v>
      </c>
      <c r="H634" s="24"/>
    </row>
    <row r="635" spans="4:8">
      <c r="D635" s="20">
        <v>30</v>
      </c>
      <c r="E635" s="36" t="s">
        <v>1094</v>
      </c>
      <c r="F635" s="22" t="s">
        <v>87</v>
      </c>
      <c r="G635" s="23">
        <v>60000</v>
      </c>
      <c r="H635" s="24"/>
    </row>
    <row r="636" spans="4:8">
      <c r="D636" s="20">
        <v>31</v>
      </c>
      <c r="E636" s="36" t="s">
        <v>1095</v>
      </c>
      <c r="F636" s="22" t="s">
        <v>452</v>
      </c>
      <c r="G636" s="23">
        <v>140000</v>
      </c>
      <c r="H636" s="24"/>
    </row>
    <row r="637" spans="4:8">
      <c r="D637" s="20"/>
      <c r="E637" s="21" t="s">
        <v>1096</v>
      </c>
      <c r="F637" s="22"/>
      <c r="G637" s="23"/>
      <c r="H637" s="24"/>
    </row>
    <row r="638" spans="4:8">
      <c r="D638" s="20">
        <v>1</v>
      </c>
      <c r="E638" s="36" t="s">
        <v>1097</v>
      </c>
      <c r="F638" s="22" t="s">
        <v>87</v>
      </c>
      <c r="G638" s="23">
        <v>2500</v>
      </c>
      <c r="H638" s="24"/>
    </row>
    <row r="639" spans="4:8">
      <c r="D639" s="20">
        <v>2</v>
      </c>
      <c r="E639" s="36" t="s">
        <v>1098</v>
      </c>
      <c r="F639" s="22" t="s">
        <v>87</v>
      </c>
      <c r="G639" s="23">
        <v>400000</v>
      </c>
      <c r="H639" s="24"/>
    </row>
    <row r="640" spans="4:8">
      <c r="D640" s="20">
        <v>3</v>
      </c>
      <c r="E640" s="36" t="s">
        <v>1099</v>
      </c>
      <c r="F640" s="22" t="s">
        <v>452</v>
      </c>
      <c r="G640" s="23">
        <v>309800</v>
      </c>
      <c r="H640" s="24"/>
    </row>
    <row r="641" spans="4:8">
      <c r="D641" s="20">
        <v>4</v>
      </c>
      <c r="E641" s="36" t="s">
        <v>1100</v>
      </c>
      <c r="F641" s="22" t="s">
        <v>452</v>
      </c>
      <c r="G641" s="23">
        <v>317000</v>
      </c>
      <c r="H641" s="24"/>
    </row>
    <row r="642" spans="4:8">
      <c r="D642" s="20">
        <v>5</v>
      </c>
      <c r="E642" s="36" t="s">
        <v>1101</v>
      </c>
      <c r="F642" s="22" t="s">
        <v>452</v>
      </c>
      <c r="G642" s="23">
        <v>133400</v>
      </c>
      <c r="H642" s="24"/>
    </row>
    <row r="643" spans="4:8">
      <c r="D643" s="20">
        <v>6</v>
      </c>
      <c r="E643" s="21" t="s">
        <v>1102</v>
      </c>
      <c r="F643" s="22" t="s">
        <v>452</v>
      </c>
      <c r="G643" s="23">
        <v>270900</v>
      </c>
      <c r="H643" s="24"/>
    </row>
    <row r="644" spans="4:8">
      <c r="D644" s="20">
        <v>7</v>
      </c>
      <c r="E644" s="21" t="s">
        <v>1103</v>
      </c>
      <c r="F644" s="22" t="s">
        <v>452</v>
      </c>
      <c r="G644" s="23">
        <v>796100</v>
      </c>
      <c r="H644" s="24"/>
    </row>
    <row r="645" spans="4:8">
      <c r="D645" s="20">
        <v>8</v>
      </c>
      <c r="E645" s="36" t="s">
        <v>1104</v>
      </c>
      <c r="F645" s="22" t="s">
        <v>452</v>
      </c>
      <c r="G645" s="23">
        <v>85000</v>
      </c>
      <c r="H645" s="24"/>
    </row>
    <row r="646" spans="4:8">
      <c r="D646" s="20">
        <v>9</v>
      </c>
      <c r="E646" s="21" t="s">
        <v>1105</v>
      </c>
      <c r="F646" s="22" t="s">
        <v>452</v>
      </c>
      <c r="G646" s="23">
        <v>95000</v>
      </c>
      <c r="H646" s="24"/>
    </row>
    <row r="647" spans="4:8">
      <c r="D647" s="20">
        <v>10</v>
      </c>
      <c r="E647" s="36" t="s">
        <v>1106</v>
      </c>
      <c r="F647" s="22" t="s">
        <v>452</v>
      </c>
      <c r="G647" s="23">
        <v>794400</v>
      </c>
      <c r="H647" s="24"/>
    </row>
    <row r="648" spans="4:8">
      <c r="D648" s="20">
        <v>11</v>
      </c>
      <c r="E648" s="21" t="s">
        <v>1107</v>
      </c>
      <c r="F648" s="22" t="s">
        <v>452</v>
      </c>
      <c r="G648" s="23">
        <v>750000</v>
      </c>
      <c r="H648" s="24"/>
    </row>
    <row r="649" spans="4:8">
      <c r="D649" s="20">
        <v>12</v>
      </c>
      <c r="E649" s="36" t="s">
        <v>1108</v>
      </c>
      <c r="F649" s="22" t="s">
        <v>452</v>
      </c>
      <c r="G649" s="23">
        <v>900000</v>
      </c>
      <c r="H649" s="24"/>
    </row>
    <row r="650" spans="4:8">
      <c r="D650" s="20">
        <v>13</v>
      </c>
      <c r="E650" s="21" t="s">
        <v>1109</v>
      </c>
      <c r="F650" s="22" t="s">
        <v>452</v>
      </c>
      <c r="G650" s="23">
        <v>700000</v>
      </c>
      <c r="H650" s="24"/>
    </row>
    <row r="651" spans="4:8">
      <c r="D651" s="20">
        <v>14</v>
      </c>
      <c r="E651" s="36" t="s">
        <v>1110</v>
      </c>
      <c r="F651" s="22" t="s">
        <v>452</v>
      </c>
      <c r="G651" s="23">
        <v>688700</v>
      </c>
      <c r="H651" s="24"/>
    </row>
    <row r="652" spans="4:8">
      <c r="D652" s="20">
        <v>15</v>
      </c>
      <c r="E652" s="36" t="s">
        <v>1111</v>
      </c>
      <c r="F652" s="22" t="s">
        <v>452</v>
      </c>
      <c r="G652" s="23">
        <v>1516300</v>
      </c>
      <c r="H652" s="24"/>
    </row>
    <row r="653" spans="4:8">
      <c r="D653" s="20">
        <v>16</v>
      </c>
      <c r="E653" s="36" t="s">
        <v>1112</v>
      </c>
      <c r="F653" s="22" t="s">
        <v>452</v>
      </c>
      <c r="G653" s="23">
        <v>134000</v>
      </c>
      <c r="H653" s="24"/>
    </row>
    <row r="654" spans="4:8">
      <c r="D654" s="20">
        <v>17</v>
      </c>
      <c r="E654" s="21" t="s">
        <v>1113</v>
      </c>
      <c r="F654" s="22" t="s">
        <v>452</v>
      </c>
      <c r="G654" s="23">
        <v>220000</v>
      </c>
      <c r="H654" s="24"/>
    </row>
    <row r="655" spans="4:8">
      <c r="D655" s="20">
        <v>18</v>
      </c>
      <c r="E655" s="21" t="s">
        <v>1114</v>
      </c>
      <c r="F655" s="22" t="s">
        <v>452</v>
      </c>
      <c r="G655" s="23">
        <v>237000</v>
      </c>
      <c r="H655" s="24"/>
    </row>
    <row r="656" spans="4:8">
      <c r="D656" s="20">
        <v>19</v>
      </c>
      <c r="E656" s="21" t="s">
        <v>1115</v>
      </c>
      <c r="F656" s="22" t="s">
        <v>452</v>
      </c>
      <c r="G656" s="23">
        <v>226400</v>
      </c>
      <c r="H656" s="24"/>
    </row>
    <row r="657" spans="4:8">
      <c r="D657" s="20">
        <v>20</v>
      </c>
      <c r="E657" s="36" t="s">
        <v>1116</v>
      </c>
      <c r="F657" s="22" t="s">
        <v>452</v>
      </c>
      <c r="G657" s="23">
        <v>3447000</v>
      </c>
      <c r="H657" s="24"/>
    </row>
    <row r="658" spans="4:8">
      <c r="D658" s="20">
        <v>21</v>
      </c>
      <c r="E658" s="36" t="s">
        <v>1117</v>
      </c>
      <c r="F658" s="22" t="s">
        <v>452</v>
      </c>
      <c r="G658" s="23">
        <v>600000</v>
      </c>
      <c r="H658" s="24"/>
    </row>
    <row r="659" spans="4:8">
      <c r="D659" s="20">
        <v>22</v>
      </c>
      <c r="E659" s="36" t="s">
        <v>1118</v>
      </c>
      <c r="F659" s="22" t="s">
        <v>452</v>
      </c>
      <c r="G659" s="23">
        <v>3179400</v>
      </c>
      <c r="H659" s="24"/>
    </row>
    <row r="660" spans="4:8">
      <c r="D660" s="20">
        <v>23</v>
      </c>
      <c r="E660" s="36" t="s">
        <v>1119</v>
      </c>
      <c r="F660" s="22" t="s">
        <v>452</v>
      </c>
      <c r="G660" s="23">
        <v>3702800</v>
      </c>
      <c r="H660" s="24"/>
    </row>
    <row r="661" spans="4:8">
      <c r="D661" s="20">
        <v>24</v>
      </c>
      <c r="E661" s="36" t="s">
        <v>1120</v>
      </c>
      <c r="F661" s="22" t="s">
        <v>452</v>
      </c>
      <c r="G661" s="23">
        <v>144800</v>
      </c>
      <c r="H661" s="24"/>
    </row>
    <row r="662" spans="4:8">
      <c r="D662" s="20">
        <v>25</v>
      </c>
      <c r="E662" s="36" t="s">
        <v>1121</v>
      </c>
      <c r="F662" s="22" t="s">
        <v>1122</v>
      </c>
      <c r="G662" s="23">
        <v>9800</v>
      </c>
      <c r="H662" s="24"/>
    </row>
    <row r="663" spans="4:8">
      <c r="D663" s="20">
        <v>26</v>
      </c>
      <c r="E663" s="36" t="s">
        <v>1123</v>
      </c>
      <c r="F663" s="22" t="s">
        <v>452</v>
      </c>
      <c r="G663" s="23">
        <v>85100</v>
      </c>
      <c r="H663" s="24"/>
    </row>
    <row r="664" spans="4:8">
      <c r="D664" s="20">
        <v>27</v>
      </c>
      <c r="E664" s="36" t="s">
        <v>1124</v>
      </c>
      <c r="F664" s="22" t="s">
        <v>452</v>
      </c>
      <c r="G664" s="23">
        <v>112400</v>
      </c>
      <c r="H664" s="24"/>
    </row>
    <row r="665" spans="4:8">
      <c r="D665" s="20"/>
      <c r="E665" s="21" t="s">
        <v>1125</v>
      </c>
      <c r="F665" s="22"/>
      <c r="G665" s="23"/>
      <c r="H665" s="24"/>
    </row>
    <row r="666" spans="4:8">
      <c r="D666" s="20">
        <v>1</v>
      </c>
      <c r="E666" s="36" t="s">
        <v>1126</v>
      </c>
      <c r="F666" s="22" t="s">
        <v>87</v>
      </c>
      <c r="G666" s="23">
        <v>1793400</v>
      </c>
      <c r="H666" s="24"/>
    </row>
    <row r="667" spans="4:8">
      <c r="D667" s="20">
        <v>2</v>
      </c>
      <c r="E667" s="21" t="s">
        <v>1127</v>
      </c>
      <c r="F667" s="22" t="s">
        <v>87</v>
      </c>
      <c r="G667" s="23">
        <v>1448700</v>
      </c>
      <c r="H667" s="24"/>
    </row>
    <row r="668" spans="4:8">
      <c r="D668" s="20">
        <v>3</v>
      </c>
      <c r="E668" s="21" t="s">
        <v>1128</v>
      </c>
      <c r="F668" s="22" t="s">
        <v>87</v>
      </c>
      <c r="G668" s="23">
        <v>2125600</v>
      </c>
      <c r="H668" s="24"/>
    </row>
    <row r="669" spans="4:8">
      <c r="D669" s="20">
        <v>4</v>
      </c>
      <c r="E669" s="21" t="s">
        <v>1129</v>
      </c>
      <c r="F669" s="22" t="s">
        <v>87</v>
      </c>
      <c r="G669" s="23">
        <v>2778200</v>
      </c>
      <c r="H669" s="24"/>
    </row>
    <row r="670" spans="4:8">
      <c r="D670" s="20">
        <v>5</v>
      </c>
      <c r="E670" s="21" t="s">
        <v>1130</v>
      </c>
      <c r="F670" s="22" t="s">
        <v>87</v>
      </c>
      <c r="G670" s="23">
        <v>868300</v>
      </c>
      <c r="H670" s="24"/>
    </row>
    <row r="671" spans="4:8">
      <c r="D671" s="20">
        <v>6</v>
      </c>
      <c r="E671" s="36" t="s">
        <v>1131</v>
      </c>
      <c r="F671" s="22" t="s">
        <v>87</v>
      </c>
      <c r="G671" s="23">
        <v>230600</v>
      </c>
      <c r="H671" s="24"/>
    </row>
    <row r="672" spans="4:8">
      <c r="D672" s="20">
        <v>7</v>
      </c>
      <c r="E672" s="36" t="s">
        <v>1132</v>
      </c>
      <c r="F672" s="22" t="s">
        <v>87</v>
      </c>
      <c r="G672" s="23">
        <v>600000</v>
      </c>
      <c r="H672" s="24"/>
    </row>
    <row r="673" spans="4:8">
      <c r="D673" s="20">
        <v>8</v>
      </c>
      <c r="E673" s="36" t="s">
        <v>1133</v>
      </c>
      <c r="F673" s="22" t="s">
        <v>87</v>
      </c>
      <c r="G673" s="23">
        <v>400000</v>
      </c>
      <c r="H673" s="24"/>
    </row>
    <row r="674" spans="4:8">
      <c r="D674" s="20">
        <v>9</v>
      </c>
      <c r="E674" s="21" t="s">
        <v>1134</v>
      </c>
      <c r="F674" s="22" t="s">
        <v>87</v>
      </c>
      <c r="G674" s="23">
        <v>328400</v>
      </c>
      <c r="H674" s="24"/>
    </row>
    <row r="675" spans="4:8">
      <c r="D675" s="20">
        <v>10</v>
      </c>
      <c r="E675" s="36" t="s">
        <v>1135</v>
      </c>
      <c r="F675" s="22" t="s">
        <v>87</v>
      </c>
      <c r="G675" s="23">
        <v>450000</v>
      </c>
      <c r="H675" s="24"/>
    </row>
    <row r="676" spans="4:8">
      <c r="D676" s="20">
        <v>11</v>
      </c>
      <c r="E676" s="36" t="s">
        <v>1136</v>
      </c>
      <c r="F676" s="22" t="s">
        <v>396</v>
      </c>
      <c r="G676" s="23">
        <v>2500000</v>
      </c>
      <c r="H676" s="24"/>
    </row>
    <row r="677" spans="4:8">
      <c r="D677" s="20">
        <v>12</v>
      </c>
      <c r="E677" s="36" t="s">
        <v>1137</v>
      </c>
      <c r="F677" s="22" t="s">
        <v>396</v>
      </c>
      <c r="G677" s="23">
        <v>650000</v>
      </c>
      <c r="H677" s="24"/>
    </row>
    <row r="678" spans="4:8">
      <c r="D678" s="20">
        <v>13</v>
      </c>
      <c r="E678" s="21" t="s">
        <v>1138</v>
      </c>
      <c r="F678" s="22" t="s">
        <v>396</v>
      </c>
      <c r="G678" s="23">
        <v>3000000</v>
      </c>
      <c r="H678" s="24"/>
    </row>
    <row r="679" spans="4:8">
      <c r="D679" s="20">
        <v>14</v>
      </c>
      <c r="E679" s="36" t="s">
        <v>1139</v>
      </c>
      <c r="F679" s="22" t="s">
        <v>87</v>
      </c>
      <c r="G679" s="23">
        <v>70000</v>
      </c>
      <c r="H679" s="24"/>
    </row>
    <row r="680" spans="4:8">
      <c r="D680" s="20">
        <v>15</v>
      </c>
      <c r="E680" s="36" t="s">
        <v>397</v>
      </c>
      <c r="F680" s="22" t="s">
        <v>92</v>
      </c>
      <c r="G680" s="23">
        <v>55000</v>
      </c>
      <c r="H680" s="24"/>
    </row>
    <row r="681" spans="4:8">
      <c r="D681" s="20">
        <v>16</v>
      </c>
      <c r="E681" s="21" t="s">
        <v>397</v>
      </c>
      <c r="F681" s="22" t="s">
        <v>87</v>
      </c>
      <c r="G681" s="23">
        <v>50000</v>
      </c>
      <c r="H681" s="24"/>
    </row>
    <row r="682" spans="4:8">
      <c r="D682" s="20">
        <v>17</v>
      </c>
      <c r="E682" s="36" t="s">
        <v>1140</v>
      </c>
      <c r="F682" s="22" t="s">
        <v>87</v>
      </c>
      <c r="G682" s="23">
        <v>44700</v>
      </c>
      <c r="H682" s="24"/>
    </row>
    <row r="683" spans="4:8">
      <c r="D683" s="20">
        <v>18</v>
      </c>
      <c r="E683" s="36" t="s">
        <v>1141</v>
      </c>
      <c r="F683" s="22" t="s">
        <v>87</v>
      </c>
      <c r="G683" s="23">
        <v>120000</v>
      </c>
      <c r="H683" s="24"/>
    </row>
    <row r="684" spans="4:8">
      <c r="D684" s="20">
        <v>19</v>
      </c>
      <c r="E684" s="36" t="s">
        <v>1142</v>
      </c>
      <c r="F684" s="22" t="s">
        <v>396</v>
      </c>
      <c r="G684" s="23">
        <v>20000000</v>
      </c>
      <c r="H684" s="24"/>
    </row>
    <row r="685" spans="4:8">
      <c r="D685" s="20">
        <v>20</v>
      </c>
      <c r="E685" s="36" t="s">
        <v>1143</v>
      </c>
      <c r="F685" s="22" t="s">
        <v>396</v>
      </c>
      <c r="G685" s="23">
        <v>1000000</v>
      </c>
      <c r="H685" s="24"/>
    </row>
    <row r="686" spans="4:8">
      <c r="D686" s="20">
        <v>21</v>
      </c>
      <c r="E686" s="21" t="s">
        <v>1144</v>
      </c>
      <c r="F686" s="22" t="s">
        <v>396</v>
      </c>
      <c r="G686" s="23">
        <v>1500000</v>
      </c>
      <c r="H686" s="24"/>
    </row>
    <row r="687" spans="4:8">
      <c r="D687" s="20">
        <v>22</v>
      </c>
      <c r="E687" s="36" t="s">
        <v>1145</v>
      </c>
      <c r="F687" s="22" t="s">
        <v>87</v>
      </c>
      <c r="G687" s="23">
        <v>100000</v>
      </c>
      <c r="H687" s="24"/>
    </row>
    <row r="688" spans="4:8">
      <c r="D688" s="20">
        <v>23</v>
      </c>
      <c r="E688" s="36" t="s">
        <v>395</v>
      </c>
      <c r="F688" s="22" t="s">
        <v>87</v>
      </c>
      <c r="G688" s="23">
        <v>2061700</v>
      </c>
      <c r="H688" s="24"/>
    </row>
    <row r="689" spans="4:8">
      <c r="D689" s="20">
        <v>24</v>
      </c>
      <c r="E689" s="21" t="s">
        <v>425</v>
      </c>
      <c r="F689" s="22" t="s">
        <v>87</v>
      </c>
      <c r="G689" s="23">
        <v>206600</v>
      </c>
      <c r="H689" s="24"/>
    </row>
    <row r="690" spans="4:8">
      <c r="D690" s="20">
        <v>25</v>
      </c>
      <c r="E690" s="36" t="s">
        <v>1146</v>
      </c>
      <c r="F690" s="22" t="s">
        <v>396</v>
      </c>
      <c r="G690" s="23">
        <v>30000000</v>
      </c>
      <c r="H690" s="24"/>
    </row>
    <row r="691" spans="4:8">
      <c r="D691" s="20">
        <v>26</v>
      </c>
      <c r="E691" s="21" t="s">
        <v>1147</v>
      </c>
      <c r="F691" s="22" t="s">
        <v>396</v>
      </c>
      <c r="G691" s="23">
        <v>310000000</v>
      </c>
      <c r="H691" s="24"/>
    </row>
    <row r="692" spans="4:8">
      <c r="D692" s="20">
        <v>27</v>
      </c>
      <c r="E692" s="21" t="s">
        <v>1148</v>
      </c>
      <c r="F692" s="22" t="s">
        <v>396</v>
      </c>
      <c r="G692" s="23">
        <v>390000000</v>
      </c>
      <c r="H692" s="24"/>
    </row>
    <row r="693" spans="4:8">
      <c r="D693" s="20">
        <v>28</v>
      </c>
      <c r="E693" s="21" t="s">
        <v>1149</v>
      </c>
      <c r="F693" s="22" t="s">
        <v>396</v>
      </c>
      <c r="G693" s="23">
        <v>465000000</v>
      </c>
      <c r="H693" s="24"/>
    </row>
    <row r="694" spans="4:8">
      <c r="D694" s="20">
        <v>29</v>
      </c>
      <c r="E694" s="21" t="s">
        <v>1150</v>
      </c>
      <c r="F694" s="22" t="s">
        <v>396</v>
      </c>
      <c r="G694" s="23">
        <v>70000000</v>
      </c>
      <c r="H694" s="24"/>
    </row>
    <row r="695" spans="4:8">
      <c r="D695" s="20">
        <v>30</v>
      </c>
      <c r="E695" s="21" t="s">
        <v>1151</v>
      </c>
      <c r="F695" s="22" t="s">
        <v>396</v>
      </c>
      <c r="G695" s="23">
        <v>135000000</v>
      </c>
      <c r="H695" s="24"/>
    </row>
    <row r="696" spans="4:8">
      <c r="D696" s="20">
        <v>31</v>
      </c>
      <c r="E696" s="21" t="s">
        <v>1152</v>
      </c>
      <c r="F696" s="22" t="s">
        <v>396</v>
      </c>
      <c r="G696" s="23">
        <v>245000000</v>
      </c>
      <c r="H696" s="24"/>
    </row>
    <row r="697" spans="4:8">
      <c r="D697" s="20">
        <v>32</v>
      </c>
      <c r="E697" s="36" t="s">
        <v>1153</v>
      </c>
      <c r="F697" s="22" t="s">
        <v>87</v>
      </c>
      <c r="G697" s="23">
        <v>41700</v>
      </c>
      <c r="H697" s="24"/>
    </row>
    <row r="698" spans="4:8">
      <c r="D698" s="20">
        <v>33</v>
      </c>
      <c r="E698" s="36" t="s">
        <v>1154</v>
      </c>
      <c r="F698" s="22" t="s">
        <v>87</v>
      </c>
      <c r="G698" s="23">
        <v>700000</v>
      </c>
      <c r="H698" s="24"/>
    </row>
    <row r="699" spans="4:8">
      <c r="D699" s="20">
        <v>34</v>
      </c>
      <c r="E699" s="36" t="s">
        <v>1155</v>
      </c>
      <c r="F699" s="22" t="s">
        <v>1092</v>
      </c>
      <c r="G699" s="23">
        <v>1000000</v>
      </c>
      <c r="H699" s="24"/>
    </row>
    <row r="700" spans="4:8">
      <c r="D700" s="20">
        <v>35</v>
      </c>
      <c r="E700" s="36" t="s">
        <v>1156</v>
      </c>
      <c r="F700" s="22" t="s">
        <v>396</v>
      </c>
      <c r="G700" s="23">
        <v>1200000</v>
      </c>
      <c r="H700" s="24"/>
    </row>
    <row r="701" spans="4:8">
      <c r="D701" s="20">
        <v>36</v>
      </c>
      <c r="E701" s="21" t="s">
        <v>1157</v>
      </c>
      <c r="F701" s="22" t="s">
        <v>396</v>
      </c>
      <c r="G701" s="23">
        <v>2970000</v>
      </c>
      <c r="H701" s="24"/>
    </row>
    <row r="702" spans="4:8">
      <c r="D702" s="20">
        <v>37</v>
      </c>
      <c r="E702" s="36" t="s">
        <v>1158</v>
      </c>
      <c r="F702" s="22" t="s">
        <v>396</v>
      </c>
      <c r="G702" s="23">
        <v>2000000</v>
      </c>
      <c r="H702" s="24"/>
    </row>
    <row r="703" spans="4:8">
      <c r="D703" s="20">
        <v>38</v>
      </c>
      <c r="E703" s="21" t="s">
        <v>1159</v>
      </c>
      <c r="F703" s="22" t="s">
        <v>396</v>
      </c>
      <c r="G703" s="23">
        <v>900000</v>
      </c>
      <c r="H703" s="24"/>
    </row>
    <row r="704" spans="4:8">
      <c r="D704" s="20">
        <v>39</v>
      </c>
      <c r="E704" s="21" t="s">
        <v>1160</v>
      </c>
      <c r="F704" s="22" t="s">
        <v>396</v>
      </c>
      <c r="G704" s="23">
        <v>1200000</v>
      </c>
      <c r="H704" s="24"/>
    </row>
    <row r="705" spans="4:8">
      <c r="D705" s="20">
        <v>40</v>
      </c>
      <c r="E705" s="36" t="s">
        <v>1161</v>
      </c>
      <c r="F705" s="22" t="s">
        <v>396</v>
      </c>
      <c r="G705" s="23">
        <v>3500000</v>
      </c>
      <c r="H705" s="24"/>
    </row>
    <row r="706" spans="4:8">
      <c r="D706" s="20">
        <v>41</v>
      </c>
      <c r="E706" s="21" t="s">
        <v>1162</v>
      </c>
      <c r="F706" s="22" t="s">
        <v>396</v>
      </c>
      <c r="G706" s="23">
        <v>1000000</v>
      </c>
      <c r="H706" s="24"/>
    </row>
    <row r="707" spans="4:8">
      <c r="D707" s="20">
        <v>42</v>
      </c>
      <c r="E707" s="36" t="s">
        <v>1163</v>
      </c>
      <c r="F707" s="22" t="s">
        <v>396</v>
      </c>
      <c r="G707" s="23">
        <v>1000000</v>
      </c>
      <c r="H707" s="24"/>
    </row>
    <row r="708" spans="4:8">
      <c r="D708" s="20">
        <v>43</v>
      </c>
      <c r="E708" s="36" t="s">
        <v>1164</v>
      </c>
      <c r="F708" s="22" t="s">
        <v>396</v>
      </c>
      <c r="G708" s="23">
        <v>17000000</v>
      </c>
      <c r="H708" s="24"/>
    </row>
    <row r="709" spans="4:8">
      <c r="D709" s="20">
        <v>44</v>
      </c>
      <c r="E709" s="36" t="s">
        <v>1165</v>
      </c>
      <c r="F709" s="22" t="s">
        <v>396</v>
      </c>
      <c r="G709" s="23">
        <v>2850000</v>
      </c>
      <c r="H709" s="24"/>
    </row>
    <row r="710" spans="4:8">
      <c r="D710" s="20">
        <v>45</v>
      </c>
      <c r="E710" s="21" t="s">
        <v>1166</v>
      </c>
      <c r="F710" s="22" t="s">
        <v>396</v>
      </c>
      <c r="G710" s="23">
        <v>4000000</v>
      </c>
      <c r="H710" s="24"/>
    </row>
    <row r="711" spans="4:8">
      <c r="D711" s="20">
        <v>46</v>
      </c>
      <c r="E711" s="21" t="s">
        <v>1167</v>
      </c>
      <c r="F711" s="22" t="s">
        <v>396</v>
      </c>
      <c r="G711" s="23">
        <v>1300000</v>
      </c>
      <c r="H711" s="24"/>
    </row>
    <row r="712" spans="4:8">
      <c r="D712" s="20">
        <v>47</v>
      </c>
      <c r="E712" s="21" t="s">
        <v>1168</v>
      </c>
      <c r="F712" s="22" t="s">
        <v>396</v>
      </c>
      <c r="G712" s="23">
        <v>2080000</v>
      </c>
      <c r="H712" s="24"/>
    </row>
    <row r="713" spans="4:8">
      <c r="D713" s="20">
        <v>48</v>
      </c>
      <c r="E713" s="36" t="s">
        <v>1169</v>
      </c>
      <c r="F713" s="22" t="s">
        <v>87</v>
      </c>
      <c r="G713" s="23">
        <v>70000</v>
      </c>
      <c r="H713" s="24"/>
    </row>
    <row r="714" spans="4:8">
      <c r="D714" s="20">
        <v>49</v>
      </c>
      <c r="E714" s="36" t="s">
        <v>1170</v>
      </c>
      <c r="F714" s="22" t="s">
        <v>396</v>
      </c>
      <c r="G714" s="23">
        <v>36000000</v>
      </c>
      <c r="H714" s="24"/>
    </row>
    <row r="715" spans="4:8">
      <c r="D715" s="20">
        <v>50</v>
      </c>
      <c r="E715" s="21" t="s">
        <v>1171</v>
      </c>
      <c r="F715" s="22" t="s">
        <v>396</v>
      </c>
      <c r="G715" s="23">
        <v>6000000</v>
      </c>
      <c r="H715" s="24"/>
    </row>
    <row r="716" spans="4:8">
      <c r="D716" s="20">
        <v>51</v>
      </c>
      <c r="E716" s="21" t="s">
        <v>1172</v>
      </c>
      <c r="F716" s="22" t="s">
        <v>396</v>
      </c>
      <c r="G716" s="23">
        <v>12000000</v>
      </c>
      <c r="H716" s="24"/>
    </row>
    <row r="717" spans="4:8">
      <c r="D717" s="20">
        <v>52</v>
      </c>
      <c r="E717" s="36" t="s">
        <v>1173</v>
      </c>
      <c r="F717" s="22" t="s">
        <v>396</v>
      </c>
      <c r="G717" s="23">
        <v>48000000</v>
      </c>
      <c r="H717" s="24"/>
    </row>
    <row r="718" spans="4:8">
      <c r="D718" s="20">
        <v>53</v>
      </c>
      <c r="E718" s="21" t="s">
        <v>1174</v>
      </c>
      <c r="F718" s="22" t="s">
        <v>396</v>
      </c>
      <c r="G718" s="23">
        <v>6400000</v>
      </c>
      <c r="H718" s="24"/>
    </row>
    <row r="719" spans="4:8">
      <c r="D719" s="20">
        <v>54</v>
      </c>
      <c r="E719" s="21" t="s">
        <v>1175</v>
      </c>
      <c r="F719" s="22" t="s">
        <v>396</v>
      </c>
      <c r="G719" s="23">
        <v>15000000</v>
      </c>
      <c r="H719" s="24"/>
    </row>
    <row r="720" spans="4:8">
      <c r="D720" s="20">
        <v>55</v>
      </c>
      <c r="E720" s="36" t="s">
        <v>1176</v>
      </c>
      <c r="F720" s="22" t="s">
        <v>396</v>
      </c>
      <c r="G720" s="23">
        <v>2500000</v>
      </c>
      <c r="H720" s="24"/>
    </row>
    <row r="721" spans="4:8">
      <c r="D721" s="20">
        <v>56</v>
      </c>
      <c r="E721" s="21" t="s">
        <v>1177</v>
      </c>
      <c r="F721" s="22" t="s">
        <v>396</v>
      </c>
      <c r="G721" s="23">
        <v>4800000</v>
      </c>
      <c r="H721" s="24"/>
    </row>
    <row r="722" spans="4:8">
      <c r="D722" s="20">
        <v>57</v>
      </c>
      <c r="E722" s="36" t="s">
        <v>1178</v>
      </c>
      <c r="F722" s="22" t="s">
        <v>452</v>
      </c>
      <c r="G722" s="23">
        <v>1200000</v>
      </c>
      <c r="H722" s="24"/>
    </row>
    <row r="723" spans="4:8">
      <c r="D723" s="20">
        <v>58</v>
      </c>
      <c r="E723" s="36" t="s">
        <v>1179</v>
      </c>
      <c r="F723" s="22" t="s">
        <v>396</v>
      </c>
      <c r="G723" s="23">
        <v>3200000</v>
      </c>
      <c r="H723" s="24"/>
    </row>
    <row r="724" spans="4:8">
      <c r="D724" s="20">
        <v>59</v>
      </c>
      <c r="E724" s="21" t="s">
        <v>1180</v>
      </c>
      <c r="F724" s="22" t="s">
        <v>396</v>
      </c>
      <c r="G724" s="23">
        <v>3500000</v>
      </c>
      <c r="H724" s="24"/>
    </row>
    <row r="725" spans="4:8">
      <c r="D725" s="20">
        <v>60</v>
      </c>
      <c r="E725" s="21" t="s">
        <v>1181</v>
      </c>
      <c r="F725" s="22" t="s">
        <v>396</v>
      </c>
      <c r="G725" s="23">
        <v>3600000</v>
      </c>
      <c r="H725" s="24"/>
    </row>
    <row r="726" spans="4:8">
      <c r="D726" s="20">
        <v>61</v>
      </c>
      <c r="E726" s="21" t="s">
        <v>1182</v>
      </c>
      <c r="F726" s="22" t="s">
        <v>396</v>
      </c>
      <c r="G726" s="23">
        <v>4600000</v>
      </c>
      <c r="H726" s="24"/>
    </row>
    <row r="727" spans="4:8">
      <c r="D727" s="20">
        <v>62</v>
      </c>
      <c r="E727" s="21" t="s">
        <v>1183</v>
      </c>
      <c r="F727" s="22" t="s">
        <v>396</v>
      </c>
      <c r="G727" s="23">
        <v>16000000</v>
      </c>
      <c r="H727" s="24"/>
    </row>
    <row r="728" spans="4:8">
      <c r="D728" s="20">
        <v>63</v>
      </c>
      <c r="E728" s="36" t="s">
        <v>1184</v>
      </c>
      <c r="F728" s="22" t="s">
        <v>396</v>
      </c>
      <c r="G728" s="23">
        <v>53200000</v>
      </c>
      <c r="H728" s="24"/>
    </row>
    <row r="729" spans="4:8">
      <c r="D729" s="20">
        <v>64</v>
      </c>
      <c r="E729" s="21" t="s">
        <v>1185</v>
      </c>
      <c r="F729" s="22" t="s">
        <v>396</v>
      </c>
      <c r="G729" s="23">
        <v>19500000</v>
      </c>
      <c r="H729" s="24"/>
    </row>
    <row r="730" spans="4:8">
      <c r="D730" s="20">
        <v>65</v>
      </c>
      <c r="E730" s="21" t="s">
        <v>1186</v>
      </c>
      <c r="F730" s="22" t="s">
        <v>396</v>
      </c>
      <c r="G730" s="23">
        <v>100000000</v>
      </c>
      <c r="H730" s="24"/>
    </row>
    <row r="731" spans="4:8">
      <c r="D731" s="20">
        <v>66</v>
      </c>
      <c r="E731" s="21" t="s">
        <v>1187</v>
      </c>
      <c r="F731" s="22" t="s">
        <v>396</v>
      </c>
      <c r="G731" s="23">
        <v>33000000</v>
      </c>
      <c r="H731" s="24"/>
    </row>
    <row r="732" spans="4:8">
      <c r="D732" s="20">
        <v>67</v>
      </c>
      <c r="E732" s="21" t="s">
        <v>1188</v>
      </c>
      <c r="F732" s="22" t="s">
        <v>396</v>
      </c>
      <c r="G732" s="23">
        <v>84000000</v>
      </c>
      <c r="H732" s="24"/>
    </row>
    <row r="733" spans="4:8">
      <c r="D733" s="20">
        <v>68</v>
      </c>
      <c r="E733" s="36" t="s">
        <v>1189</v>
      </c>
      <c r="F733" s="22" t="s">
        <v>396</v>
      </c>
      <c r="G733" s="23">
        <v>500000</v>
      </c>
      <c r="H733" s="24"/>
    </row>
    <row r="734" spans="4:8">
      <c r="D734" s="20">
        <v>69</v>
      </c>
      <c r="E734" s="36" t="s">
        <v>1190</v>
      </c>
      <c r="F734" s="22" t="s">
        <v>87</v>
      </c>
      <c r="G734" s="23">
        <v>150000</v>
      </c>
      <c r="H734" s="24"/>
    </row>
    <row r="735" spans="4:8">
      <c r="D735" s="20">
        <v>70</v>
      </c>
      <c r="E735" s="36" t="s">
        <v>1191</v>
      </c>
      <c r="F735" s="22" t="s">
        <v>87</v>
      </c>
      <c r="G735" s="23">
        <v>4000</v>
      </c>
      <c r="H735" s="24"/>
    </row>
    <row r="736" spans="4:8">
      <c r="D736" s="20">
        <v>71</v>
      </c>
      <c r="E736" s="21" t="s">
        <v>1192</v>
      </c>
      <c r="F736" s="22" t="s">
        <v>87</v>
      </c>
      <c r="G736" s="23">
        <v>6000</v>
      </c>
      <c r="H736" s="24"/>
    </row>
    <row r="737" spans="4:8">
      <c r="D737" s="20">
        <v>72</v>
      </c>
      <c r="E737" s="36" t="s">
        <v>1193</v>
      </c>
      <c r="F737" s="22" t="s">
        <v>396</v>
      </c>
      <c r="G737" s="23">
        <v>8500000</v>
      </c>
      <c r="H737" s="24"/>
    </row>
    <row r="738" spans="4:8">
      <c r="D738" s="20">
        <v>73</v>
      </c>
      <c r="E738" s="36" t="s">
        <v>1194</v>
      </c>
      <c r="F738" s="22" t="s">
        <v>396</v>
      </c>
      <c r="G738" s="23">
        <v>1100000</v>
      </c>
      <c r="H738" s="24"/>
    </row>
    <row r="739" spans="4:8">
      <c r="D739" s="20">
        <v>74</v>
      </c>
      <c r="E739" s="21" t="s">
        <v>1195</v>
      </c>
      <c r="F739" s="22" t="s">
        <v>396</v>
      </c>
      <c r="G739" s="23">
        <v>1700000</v>
      </c>
      <c r="H739" s="24"/>
    </row>
    <row r="740" spans="4:8">
      <c r="D740" s="20">
        <v>75</v>
      </c>
      <c r="E740" s="21" t="s">
        <v>1196</v>
      </c>
      <c r="F740" s="22" t="s">
        <v>396</v>
      </c>
      <c r="G740" s="23">
        <v>3400000</v>
      </c>
      <c r="H740" s="24"/>
    </row>
    <row r="741" spans="4:8">
      <c r="D741" s="20">
        <v>76</v>
      </c>
      <c r="E741" s="21" t="s">
        <v>1197</v>
      </c>
      <c r="F741" s="22" t="s">
        <v>396</v>
      </c>
      <c r="G741" s="23">
        <v>4600000</v>
      </c>
      <c r="H741" s="24"/>
    </row>
    <row r="742" spans="4:8">
      <c r="D742" s="20">
        <v>77</v>
      </c>
      <c r="E742" s="21" t="s">
        <v>1198</v>
      </c>
      <c r="F742" s="22" t="s">
        <v>396</v>
      </c>
      <c r="G742" s="23">
        <v>5500000</v>
      </c>
      <c r="H742" s="24"/>
    </row>
    <row r="743" spans="4:8">
      <c r="D743" s="20">
        <v>78</v>
      </c>
      <c r="E743" s="21" t="s">
        <v>1199</v>
      </c>
      <c r="F743" s="22" t="s">
        <v>396</v>
      </c>
      <c r="G743" s="23">
        <v>6900000</v>
      </c>
      <c r="H743" s="24"/>
    </row>
    <row r="744" spans="4:8">
      <c r="D744" s="20">
        <v>79</v>
      </c>
      <c r="E744" s="21" t="s">
        <v>1200</v>
      </c>
      <c r="F744" s="22" t="s">
        <v>396</v>
      </c>
      <c r="G744" s="23">
        <v>7100000</v>
      </c>
      <c r="H744" s="24"/>
    </row>
    <row r="745" spans="4:8">
      <c r="D745" s="20">
        <v>80</v>
      </c>
      <c r="E745" s="21" t="s">
        <v>1201</v>
      </c>
      <c r="F745" s="22" t="s">
        <v>396</v>
      </c>
      <c r="G745" s="23">
        <v>7850000</v>
      </c>
      <c r="H745" s="24"/>
    </row>
    <row r="746" spans="4:8">
      <c r="D746" s="20">
        <v>81</v>
      </c>
      <c r="E746" s="36" t="s">
        <v>1202</v>
      </c>
      <c r="F746" s="22" t="s">
        <v>87</v>
      </c>
      <c r="G746" s="23">
        <v>70100</v>
      </c>
      <c r="H746" s="24"/>
    </row>
    <row r="747" spans="4:8">
      <c r="D747" s="20">
        <v>82</v>
      </c>
      <c r="E747" s="36" t="s">
        <v>1203</v>
      </c>
      <c r="F747" s="22" t="s">
        <v>87</v>
      </c>
      <c r="G747" s="23">
        <v>53300</v>
      </c>
      <c r="H747" s="24"/>
    </row>
    <row r="748" spans="4:8">
      <c r="D748" s="20">
        <v>83</v>
      </c>
      <c r="E748" s="36" t="s">
        <v>1204</v>
      </c>
      <c r="F748" s="22" t="s">
        <v>87</v>
      </c>
      <c r="G748" s="23">
        <v>150000</v>
      </c>
      <c r="H748" s="24"/>
    </row>
    <row r="749" spans="4:8">
      <c r="D749" s="20">
        <v>84</v>
      </c>
      <c r="E749" s="36" t="s">
        <v>1205</v>
      </c>
      <c r="F749" s="22" t="s">
        <v>87</v>
      </c>
      <c r="G749" s="23">
        <v>150000</v>
      </c>
      <c r="H749" s="24"/>
    </row>
    <row r="750" spans="4:8">
      <c r="D750" s="20">
        <v>85</v>
      </c>
      <c r="E750" s="36" t="s">
        <v>1206</v>
      </c>
      <c r="F750" s="22" t="s">
        <v>87</v>
      </c>
      <c r="G750" s="23">
        <v>462000</v>
      </c>
      <c r="H750" s="24"/>
    </row>
    <row r="751" spans="4:8">
      <c r="D751" s="20">
        <v>86</v>
      </c>
      <c r="E751" s="36" t="s">
        <v>400</v>
      </c>
      <c r="F751" s="22" t="s">
        <v>87</v>
      </c>
      <c r="G751" s="23">
        <v>445900</v>
      </c>
      <c r="H751" s="24"/>
    </row>
    <row r="752" spans="4:8">
      <c r="D752" s="20">
        <v>87</v>
      </c>
      <c r="E752" s="36" t="s">
        <v>1207</v>
      </c>
      <c r="F752" s="22" t="s">
        <v>1092</v>
      </c>
      <c r="G752" s="23">
        <v>321900</v>
      </c>
      <c r="H752" s="24"/>
    </row>
    <row r="753" spans="4:8">
      <c r="D753" s="20"/>
      <c r="E753" s="21" t="s">
        <v>1208</v>
      </c>
      <c r="F753" s="22"/>
      <c r="G753" s="23"/>
      <c r="H753" s="24"/>
    </row>
    <row r="754" spans="4:8">
      <c r="D754" s="20">
        <v>1</v>
      </c>
      <c r="E754" s="36" t="s">
        <v>1209</v>
      </c>
      <c r="F754" s="22" t="s">
        <v>354</v>
      </c>
      <c r="G754" s="23">
        <v>7800</v>
      </c>
      <c r="H754" s="24"/>
    </row>
    <row r="755" spans="4:8">
      <c r="D755" s="20">
        <v>2</v>
      </c>
      <c r="E755" s="36" t="s">
        <v>1210</v>
      </c>
      <c r="F755" s="22" t="s">
        <v>354</v>
      </c>
      <c r="G755" s="23">
        <v>8100</v>
      </c>
      <c r="H755" s="24"/>
    </row>
    <row r="756" spans="4:8">
      <c r="D756" s="20">
        <v>3</v>
      </c>
      <c r="E756" s="36" t="s">
        <v>1211</v>
      </c>
      <c r="F756" s="22" t="s">
        <v>319</v>
      </c>
      <c r="G756" s="23">
        <v>20000000</v>
      </c>
      <c r="H756" s="24"/>
    </row>
    <row r="757" spans="4:8">
      <c r="D757" s="20">
        <v>4</v>
      </c>
      <c r="E757" s="36" t="s">
        <v>1212</v>
      </c>
      <c r="F757" s="22" t="s">
        <v>76</v>
      </c>
      <c r="G757" s="23">
        <v>20000</v>
      </c>
      <c r="H757" s="24"/>
    </row>
    <row r="758" spans="4:8">
      <c r="D758" s="20">
        <v>5</v>
      </c>
      <c r="E758" s="36" t="s">
        <v>1213</v>
      </c>
      <c r="F758" s="22" t="s">
        <v>354</v>
      </c>
      <c r="G758" s="23">
        <v>50000</v>
      </c>
      <c r="H758" s="24"/>
    </row>
    <row r="759" spans="4:8">
      <c r="D759" s="20">
        <v>6</v>
      </c>
      <c r="E759" s="36" t="s">
        <v>353</v>
      </c>
      <c r="F759" s="22" t="s">
        <v>354</v>
      </c>
      <c r="G759" s="23">
        <v>16800</v>
      </c>
      <c r="H759" s="24"/>
    </row>
    <row r="760" spans="4:8">
      <c r="D760" s="20">
        <v>7</v>
      </c>
      <c r="E760" s="21" t="s">
        <v>1214</v>
      </c>
      <c r="F760" s="22" t="s">
        <v>76</v>
      </c>
      <c r="G760" s="23">
        <v>24000</v>
      </c>
      <c r="H760" s="24"/>
    </row>
    <row r="761" spans="4:8">
      <c r="D761" s="20">
        <v>8</v>
      </c>
      <c r="E761" s="36" t="s">
        <v>1215</v>
      </c>
      <c r="F761" s="22" t="s">
        <v>354</v>
      </c>
      <c r="G761" s="23">
        <v>34700</v>
      </c>
      <c r="H761" s="24"/>
    </row>
    <row r="762" spans="4:8">
      <c r="D762" s="20">
        <v>9</v>
      </c>
      <c r="E762" s="36" t="s">
        <v>1216</v>
      </c>
      <c r="F762" s="22" t="s">
        <v>354</v>
      </c>
      <c r="G762" s="23">
        <v>15300</v>
      </c>
      <c r="H762" s="24"/>
    </row>
    <row r="763" spans="4:8">
      <c r="D763" s="20">
        <v>10</v>
      </c>
      <c r="E763" s="36" t="s">
        <v>1217</v>
      </c>
      <c r="F763" s="22" t="s">
        <v>354</v>
      </c>
      <c r="G763" s="23">
        <v>31300</v>
      </c>
      <c r="H763" s="24"/>
    </row>
    <row r="764" spans="4:8">
      <c r="D764" s="20">
        <v>11</v>
      </c>
      <c r="E764" s="36" t="s">
        <v>1218</v>
      </c>
      <c r="F764" s="22" t="s">
        <v>354</v>
      </c>
      <c r="G764" s="23">
        <v>30300</v>
      </c>
      <c r="H764" s="24"/>
    </row>
    <row r="765" spans="4:8">
      <c r="D765" s="20">
        <v>12</v>
      </c>
      <c r="E765" s="36" t="s">
        <v>1219</v>
      </c>
      <c r="F765" s="22" t="s">
        <v>354</v>
      </c>
      <c r="G765" s="23">
        <v>9400</v>
      </c>
      <c r="H765" s="24"/>
    </row>
    <row r="766" spans="4:8">
      <c r="D766" s="20">
        <v>13</v>
      </c>
      <c r="E766" s="36" t="s">
        <v>1220</v>
      </c>
      <c r="F766" s="22" t="s">
        <v>354</v>
      </c>
      <c r="G766" s="23">
        <v>21000</v>
      </c>
      <c r="H766" s="24"/>
    </row>
    <row r="767" spans="4:8">
      <c r="D767" s="20">
        <v>14</v>
      </c>
      <c r="E767" s="36" t="s">
        <v>1221</v>
      </c>
      <c r="F767" s="22" t="s">
        <v>354</v>
      </c>
      <c r="G767" s="23">
        <v>6500</v>
      </c>
      <c r="H767" s="24"/>
    </row>
    <row r="768" spans="4:8">
      <c r="D768" s="20">
        <v>15</v>
      </c>
      <c r="E768" s="21" t="s">
        <v>1222</v>
      </c>
      <c r="F768" s="22" t="s">
        <v>354</v>
      </c>
      <c r="G768" s="23">
        <v>15800</v>
      </c>
      <c r="H768" s="24"/>
    </row>
    <row r="769" spans="4:8">
      <c r="D769" s="20">
        <v>16</v>
      </c>
      <c r="E769" s="36" t="s">
        <v>1223</v>
      </c>
      <c r="F769" s="22" t="s">
        <v>354</v>
      </c>
      <c r="G769" s="23">
        <v>51000</v>
      </c>
      <c r="H769" s="24"/>
    </row>
    <row r="770" spans="4:8">
      <c r="D770" s="20">
        <v>17</v>
      </c>
      <c r="E770" s="36" t="s">
        <v>1224</v>
      </c>
      <c r="F770" s="22" t="s">
        <v>354</v>
      </c>
      <c r="G770" s="23">
        <v>63600</v>
      </c>
      <c r="H770" s="24"/>
    </row>
    <row r="771" spans="4:8">
      <c r="D771" s="20">
        <v>18</v>
      </c>
      <c r="E771" s="36" t="s">
        <v>1225</v>
      </c>
      <c r="F771" s="22" t="s">
        <v>354</v>
      </c>
      <c r="G771" s="23">
        <v>21800</v>
      </c>
      <c r="H771" s="24"/>
    </row>
    <row r="772" spans="4:8">
      <c r="D772" s="20">
        <v>19</v>
      </c>
      <c r="E772" s="21" t="s">
        <v>1226</v>
      </c>
      <c r="F772" s="22" t="s">
        <v>354</v>
      </c>
      <c r="G772" s="23">
        <v>18800</v>
      </c>
      <c r="H772" s="24"/>
    </row>
    <row r="773" spans="4:8">
      <c r="D773" s="20"/>
      <c r="E773" s="21" t="s">
        <v>1227</v>
      </c>
      <c r="F773" s="22"/>
      <c r="G773" s="23"/>
      <c r="H773" s="24"/>
    </row>
    <row r="774" spans="4:8">
      <c r="D774" s="20">
        <v>1</v>
      </c>
      <c r="E774" s="36" t="s">
        <v>1228</v>
      </c>
      <c r="F774" s="22" t="s">
        <v>452</v>
      </c>
      <c r="G774" s="23">
        <v>225800</v>
      </c>
      <c r="H774" s="24"/>
    </row>
    <row r="775" spans="4:8">
      <c r="D775" s="20">
        <v>2</v>
      </c>
      <c r="E775" s="36" t="s">
        <v>1229</v>
      </c>
      <c r="F775" s="22" t="s">
        <v>369</v>
      </c>
      <c r="G775" s="23">
        <v>200000</v>
      </c>
      <c r="H775" s="24"/>
    </row>
    <row r="776" spans="4:8">
      <c r="D776" s="20">
        <v>3</v>
      </c>
      <c r="E776" s="36" t="s">
        <v>1230</v>
      </c>
      <c r="F776" s="22" t="s">
        <v>92</v>
      </c>
      <c r="G776" s="23">
        <v>50000</v>
      </c>
      <c r="H776" s="24"/>
    </row>
    <row r="777" spans="4:8">
      <c r="D777" s="20">
        <v>4</v>
      </c>
      <c r="E777" s="36" t="s">
        <v>1231</v>
      </c>
      <c r="F777" s="22" t="s">
        <v>76</v>
      </c>
      <c r="G777" s="23">
        <v>40200</v>
      </c>
      <c r="H777" s="24"/>
    </row>
    <row r="778" spans="4:8">
      <c r="D778" s="20">
        <v>5</v>
      </c>
      <c r="E778" s="36" t="s">
        <v>715</v>
      </c>
      <c r="F778" s="22" t="s">
        <v>76</v>
      </c>
      <c r="G778" s="23">
        <v>34500</v>
      </c>
      <c r="H778" s="24"/>
    </row>
    <row r="779" spans="4:8">
      <c r="D779" s="20">
        <v>6</v>
      </c>
      <c r="E779" s="36" t="s">
        <v>1232</v>
      </c>
      <c r="F779" s="22" t="s">
        <v>49</v>
      </c>
      <c r="G779" s="23">
        <v>1055700</v>
      </c>
      <c r="H779" s="24"/>
    </row>
    <row r="780" spans="4:8">
      <c r="D780" s="20">
        <v>7</v>
      </c>
      <c r="E780" s="21" t="s">
        <v>1233</v>
      </c>
      <c r="F780" s="22" t="s">
        <v>49</v>
      </c>
      <c r="G780" s="23">
        <v>1508800</v>
      </c>
      <c r="H780" s="24"/>
    </row>
    <row r="781" spans="4:8">
      <c r="D781" s="20">
        <v>8</v>
      </c>
      <c r="E781" s="36" t="s">
        <v>1234</v>
      </c>
      <c r="F781" s="22" t="s">
        <v>49</v>
      </c>
      <c r="G781" s="23">
        <v>422000</v>
      </c>
      <c r="H781" s="24"/>
    </row>
    <row r="782" spans="4:8">
      <c r="D782" s="20">
        <v>9</v>
      </c>
      <c r="E782" s="36" t="s">
        <v>1235</v>
      </c>
      <c r="F782" s="22" t="s">
        <v>92</v>
      </c>
      <c r="G782" s="23">
        <v>10700</v>
      </c>
      <c r="H782" s="24"/>
    </row>
    <row r="783" spans="4:8">
      <c r="D783" s="20">
        <v>10</v>
      </c>
      <c r="E783" s="21" t="s">
        <v>1236</v>
      </c>
      <c r="F783" s="22" t="s">
        <v>92</v>
      </c>
      <c r="G783" s="23">
        <v>13600</v>
      </c>
      <c r="H783" s="24"/>
    </row>
    <row r="784" spans="4:8">
      <c r="D784" s="20">
        <v>11</v>
      </c>
      <c r="E784" s="36" t="s">
        <v>1237</v>
      </c>
      <c r="F784" s="22" t="s">
        <v>76</v>
      </c>
      <c r="G784" s="23">
        <v>57200</v>
      </c>
      <c r="H784" s="24"/>
    </row>
    <row r="785" spans="4:8">
      <c r="D785" s="20">
        <v>12</v>
      </c>
      <c r="E785" s="36" t="s">
        <v>1238</v>
      </c>
      <c r="F785" s="22" t="s">
        <v>396</v>
      </c>
      <c r="G785" s="23">
        <v>475000</v>
      </c>
      <c r="H785" s="24"/>
    </row>
    <row r="786" spans="4:8">
      <c r="D786" s="20">
        <v>13</v>
      </c>
      <c r="E786" s="36" t="s">
        <v>1239</v>
      </c>
      <c r="F786" s="22" t="s">
        <v>92</v>
      </c>
      <c r="G786" s="23">
        <v>38333</v>
      </c>
      <c r="H786" s="24"/>
    </row>
    <row r="787" spans="4:8">
      <c r="D787" s="20">
        <v>14</v>
      </c>
      <c r="E787" s="36" t="s">
        <v>1240</v>
      </c>
      <c r="F787" s="22" t="s">
        <v>49</v>
      </c>
      <c r="G787" s="23">
        <v>67450</v>
      </c>
      <c r="H787" s="24"/>
    </row>
    <row r="788" spans="4:8">
      <c r="D788" s="20">
        <v>15</v>
      </c>
      <c r="E788" s="36" t="s">
        <v>1241</v>
      </c>
      <c r="F788" s="22" t="s">
        <v>76</v>
      </c>
      <c r="G788" s="23">
        <v>67800</v>
      </c>
      <c r="H788" s="24"/>
    </row>
    <row r="789" spans="4:8">
      <c r="D789" s="20">
        <v>16</v>
      </c>
      <c r="E789" s="36" t="s">
        <v>1242</v>
      </c>
      <c r="F789" s="22" t="s">
        <v>92</v>
      </c>
      <c r="G789" s="23">
        <v>7500</v>
      </c>
      <c r="H789" s="24"/>
    </row>
    <row r="790" spans="4:8">
      <c r="D790" s="20">
        <v>17</v>
      </c>
      <c r="E790" s="21" t="s">
        <v>1243</v>
      </c>
      <c r="F790" s="22" t="s">
        <v>92</v>
      </c>
      <c r="G790" s="23">
        <v>10700</v>
      </c>
      <c r="H790" s="24"/>
    </row>
    <row r="791" spans="4:8">
      <c r="D791" s="20">
        <v>18</v>
      </c>
      <c r="E791" s="36" t="s">
        <v>1244</v>
      </c>
      <c r="F791" s="22" t="s">
        <v>452</v>
      </c>
      <c r="G791" s="23">
        <v>600000</v>
      </c>
      <c r="H791" s="24"/>
    </row>
    <row r="792" spans="4:8">
      <c r="D792" s="20">
        <v>19</v>
      </c>
      <c r="E792" s="36" t="s">
        <v>1245</v>
      </c>
      <c r="F792" s="22" t="s">
        <v>49</v>
      </c>
      <c r="G792" s="23">
        <v>343800</v>
      </c>
      <c r="H792" s="24"/>
    </row>
    <row r="793" spans="4:8">
      <c r="D793" s="20">
        <v>20</v>
      </c>
      <c r="E793" s="21" t="s">
        <v>1246</v>
      </c>
      <c r="F793" s="22" t="s">
        <v>49</v>
      </c>
      <c r="G793" s="23">
        <v>301300</v>
      </c>
      <c r="H793" s="24"/>
    </row>
    <row r="794" spans="4:8">
      <c r="D794" s="20">
        <v>21</v>
      </c>
      <c r="E794" s="36" t="s">
        <v>1247</v>
      </c>
      <c r="F794" s="22" t="s">
        <v>49</v>
      </c>
      <c r="G794" s="23">
        <v>542800</v>
      </c>
      <c r="H794" s="24"/>
    </row>
    <row r="795" spans="4:8">
      <c r="D795" s="20">
        <v>22</v>
      </c>
      <c r="E795" s="36" t="s">
        <v>1248</v>
      </c>
      <c r="F795" s="22" t="s">
        <v>92</v>
      </c>
      <c r="G795" s="23">
        <v>107000</v>
      </c>
      <c r="H795" s="24"/>
    </row>
    <row r="796" spans="4:8">
      <c r="D796" s="20">
        <v>23</v>
      </c>
      <c r="E796" s="36" t="s">
        <v>1249</v>
      </c>
      <c r="F796" s="22" t="s">
        <v>49</v>
      </c>
      <c r="G796" s="23">
        <v>905000</v>
      </c>
      <c r="H796" s="24"/>
    </row>
    <row r="797" spans="4:8">
      <c r="D797" s="20">
        <v>24</v>
      </c>
      <c r="E797" s="21" t="s">
        <v>1250</v>
      </c>
      <c r="F797" s="22" t="s">
        <v>49</v>
      </c>
      <c r="G797" s="23">
        <v>693400</v>
      </c>
      <c r="H797" s="24"/>
    </row>
    <row r="798" spans="4:8">
      <c r="D798" s="20">
        <v>25</v>
      </c>
      <c r="E798" s="36" t="s">
        <v>1251</v>
      </c>
      <c r="F798" s="22" t="s">
        <v>49</v>
      </c>
      <c r="G798" s="23">
        <v>16100</v>
      </c>
      <c r="H798" s="24"/>
    </row>
    <row r="799" spans="4:8">
      <c r="D799" s="20">
        <v>26</v>
      </c>
      <c r="E799" s="36" t="s">
        <v>1252</v>
      </c>
      <c r="F799" s="22" t="s">
        <v>49</v>
      </c>
      <c r="G799" s="23">
        <v>19500</v>
      </c>
      <c r="H799" s="24"/>
    </row>
    <row r="800" spans="4:8">
      <c r="D800" s="20">
        <v>27</v>
      </c>
      <c r="E800" s="36" t="s">
        <v>1253</v>
      </c>
      <c r="F800" s="22" t="s">
        <v>49</v>
      </c>
      <c r="G800" s="23">
        <v>19500</v>
      </c>
      <c r="H800" s="24"/>
    </row>
    <row r="801" spans="4:8">
      <c r="D801" s="20">
        <v>28</v>
      </c>
      <c r="E801" s="36" t="s">
        <v>1254</v>
      </c>
      <c r="F801" s="22" t="s">
        <v>76</v>
      </c>
      <c r="G801" s="23">
        <v>210400</v>
      </c>
      <c r="H801" s="24"/>
    </row>
    <row r="802" spans="4:8">
      <c r="D802" s="20">
        <v>29</v>
      </c>
      <c r="E802" s="21" t="s">
        <v>1255</v>
      </c>
      <c r="F802" s="22" t="s">
        <v>76</v>
      </c>
      <c r="G802" s="23">
        <v>210400</v>
      </c>
      <c r="H802" s="24"/>
    </row>
    <row r="803" spans="4:8">
      <c r="D803" s="20">
        <v>30</v>
      </c>
      <c r="E803" s="36" t="s">
        <v>1256</v>
      </c>
      <c r="F803" s="22" t="s">
        <v>49</v>
      </c>
      <c r="G803" s="23">
        <v>102300</v>
      </c>
      <c r="H803" s="24"/>
    </row>
    <row r="804" spans="4:8">
      <c r="D804" s="20">
        <v>31</v>
      </c>
      <c r="E804" s="36" t="s">
        <v>1257</v>
      </c>
      <c r="F804" s="22" t="s">
        <v>49</v>
      </c>
      <c r="G804" s="23">
        <v>542800</v>
      </c>
      <c r="H804" s="24"/>
    </row>
    <row r="805" spans="4:8">
      <c r="D805" s="20">
        <v>32</v>
      </c>
      <c r="E805" s="36" t="s">
        <v>1258</v>
      </c>
      <c r="F805" s="22" t="s">
        <v>92</v>
      </c>
      <c r="G805" s="23">
        <v>73600</v>
      </c>
      <c r="H805" s="24"/>
    </row>
    <row r="806" spans="4:8">
      <c r="D806" s="20">
        <v>33</v>
      </c>
      <c r="E806" s="36" t="s">
        <v>1259</v>
      </c>
      <c r="F806" s="22" t="s">
        <v>396</v>
      </c>
      <c r="G806" s="23">
        <v>1500000</v>
      </c>
      <c r="H806" s="24"/>
    </row>
    <row r="807" spans="4:8">
      <c r="D807" s="20">
        <v>34</v>
      </c>
      <c r="E807" s="36" t="s">
        <v>1260</v>
      </c>
      <c r="F807" s="22" t="s">
        <v>452</v>
      </c>
      <c r="G807" s="23">
        <v>494200</v>
      </c>
      <c r="H807" s="24"/>
    </row>
    <row r="808" spans="4:8">
      <c r="D808" s="20">
        <v>35</v>
      </c>
      <c r="E808" s="36" t="s">
        <v>1261</v>
      </c>
      <c r="F808" s="22" t="s">
        <v>452</v>
      </c>
      <c r="G808" s="23">
        <v>750000</v>
      </c>
      <c r="H808" s="24"/>
    </row>
    <row r="809" spans="4:8">
      <c r="D809" s="20">
        <v>36</v>
      </c>
      <c r="E809" s="36" t="s">
        <v>1262</v>
      </c>
      <c r="F809" s="22" t="s">
        <v>76</v>
      </c>
      <c r="G809" s="23">
        <v>210400</v>
      </c>
      <c r="H809" s="24"/>
    </row>
    <row r="810" spans="4:8">
      <c r="D810" s="20">
        <v>37</v>
      </c>
      <c r="E810" s="36" t="s">
        <v>1263</v>
      </c>
      <c r="F810" s="22" t="s">
        <v>76</v>
      </c>
      <c r="G810" s="23">
        <v>34500</v>
      </c>
      <c r="H810" s="24"/>
    </row>
    <row r="811" spans="4:8">
      <c r="D811" s="20">
        <v>38</v>
      </c>
      <c r="E811" s="36" t="s">
        <v>1264</v>
      </c>
      <c r="F811" s="22" t="s">
        <v>92</v>
      </c>
      <c r="G811" s="23">
        <v>130000</v>
      </c>
      <c r="H811" s="24"/>
    </row>
    <row r="812" spans="4:8">
      <c r="D812" s="20">
        <v>39</v>
      </c>
      <c r="E812" s="36" t="s">
        <v>1265</v>
      </c>
      <c r="F812" s="22" t="s">
        <v>92</v>
      </c>
      <c r="G812" s="23">
        <v>15000</v>
      </c>
      <c r="H812" s="24"/>
    </row>
    <row r="813" spans="4:8">
      <c r="D813" s="20">
        <v>40</v>
      </c>
      <c r="E813" s="36" t="s">
        <v>1266</v>
      </c>
      <c r="F813" s="22" t="s">
        <v>92</v>
      </c>
      <c r="G813" s="23">
        <v>60000</v>
      </c>
      <c r="H813" s="24"/>
    </row>
    <row r="814" spans="4:8">
      <c r="D814" s="20">
        <v>41</v>
      </c>
      <c r="E814" s="36" t="s">
        <v>1267</v>
      </c>
      <c r="F814" s="22" t="s">
        <v>92</v>
      </c>
      <c r="G814" s="23">
        <v>16200</v>
      </c>
      <c r="H814" s="24"/>
    </row>
    <row r="815" spans="4:8">
      <c r="D815" s="20">
        <v>42</v>
      </c>
      <c r="E815" s="21" t="s">
        <v>1268</v>
      </c>
      <c r="F815" s="22" t="s">
        <v>92</v>
      </c>
      <c r="G815" s="23">
        <v>19000</v>
      </c>
      <c r="H815" s="24"/>
    </row>
    <row r="816" spans="4:8">
      <c r="D816" s="20">
        <v>43</v>
      </c>
      <c r="E816" s="36" t="s">
        <v>1269</v>
      </c>
      <c r="F816" s="22" t="s">
        <v>49</v>
      </c>
      <c r="G816" s="23">
        <v>1025800</v>
      </c>
      <c r="H816" s="24"/>
    </row>
    <row r="817" spans="4:8">
      <c r="D817" s="20">
        <v>44</v>
      </c>
      <c r="E817" s="36" t="s">
        <v>1270</v>
      </c>
      <c r="F817" s="22" t="s">
        <v>49</v>
      </c>
      <c r="G817" s="23">
        <v>1750300</v>
      </c>
      <c r="H817" s="24"/>
    </row>
    <row r="818" spans="4:8">
      <c r="D818" s="20">
        <v>45</v>
      </c>
      <c r="E818" s="36" t="s">
        <v>1271</v>
      </c>
      <c r="F818" s="22" t="s">
        <v>452</v>
      </c>
      <c r="G818" s="23">
        <v>600600</v>
      </c>
      <c r="H818" s="24"/>
    </row>
    <row r="819" spans="4:8">
      <c r="D819" s="20">
        <v>46</v>
      </c>
      <c r="E819" s="36" t="s">
        <v>1272</v>
      </c>
      <c r="F819" s="22" t="s">
        <v>452</v>
      </c>
      <c r="G819" s="23">
        <v>509100</v>
      </c>
      <c r="H819" s="24"/>
    </row>
    <row r="820" spans="4:8">
      <c r="D820" s="20">
        <v>47</v>
      </c>
      <c r="E820" s="36" t="s">
        <v>1273</v>
      </c>
      <c r="F820" s="22" t="s">
        <v>92</v>
      </c>
      <c r="G820" s="23">
        <v>1811200</v>
      </c>
      <c r="H820" s="24"/>
    </row>
    <row r="821" spans="4:8">
      <c r="D821" s="20">
        <v>48</v>
      </c>
      <c r="E821" s="36" t="s">
        <v>1274</v>
      </c>
      <c r="F821" s="22" t="s">
        <v>87</v>
      </c>
      <c r="G821" s="23">
        <v>456000</v>
      </c>
      <c r="H821" s="24"/>
    </row>
    <row r="822" spans="4:8">
      <c r="D822" s="20">
        <v>49</v>
      </c>
      <c r="E822" s="36" t="s">
        <v>1275</v>
      </c>
      <c r="F822" s="22" t="s">
        <v>92</v>
      </c>
      <c r="G822" s="23">
        <v>2750000</v>
      </c>
      <c r="H822" s="24"/>
    </row>
    <row r="823" spans="4:8">
      <c r="D823" s="20">
        <v>50</v>
      </c>
      <c r="E823" s="21" t="s">
        <v>1276</v>
      </c>
      <c r="F823" s="22" t="s">
        <v>92</v>
      </c>
      <c r="G823" s="23">
        <v>3150000</v>
      </c>
      <c r="H823" s="24"/>
    </row>
    <row r="824" spans="4:8">
      <c r="D824" s="20">
        <v>51</v>
      </c>
      <c r="E824" s="21" t="s">
        <v>1277</v>
      </c>
      <c r="F824" s="22" t="s">
        <v>92</v>
      </c>
      <c r="G824" s="23">
        <v>3500000</v>
      </c>
      <c r="H824" s="24"/>
    </row>
    <row r="825" spans="4:8">
      <c r="D825" s="20">
        <v>52</v>
      </c>
      <c r="E825" s="21" t="s">
        <v>1278</v>
      </c>
      <c r="F825" s="22" t="s">
        <v>92</v>
      </c>
      <c r="G825" s="23">
        <v>3800000</v>
      </c>
      <c r="H825" s="24"/>
    </row>
    <row r="826" spans="4:8">
      <c r="D826" s="20">
        <v>53</v>
      </c>
      <c r="E826" s="36" t="s">
        <v>1279</v>
      </c>
      <c r="F826" s="22" t="s">
        <v>49</v>
      </c>
      <c r="G826" s="23">
        <v>78200</v>
      </c>
      <c r="H826" s="24"/>
    </row>
    <row r="827" spans="4:8">
      <c r="D827" s="20">
        <v>54</v>
      </c>
      <c r="E827" s="36" t="s">
        <v>1280</v>
      </c>
      <c r="F827" s="22" t="s">
        <v>49</v>
      </c>
      <c r="G827" s="23">
        <v>1146500</v>
      </c>
      <c r="H827" s="24"/>
    </row>
    <row r="828" spans="4:8">
      <c r="D828" s="20">
        <v>55</v>
      </c>
      <c r="E828" s="21" t="s">
        <v>1281</v>
      </c>
      <c r="F828" s="22" t="s">
        <v>49</v>
      </c>
      <c r="G828" s="23">
        <v>633600</v>
      </c>
      <c r="H828" s="24"/>
    </row>
    <row r="829" spans="4:8">
      <c r="D829" s="20">
        <v>56</v>
      </c>
      <c r="E829" s="36" t="s">
        <v>1282</v>
      </c>
      <c r="F829" s="22" t="s">
        <v>452</v>
      </c>
      <c r="G829" s="23">
        <v>381900</v>
      </c>
      <c r="H829" s="24"/>
    </row>
    <row r="830" spans="4:8">
      <c r="D830" s="20">
        <v>57</v>
      </c>
      <c r="E830" s="36" t="s">
        <v>1283</v>
      </c>
      <c r="F830" s="22" t="s">
        <v>92</v>
      </c>
      <c r="G830" s="23">
        <v>53300</v>
      </c>
      <c r="H830" s="24"/>
    </row>
    <row r="831" spans="4:8">
      <c r="D831" s="20">
        <v>58</v>
      </c>
      <c r="E831" s="36" t="s">
        <v>1225</v>
      </c>
      <c r="F831" s="22" t="s">
        <v>1284</v>
      </c>
      <c r="G831" s="23">
        <v>35600</v>
      </c>
      <c r="H831" s="24"/>
    </row>
    <row r="832" spans="4:8">
      <c r="D832" s="20"/>
      <c r="E832" s="21" t="s">
        <v>1285</v>
      </c>
      <c r="F832" s="22"/>
      <c r="G832" s="23"/>
      <c r="H832" s="24"/>
    </row>
    <row r="833" spans="4:8">
      <c r="D833" s="20">
        <v>1</v>
      </c>
      <c r="E833" s="36" t="s">
        <v>1286</v>
      </c>
      <c r="F833" s="22" t="s">
        <v>87</v>
      </c>
      <c r="G833" s="23">
        <v>300000</v>
      </c>
      <c r="H833" s="24"/>
    </row>
    <row r="834" spans="4:8">
      <c r="D834" s="20">
        <v>2</v>
      </c>
      <c r="E834" s="36" t="s">
        <v>1287</v>
      </c>
      <c r="F834" s="22" t="s">
        <v>92</v>
      </c>
      <c r="G834" s="23">
        <v>29000</v>
      </c>
      <c r="H834" s="24"/>
    </row>
    <row r="835" spans="4:8">
      <c r="D835" s="20">
        <v>3</v>
      </c>
      <c r="E835" s="21" t="s">
        <v>1288</v>
      </c>
      <c r="F835" s="22" t="s">
        <v>92</v>
      </c>
      <c r="G835" s="23">
        <v>33000</v>
      </c>
      <c r="H835" s="24"/>
    </row>
    <row r="836" spans="4:8">
      <c r="D836" s="20">
        <v>4</v>
      </c>
      <c r="E836" s="21" t="s">
        <v>1289</v>
      </c>
      <c r="F836" s="22" t="s">
        <v>92</v>
      </c>
      <c r="G836" s="23">
        <v>53000</v>
      </c>
      <c r="H836" s="24"/>
    </row>
    <row r="837" spans="4:8">
      <c r="D837" s="20">
        <v>5</v>
      </c>
      <c r="E837" s="21" t="s">
        <v>1290</v>
      </c>
      <c r="F837" s="22" t="s">
        <v>92</v>
      </c>
      <c r="G837" s="23">
        <v>72000</v>
      </c>
      <c r="H837" s="24"/>
    </row>
    <row r="838" spans="4:8">
      <c r="D838" s="20">
        <v>6</v>
      </c>
      <c r="E838" s="21" t="s">
        <v>1291</v>
      </c>
      <c r="F838" s="22" t="s">
        <v>92</v>
      </c>
      <c r="G838" s="23">
        <v>12000</v>
      </c>
      <c r="H838" s="24"/>
    </row>
    <row r="839" spans="4:8">
      <c r="D839" s="20">
        <v>7</v>
      </c>
      <c r="E839" s="21" t="s">
        <v>1292</v>
      </c>
      <c r="F839" s="22" t="s">
        <v>92</v>
      </c>
      <c r="G839" s="23">
        <v>95500</v>
      </c>
      <c r="H839" s="24"/>
    </row>
    <row r="840" spans="4:8">
      <c r="D840" s="20">
        <v>8</v>
      </c>
      <c r="E840" s="21" t="s">
        <v>1293</v>
      </c>
      <c r="F840" s="22" t="s">
        <v>92</v>
      </c>
      <c r="G840" s="23">
        <v>13200</v>
      </c>
      <c r="H840" s="24"/>
    </row>
    <row r="841" spans="4:8">
      <c r="D841" s="20">
        <v>9</v>
      </c>
      <c r="E841" s="21" t="s">
        <v>1294</v>
      </c>
      <c r="F841" s="22" t="s">
        <v>92</v>
      </c>
      <c r="G841" s="23">
        <v>136000</v>
      </c>
      <c r="H841" s="24"/>
    </row>
    <row r="842" spans="4:8">
      <c r="D842" s="20">
        <v>10</v>
      </c>
      <c r="E842" s="21" t="s">
        <v>1295</v>
      </c>
      <c r="F842" s="22" t="s">
        <v>92</v>
      </c>
      <c r="G842" s="23">
        <v>185000</v>
      </c>
      <c r="H842" s="24"/>
    </row>
    <row r="843" spans="4:8">
      <c r="D843" s="20">
        <v>11</v>
      </c>
      <c r="E843" s="36" t="s">
        <v>1296</v>
      </c>
      <c r="F843" s="22" t="s">
        <v>92</v>
      </c>
      <c r="G843" s="23">
        <v>275000</v>
      </c>
      <c r="H843" s="24"/>
    </row>
    <row r="844" spans="4:8">
      <c r="D844" s="20">
        <v>12</v>
      </c>
      <c r="E844" s="21" t="s">
        <v>1297</v>
      </c>
      <c r="F844" s="22" t="s">
        <v>92</v>
      </c>
      <c r="G844" s="23">
        <v>23000</v>
      </c>
      <c r="H844" s="24"/>
    </row>
    <row r="845" spans="4:8">
      <c r="D845" s="20">
        <v>13</v>
      </c>
      <c r="E845" s="21" t="s">
        <v>1298</v>
      </c>
      <c r="F845" s="22" t="s">
        <v>92</v>
      </c>
      <c r="G845" s="23">
        <v>33500</v>
      </c>
      <c r="H845" s="24"/>
    </row>
    <row r="846" spans="4:8">
      <c r="D846" s="20">
        <v>14</v>
      </c>
      <c r="E846" s="21" t="s">
        <v>1299</v>
      </c>
      <c r="F846" s="22" t="s">
        <v>92</v>
      </c>
      <c r="G846" s="23">
        <v>40000</v>
      </c>
      <c r="H846" s="24"/>
    </row>
    <row r="847" spans="4:8">
      <c r="D847" s="20">
        <v>15</v>
      </c>
      <c r="E847" s="21" t="s">
        <v>1300</v>
      </c>
      <c r="F847" s="22" t="s">
        <v>92</v>
      </c>
      <c r="G847" s="23">
        <v>1607400</v>
      </c>
      <c r="H847" s="24"/>
    </row>
    <row r="848" spans="4:8">
      <c r="D848" s="20">
        <v>16</v>
      </c>
      <c r="E848" s="21" t="s">
        <v>1301</v>
      </c>
      <c r="F848" s="22" t="s">
        <v>92</v>
      </c>
      <c r="G848" s="23">
        <v>90000</v>
      </c>
      <c r="H848" s="24"/>
    </row>
    <row r="849" spans="4:8">
      <c r="D849" s="20">
        <v>17</v>
      </c>
      <c r="E849" s="21" t="s">
        <v>1302</v>
      </c>
      <c r="F849" s="22" t="s">
        <v>92</v>
      </c>
      <c r="G849" s="23">
        <v>110000</v>
      </c>
      <c r="H849" s="24"/>
    </row>
    <row r="850" spans="4:8">
      <c r="D850" s="20">
        <v>25</v>
      </c>
      <c r="E850" s="36" t="s">
        <v>1303</v>
      </c>
      <c r="F850" s="22" t="s">
        <v>92</v>
      </c>
      <c r="G850" s="23">
        <v>3200</v>
      </c>
      <c r="H850" s="24"/>
    </row>
    <row r="851" spans="4:8">
      <c r="D851" s="20">
        <v>26</v>
      </c>
      <c r="E851" s="21" t="s">
        <v>1304</v>
      </c>
      <c r="F851" s="22" t="s">
        <v>92</v>
      </c>
      <c r="G851" s="23">
        <v>20000</v>
      </c>
      <c r="H851" s="24"/>
    </row>
    <row r="852" spans="4:8">
      <c r="D852" s="20">
        <v>27</v>
      </c>
      <c r="E852" s="21" t="s">
        <v>1305</v>
      </c>
      <c r="F852" s="22" t="s">
        <v>92</v>
      </c>
      <c r="G852" s="23">
        <v>33000</v>
      </c>
      <c r="H852" s="24"/>
    </row>
    <row r="853" spans="4:8">
      <c r="D853" s="20">
        <v>28</v>
      </c>
      <c r="E853" s="21" t="s">
        <v>1306</v>
      </c>
      <c r="F853" s="22" t="s">
        <v>92</v>
      </c>
      <c r="G853" s="23">
        <v>5300</v>
      </c>
      <c r="H853" s="24"/>
    </row>
    <row r="854" spans="4:8">
      <c r="D854" s="20">
        <v>29</v>
      </c>
      <c r="E854" s="21" t="s">
        <v>1307</v>
      </c>
      <c r="F854" s="22" t="s">
        <v>92</v>
      </c>
      <c r="G854" s="23">
        <v>8300</v>
      </c>
      <c r="H854" s="24"/>
    </row>
    <row r="855" spans="4:8">
      <c r="D855" s="20">
        <v>30</v>
      </c>
      <c r="E855" s="21" t="s">
        <v>1308</v>
      </c>
      <c r="F855" s="22" t="s">
        <v>92</v>
      </c>
      <c r="G855" s="23">
        <v>12200</v>
      </c>
      <c r="H855" s="24"/>
    </row>
    <row r="856" spans="4:8">
      <c r="D856" s="20">
        <v>31</v>
      </c>
      <c r="E856" s="21" t="s">
        <v>1309</v>
      </c>
      <c r="F856" s="22" t="s">
        <v>92</v>
      </c>
      <c r="G856" s="23">
        <v>9200</v>
      </c>
      <c r="H856" s="24"/>
    </row>
    <row r="857" spans="4:8">
      <c r="D857" s="20">
        <v>32</v>
      </c>
      <c r="E857" s="21" t="s">
        <v>1310</v>
      </c>
      <c r="F857" s="22" t="s">
        <v>92</v>
      </c>
      <c r="G857" s="23">
        <v>14000</v>
      </c>
      <c r="H857" s="24"/>
    </row>
    <row r="858" spans="4:8">
      <c r="D858" s="20">
        <v>33</v>
      </c>
      <c r="E858" s="36" t="s">
        <v>1311</v>
      </c>
      <c r="F858" s="22" t="s">
        <v>92</v>
      </c>
      <c r="G858" s="23">
        <v>22750</v>
      </c>
      <c r="H858" s="24"/>
    </row>
    <row r="859" spans="4:8">
      <c r="D859" s="20">
        <v>34</v>
      </c>
      <c r="E859" s="21" t="s">
        <v>1312</v>
      </c>
      <c r="F859" s="22" t="s">
        <v>92</v>
      </c>
      <c r="G859" s="23">
        <v>60750</v>
      </c>
      <c r="H859" s="24"/>
    </row>
    <row r="860" spans="4:8">
      <c r="D860" s="20">
        <v>35</v>
      </c>
      <c r="E860" s="21" t="s">
        <v>1313</v>
      </c>
      <c r="F860" s="22" t="s">
        <v>92</v>
      </c>
      <c r="G860" s="23">
        <v>82000</v>
      </c>
      <c r="H860" s="24"/>
    </row>
    <row r="861" spans="4:8">
      <c r="D861" s="20">
        <v>36</v>
      </c>
      <c r="E861" s="21" t="s">
        <v>1314</v>
      </c>
      <c r="F861" s="22" t="s">
        <v>92</v>
      </c>
      <c r="G861" s="23">
        <v>30500</v>
      </c>
      <c r="H861" s="24"/>
    </row>
    <row r="862" spans="4:8">
      <c r="D862" s="20">
        <v>37</v>
      </c>
      <c r="E862" s="21" t="s">
        <v>1315</v>
      </c>
      <c r="F862" s="22" t="s">
        <v>92</v>
      </c>
      <c r="G862" s="23">
        <v>35200</v>
      </c>
      <c r="H862" s="24"/>
    </row>
    <row r="863" spans="4:8">
      <c r="D863" s="20">
        <v>38</v>
      </c>
      <c r="E863" s="21" t="s">
        <v>1316</v>
      </c>
      <c r="F863" s="22" t="s">
        <v>92</v>
      </c>
      <c r="G863" s="23">
        <v>43350</v>
      </c>
      <c r="H863" s="24"/>
    </row>
    <row r="864" spans="4:8">
      <c r="D864" s="20">
        <v>40</v>
      </c>
      <c r="E864" s="21" t="s">
        <v>1317</v>
      </c>
      <c r="F864" s="22" t="s">
        <v>92</v>
      </c>
      <c r="G864" s="23">
        <v>28500</v>
      </c>
      <c r="H864" s="24"/>
    </row>
    <row r="865" spans="4:8">
      <c r="D865" s="20">
        <v>41</v>
      </c>
      <c r="E865" s="21" t="s">
        <v>1318</v>
      </c>
      <c r="F865" s="22" t="s">
        <v>92</v>
      </c>
      <c r="G865" s="23">
        <v>79600</v>
      </c>
      <c r="H865" s="24"/>
    </row>
    <row r="866" spans="4:8">
      <c r="D866" s="20">
        <v>42</v>
      </c>
      <c r="E866" s="21" t="s">
        <v>1319</v>
      </c>
      <c r="F866" s="22" t="s">
        <v>92</v>
      </c>
      <c r="G866" s="23">
        <v>128900</v>
      </c>
      <c r="H866" s="24"/>
    </row>
    <row r="867" spans="4:8">
      <c r="D867" s="20">
        <v>43</v>
      </c>
      <c r="E867" s="21" t="s">
        <v>1320</v>
      </c>
      <c r="F867" s="22" t="s">
        <v>92</v>
      </c>
      <c r="G867" s="23">
        <v>32900</v>
      </c>
      <c r="H867" s="24"/>
    </row>
    <row r="868" spans="4:8">
      <c r="D868" s="20">
        <v>44</v>
      </c>
      <c r="E868" s="21" t="s">
        <v>1321</v>
      </c>
      <c r="F868" s="22" t="s">
        <v>92</v>
      </c>
      <c r="G868" s="23">
        <v>49000</v>
      </c>
      <c r="H868" s="24"/>
    </row>
    <row r="869" spans="4:8">
      <c r="D869" s="20">
        <v>45</v>
      </c>
      <c r="E869" s="21" t="s">
        <v>1322</v>
      </c>
      <c r="F869" s="22" t="s">
        <v>92</v>
      </c>
      <c r="G869" s="23">
        <v>63500</v>
      </c>
      <c r="H869" s="24"/>
    </row>
    <row r="870" spans="4:8">
      <c r="D870" s="20">
        <v>47</v>
      </c>
      <c r="E870" s="21" t="s">
        <v>1323</v>
      </c>
      <c r="F870" s="22" t="s">
        <v>92</v>
      </c>
      <c r="G870" s="23">
        <v>29400</v>
      </c>
      <c r="H870" s="24"/>
    </row>
    <row r="871" spans="4:8">
      <c r="D871" s="20">
        <v>48</v>
      </c>
      <c r="E871" s="21" t="s">
        <v>1324</v>
      </c>
      <c r="F871" s="22" t="s">
        <v>92</v>
      </c>
      <c r="G871" s="23">
        <v>100600</v>
      </c>
      <c r="H871" s="24"/>
    </row>
    <row r="872" spans="4:8">
      <c r="D872" s="20">
        <v>49</v>
      </c>
      <c r="E872" s="21" t="s">
        <v>1325</v>
      </c>
      <c r="F872" s="22" t="s">
        <v>92</v>
      </c>
      <c r="G872" s="23">
        <v>969500</v>
      </c>
      <c r="H872" s="24"/>
    </row>
    <row r="873" spans="4:8">
      <c r="D873" s="20">
        <v>50</v>
      </c>
      <c r="E873" s="21" t="s">
        <v>1326</v>
      </c>
      <c r="F873" s="22" t="s">
        <v>92</v>
      </c>
      <c r="G873" s="23">
        <v>1187650</v>
      </c>
      <c r="H873" s="24"/>
    </row>
    <row r="874" spans="4:8">
      <c r="D874" s="20">
        <v>51</v>
      </c>
      <c r="E874" s="21" t="s">
        <v>1327</v>
      </c>
      <c r="F874" s="22" t="s">
        <v>92</v>
      </c>
      <c r="G874" s="23">
        <v>159300</v>
      </c>
      <c r="H874" s="24"/>
    </row>
    <row r="875" spans="4:8">
      <c r="D875" s="20">
        <v>52</v>
      </c>
      <c r="E875" s="21" t="s">
        <v>1328</v>
      </c>
      <c r="F875" s="22" t="s">
        <v>92</v>
      </c>
      <c r="G875" s="23">
        <v>1470650</v>
      </c>
      <c r="H875" s="24"/>
    </row>
    <row r="876" spans="4:8">
      <c r="D876" s="20">
        <v>53</v>
      </c>
      <c r="E876" s="21" t="s">
        <v>1329</v>
      </c>
      <c r="F876" s="22" t="s">
        <v>92</v>
      </c>
      <c r="G876" s="23">
        <v>38600</v>
      </c>
      <c r="H876" s="24"/>
    </row>
    <row r="877" spans="4:8">
      <c r="D877" s="20">
        <v>54</v>
      </c>
      <c r="E877" s="21" t="s">
        <v>1330</v>
      </c>
      <c r="F877" s="22" t="s">
        <v>92</v>
      </c>
      <c r="G877" s="23">
        <v>1921500</v>
      </c>
      <c r="H877" s="24"/>
    </row>
    <row r="878" spans="4:8">
      <c r="D878" s="20">
        <v>55</v>
      </c>
      <c r="E878" s="21" t="s">
        <v>1331</v>
      </c>
      <c r="F878" s="22" t="s">
        <v>92</v>
      </c>
      <c r="G878" s="23">
        <v>247200</v>
      </c>
      <c r="H878" s="24"/>
    </row>
    <row r="879" spans="4:8">
      <c r="D879" s="20">
        <v>56</v>
      </c>
      <c r="E879" s="21" t="s">
        <v>1332</v>
      </c>
      <c r="F879" s="22" t="s">
        <v>92</v>
      </c>
      <c r="G879" s="23">
        <v>2392250</v>
      </c>
      <c r="H879" s="24"/>
    </row>
    <row r="880" spans="4:8">
      <c r="D880" s="20">
        <v>57</v>
      </c>
      <c r="E880" s="21" t="s">
        <v>1333</v>
      </c>
      <c r="F880" s="22" t="s">
        <v>92</v>
      </c>
      <c r="G880" s="23">
        <v>314750</v>
      </c>
      <c r="H880" s="24"/>
    </row>
    <row r="881" spans="4:8">
      <c r="D881" s="20">
        <v>58</v>
      </c>
      <c r="E881" s="21" t="s">
        <v>1334</v>
      </c>
      <c r="F881" s="22" t="s">
        <v>92</v>
      </c>
      <c r="G881" s="23">
        <v>66000</v>
      </c>
      <c r="H881" s="24"/>
    </row>
    <row r="882" spans="4:8">
      <c r="D882" s="20">
        <v>59</v>
      </c>
      <c r="E882" s="21" t="s">
        <v>1335</v>
      </c>
      <c r="F882" s="22" t="s">
        <v>92</v>
      </c>
      <c r="G882" s="23">
        <v>411600</v>
      </c>
      <c r="H882" s="24"/>
    </row>
    <row r="883" spans="4:8">
      <c r="D883" s="20">
        <v>60</v>
      </c>
      <c r="E883" s="21" t="s">
        <v>1336</v>
      </c>
      <c r="F883" s="22" t="s">
        <v>92</v>
      </c>
      <c r="G883" s="23">
        <v>70200</v>
      </c>
      <c r="H883" s="24"/>
    </row>
    <row r="884" spans="4:8">
      <c r="D884" s="20">
        <v>61</v>
      </c>
      <c r="E884" s="21" t="s">
        <v>1337</v>
      </c>
      <c r="F884" s="22" t="s">
        <v>92</v>
      </c>
      <c r="G884" s="23">
        <v>575250</v>
      </c>
      <c r="H884" s="24"/>
    </row>
    <row r="885" spans="4:8">
      <c r="D885" s="20">
        <v>62</v>
      </c>
      <c r="E885" s="21" t="s">
        <v>1338</v>
      </c>
      <c r="F885" s="22" t="s">
        <v>92</v>
      </c>
      <c r="G885" s="23">
        <v>743750</v>
      </c>
      <c r="H885" s="24"/>
    </row>
    <row r="886" spans="4:8">
      <c r="D886" s="20">
        <v>63</v>
      </c>
      <c r="E886" s="36" t="s">
        <v>472</v>
      </c>
      <c r="F886" s="22" t="s">
        <v>92</v>
      </c>
      <c r="G886" s="23">
        <v>8880</v>
      </c>
      <c r="H886" s="24"/>
    </row>
    <row r="887" spans="4:8">
      <c r="D887" s="20">
        <v>64</v>
      </c>
      <c r="E887" s="21" t="s">
        <v>1339</v>
      </c>
      <c r="F887" s="22" t="s">
        <v>92</v>
      </c>
      <c r="G887" s="23">
        <v>49000</v>
      </c>
      <c r="H887" s="24"/>
    </row>
    <row r="888" spans="4:8">
      <c r="D888" s="20">
        <v>65</v>
      </c>
      <c r="E888" s="21" t="s">
        <v>1340</v>
      </c>
      <c r="F888" s="22" t="s">
        <v>92</v>
      </c>
      <c r="G888" s="23">
        <v>13250</v>
      </c>
      <c r="H888" s="24"/>
    </row>
    <row r="889" spans="4:8">
      <c r="D889" s="20">
        <v>66</v>
      </c>
      <c r="E889" s="21" t="s">
        <v>1341</v>
      </c>
      <c r="F889" s="22" t="s">
        <v>92</v>
      </c>
      <c r="G889" s="23">
        <v>19950</v>
      </c>
      <c r="H889" s="24"/>
    </row>
    <row r="890" spans="4:8">
      <c r="D890" s="20">
        <v>67</v>
      </c>
      <c r="E890" s="21" t="s">
        <v>1342</v>
      </c>
      <c r="F890" s="22" t="s">
        <v>92</v>
      </c>
      <c r="G890" s="23">
        <v>29000</v>
      </c>
      <c r="H890" s="24"/>
    </row>
    <row r="891" spans="4:8">
      <c r="D891" s="20">
        <v>68</v>
      </c>
      <c r="E891" s="21" t="s">
        <v>1343</v>
      </c>
      <c r="F891" s="22" t="s">
        <v>92</v>
      </c>
      <c r="G891" s="23">
        <v>11400</v>
      </c>
      <c r="H891" s="24"/>
    </row>
    <row r="892" spans="4:8">
      <c r="D892" s="20">
        <v>69</v>
      </c>
      <c r="E892" s="21" t="s">
        <v>1344</v>
      </c>
      <c r="F892" s="22" t="s">
        <v>92</v>
      </c>
      <c r="G892" s="23">
        <v>69200</v>
      </c>
      <c r="H892" s="24"/>
    </row>
    <row r="893" spans="4:8">
      <c r="D893" s="20">
        <v>70</v>
      </c>
      <c r="E893" s="21" t="s">
        <v>476</v>
      </c>
      <c r="F893" s="22" t="s">
        <v>92</v>
      </c>
      <c r="G893" s="23">
        <v>21300</v>
      </c>
      <c r="H893" s="24"/>
    </row>
    <row r="894" spans="4:8">
      <c r="D894" s="20">
        <v>71</v>
      </c>
      <c r="E894" s="21" t="s">
        <v>1345</v>
      </c>
      <c r="F894" s="22" t="s">
        <v>92</v>
      </c>
      <c r="G894" s="23">
        <v>27000</v>
      </c>
      <c r="H894" s="24"/>
    </row>
    <row r="895" spans="4:8">
      <c r="D895" s="20">
        <v>72</v>
      </c>
      <c r="E895" s="21" t="s">
        <v>1346</v>
      </c>
      <c r="F895" s="22" t="s">
        <v>92</v>
      </c>
      <c r="G895" s="23">
        <v>43100</v>
      </c>
      <c r="H895" s="24"/>
    </row>
    <row r="896" spans="4:8">
      <c r="D896" s="20">
        <v>73</v>
      </c>
      <c r="E896" s="21" t="s">
        <v>1347</v>
      </c>
      <c r="F896" s="22" t="s">
        <v>92</v>
      </c>
      <c r="G896" s="23">
        <v>14400</v>
      </c>
      <c r="H896" s="24"/>
    </row>
    <row r="897" spans="4:8">
      <c r="D897" s="20">
        <v>74</v>
      </c>
      <c r="E897" s="21" t="s">
        <v>1348</v>
      </c>
      <c r="F897" s="22" t="s">
        <v>92</v>
      </c>
      <c r="G897" s="23">
        <v>92900</v>
      </c>
      <c r="H897" s="24"/>
    </row>
    <row r="898" spans="4:8">
      <c r="D898" s="20">
        <v>75</v>
      </c>
      <c r="E898" s="21" t="s">
        <v>1349</v>
      </c>
      <c r="F898" s="22" t="s">
        <v>92</v>
      </c>
      <c r="G898" s="23">
        <v>150000</v>
      </c>
      <c r="H898" s="24"/>
    </row>
    <row r="899" spans="4:8">
      <c r="D899" s="20">
        <v>76</v>
      </c>
      <c r="E899" s="21" t="s">
        <v>1350</v>
      </c>
      <c r="F899" s="22" t="s">
        <v>92</v>
      </c>
      <c r="G899" s="23">
        <v>22700</v>
      </c>
      <c r="H899" s="24"/>
    </row>
    <row r="900" spans="4:8">
      <c r="D900" s="20">
        <v>77</v>
      </c>
      <c r="E900" s="21" t="s">
        <v>1351</v>
      </c>
      <c r="F900" s="22" t="s">
        <v>92</v>
      </c>
      <c r="G900" s="23">
        <v>37000</v>
      </c>
      <c r="H900" s="24"/>
    </row>
    <row r="901" spans="4:8">
      <c r="D901" s="20">
        <v>78</v>
      </c>
      <c r="E901" s="21" t="s">
        <v>1352</v>
      </c>
      <c r="F901" s="22" t="s">
        <v>92</v>
      </c>
      <c r="G901" s="23">
        <v>54400</v>
      </c>
      <c r="H901" s="24"/>
    </row>
    <row r="902" spans="4:8">
      <c r="D902" s="20">
        <v>79</v>
      </c>
      <c r="E902" s="36" t="s">
        <v>1353</v>
      </c>
      <c r="F902" s="22" t="s">
        <v>92</v>
      </c>
      <c r="G902" s="23">
        <v>9300</v>
      </c>
      <c r="H902" s="24"/>
    </row>
    <row r="903" spans="4:8">
      <c r="D903" s="20">
        <v>80</v>
      </c>
      <c r="E903" s="21" t="s">
        <v>1354</v>
      </c>
      <c r="F903" s="22" t="s">
        <v>92</v>
      </c>
      <c r="G903" s="23">
        <v>13900</v>
      </c>
      <c r="H903" s="24"/>
    </row>
    <row r="904" spans="4:8">
      <c r="D904" s="20">
        <v>81</v>
      </c>
      <c r="E904" s="21" t="s">
        <v>1355</v>
      </c>
      <c r="F904" s="22" t="s">
        <v>92</v>
      </c>
      <c r="G904" s="23">
        <v>13400</v>
      </c>
      <c r="H904" s="24"/>
    </row>
    <row r="905" spans="4:8">
      <c r="D905" s="20">
        <v>82</v>
      </c>
      <c r="E905" s="21" t="s">
        <v>1356</v>
      </c>
      <c r="F905" s="22" t="s">
        <v>92</v>
      </c>
      <c r="G905" s="23">
        <v>21300</v>
      </c>
      <c r="H905" s="24"/>
    </row>
    <row r="906" spans="4:8">
      <c r="D906" s="20">
        <v>83</v>
      </c>
      <c r="E906" s="21" t="s">
        <v>1357</v>
      </c>
      <c r="F906" s="22" t="s">
        <v>92</v>
      </c>
      <c r="G906" s="23">
        <v>28700</v>
      </c>
      <c r="H906" s="24"/>
    </row>
    <row r="907" spans="4:8">
      <c r="D907" s="20">
        <v>84</v>
      </c>
      <c r="E907" s="36" t="s">
        <v>1358</v>
      </c>
      <c r="F907" s="22" t="s">
        <v>92</v>
      </c>
      <c r="G907" s="23">
        <v>18000</v>
      </c>
      <c r="H907" s="24"/>
    </row>
    <row r="908" spans="4:8">
      <c r="D908" s="20">
        <v>85</v>
      </c>
      <c r="E908" s="21" t="s">
        <v>1359</v>
      </c>
      <c r="F908" s="22" t="s">
        <v>92</v>
      </c>
      <c r="G908" s="23">
        <v>246500</v>
      </c>
      <c r="H908" s="24"/>
    </row>
    <row r="909" spans="4:8">
      <c r="D909" s="20">
        <v>86</v>
      </c>
      <c r="E909" s="21" t="s">
        <v>1360</v>
      </c>
      <c r="F909" s="22" t="s">
        <v>92</v>
      </c>
      <c r="G909" s="23">
        <v>303000</v>
      </c>
      <c r="H909" s="24"/>
    </row>
    <row r="910" spans="4:8">
      <c r="D910" s="20">
        <v>87</v>
      </c>
      <c r="E910" s="21" t="s">
        <v>1361</v>
      </c>
      <c r="F910" s="22" t="s">
        <v>92</v>
      </c>
      <c r="G910" s="23">
        <v>36000</v>
      </c>
      <c r="H910" s="24"/>
    </row>
    <row r="911" spans="4:8">
      <c r="D911" s="20">
        <v>88</v>
      </c>
      <c r="E911" s="21" t="s">
        <v>1362</v>
      </c>
      <c r="F911" s="22" t="s">
        <v>92</v>
      </c>
      <c r="G911" s="23">
        <v>377000</v>
      </c>
      <c r="H911" s="24"/>
    </row>
    <row r="912" spans="4:8">
      <c r="D912" s="20">
        <v>89</v>
      </c>
      <c r="E912" s="21" t="s">
        <v>1363</v>
      </c>
      <c r="F912" s="22" t="s">
        <v>92</v>
      </c>
      <c r="G912" s="23">
        <v>56000</v>
      </c>
      <c r="H912" s="24"/>
    </row>
    <row r="913" spans="4:8">
      <c r="D913" s="20">
        <v>90</v>
      </c>
      <c r="E913" s="21" t="s">
        <v>1364</v>
      </c>
      <c r="F913" s="22" t="s">
        <v>92</v>
      </c>
      <c r="G913" s="23">
        <v>496000</v>
      </c>
      <c r="H913" s="24"/>
    </row>
    <row r="914" spans="4:8">
      <c r="D914" s="20">
        <v>91</v>
      </c>
      <c r="E914" s="21" t="s">
        <v>1365</v>
      </c>
      <c r="F914" s="22" t="s">
        <v>92</v>
      </c>
      <c r="G914" s="23">
        <v>619000</v>
      </c>
      <c r="H914" s="24"/>
    </row>
    <row r="915" spans="4:8">
      <c r="D915" s="20">
        <v>92</v>
      </c>
      <c r="E915" s="21" t="s">
        <v>1366</v>
      </c>
      <c r="F915" s="22" t="s">
        <v>92</v>
      </c>
      <c r="G915" s="23">
        <v>75000</v>
      </c>
      <c r="H915" s="24"/>
    </row>
    <row r="916" spans="4:8">
      <c r="D916" s="20">
        <v>93</v>
      </c>
      <c r="E916" s="21" t="s">
        <v>1367</v>
      </c>
      <c r="F916" s="22" t="s">
        <v>92</v>
      </c>
      <c r="G916" s="23">
        <v>7500</v>
      </c>
      <c r="H916" s="24"/>
    </row>
    <row r="917" spans="4:8">
      <c r="D917" s="20">
        <v>94</v>
      </c>
      <c r="E917" s="21" t="s">
        <v>1368</v>
      </c>
      <c r="F917" s="22" t="s">
        <v>92</v>
      </c>
      <c r="G917" s="23">
        <v>786000</v>
      </c>
      <c r="H917" s="24"/>
    </row>
    <row r="918" spans="4:8">
      <c r="D918" s="20">
        <v>95</v>
      </c>
      <c r="E918" s="21" t="s">
        <v>1369</v>
      </c>
      <c r="F918" s="22" t="s">
        <v>92</v>
      </c>
      <c r="G918" s="23">
        <v>99600</v>
      </c>
      <c r="H918" s="24"/>
    </row>
    <row r="919" spans="4:8">
      <c r="D919" s="20">
        <v>96</v>
      </c>
      <c r="E919" s="21" t="s">
        <v>1370</v>
      </c>
      <c r="F919" s="22" t="s">
        <v>92</v>
      </c>
      <c r="G919" s="23">
        <v>1004400</v>
      </c>
      <c r="H919" s="24"/>
    </row>
    <row r="920" spans="4:8">
      <c r="D920" s="20">
        <v>97</v>
      </c>
      <c r="E920" s="21" t="s">
        <v>1371</v>
      </c>
      <c r="F920" s="22" t="s">
        <v>92</v>
      </c>
      <c r="G920" s="23">
        <v>12000</v>
      </c>
      <c r="H920" s="24"/>
    </row>
    <row r="921" spans="4:8">
      <c r="D921" s="20">
        <v>98</v>
      </c>
      <c r="E921" s="21" t="s">
        <v>1372</v>
      </c>
      <c r="F921" s="22" t="s">
        <v>92</v>
      </c>
      <c r="G921" s="23">
        <v>1245000</v>
      </c>
      <c r="H921" s="24"/>
    </row>
    <row r="922" spans="4:8">
      <c r="D922" s="20">
        <v>99</v>
      </c>
      <c r="E922" s="21" t="s">
        <v>1373</v>
      </c>
      <c r="F922" s="22" t="s">
        <v>92</v>
      </c>
      <c r="G922" s="23">
        <v>142000</v>
      </c>
      <c r="H922" s="24"/>
    </row>
    <row r="923" spans="4:8">
      <c r="D923" s="20">
        <v>100</v>
      </c>
      <c r="E923" s="21" t="s">
        <v>1374</v>
      </c>
      <c r="F923" s="22" t="s">
        <v>92</v>
      </c>
      <c r="G923" s="23">
        <v>196500</v>
      </c>
      <c r="H923" s="24"/>
    </row>
    <row r="924" spans="4:8">
      <c r="D924" s="20">
        <v>101</v>
      </c>
      <c r="E924" s="21" t="s">
        <v>1375</v>
      </c>
      <c r="F924" s="22" t="s">
        <v>92</v>
      </c>
      <c r="G924" s="23">
        <v>12000</v>
      </c>
      <c r="H924" s="24"/>
    </row>
    <row r="925" spans="4:8">
      <c r="D925" s="20">
        <v>102</v>
      </c>
      <c r="E925" s="21" t="s">
        <v>1376</v>
      </c>
      <c r="F925" s="22" t="s">
        <v>92</v>
      </c>
      <c r="G925" s="23">
        <v>57500</v>
      </c>
      <c r="H925" s="24"/>
    </row>
    <row r="926" spans="4:8">
      <c r="D926" s="20">
        <v>103</v>
      </c>
      <c r="E926" s="21" t="s">
        <v>1377</v>
      </c>
      <c r="F926" s="22" t="s">
        <v>92</v>
      </c>
      <c r="G926" s="23">
        <v>92000</v>
      </c>
      <c r="H926" s="24"/>
    </row>
    <row r="927" spans="4:8">
      <c r="D927" s="20">
        <v>104</v>
      </c>
      <c r="E927" s="21" t="s">
        <v>1378</v>
      </c>
      <c r="F927" s="22" t="s">
        <v>92</v>
      </c>
      <c r="G927" s="23">
        <v>16560</v>
      </c>
      <c r="H927" s="24"/>
    </row>
    <row r="928" spans="4:8">
      <c r="D928" s="20">
        <v>105</v>
      </c>
      <c r="E928" s="21" t="s">
        <v>1379</v>
      </c>
      <c r="F928" s="22" t="s">
        <v>92</v>
      </c>
      <c r="G928" s="23">
        <v>23000</v>
      </c>
      <c r="H928" s="24"/>
    </row>
    <row r="929" spans="4:8">
      <c r="D929" s="20">
        <v>106</v>
      </c>
      <c r="E929" s="21" t="s">
        <v>1380</v>
      </c>
      <c r="F929" s="22" t="s">
        <v>92</v>
      </c>
      <c r="G929" s="23">
        <v>35000</v>
      </c>
      <c r="H929" s="24"/>
    </row>
    <row r="930" spans="4:8">
      <c r="D930" s="20">
        <v>107</v>
      </c>
      <c r="E930" s="21" t="s">
        <v>1381</v>
      </c>
      <c r="F930" s="22" t="s">
        <v>92</v>
      </c>
      <c r="G930" s="23">
        <v>15000</v>
      </c>
      <c r="H930" s="24"/>
    </row>
    <row r="931" spans="4:8">
      <c r="D931" s="20">
        <v>108</v>
      </c>
      <c r="E931" s="21" t="s">
        <v>1382</v>
      </c>
      <c r="F931" s="22" t="s">
        <v>92</v>
      </c>
      <c r="G931" s="23">
        <v>74600</v>
      </c>
      <c r="H931" s="24"/>
    </row>
    <row r="932" spans="4:8">
      <c r="D932" s="20">
        <v>109</v>
      </c>
      <c r="E932" s="21" t="s">
        <v>1383</v>
      </c>
      <c r="F932" s="22" t="s">
        <v>92</v>
      </c>
      <c r="G932" s="23">
        <v>114000</v>
      </c>
      <c r="H932" s="24"/>
    </row>
    <row r="933" spans="4:8">
      <c r="D933" s="20">
        <v>110</v>
      </c>
      <c r="E933" s="21" t="s">
        <v>1384</v>
      </c>
      <c r="F933" s="22" t="s">
        <v>92</v>
      </c>
      <c r="G933" s="23">
        <v>21500</v>
      </c>
      <c r="H933" s="24"/>
    </row>
    <row r="934" spans="4:8">
      <c r="D934" s="20">
        <v>111</v>
      </c>
      <c r="E934" s="21" t="s">
        <v>1385</v>
      </c>
      <c r="F934" s="22" t="s">
        <v>92</v>
      </c>
      <c r="G934" s="23">
        <v>174900</v>
      </c>
      <c r="H934" s="24"/>
    </row>
    <row r="935" spans="4:8">
      <c r="D935" s="20">
        <v>112</v>
      </c>
      <c r="E935" s="21" t="s">
        <v>1386</v>
      </c>
      <c r="F935" s="22" t="s">
        <v>92</v>
      </c>
      <c r="G935" s="23">
        <v>235500</v>
      </c>
      <c r="H935" s="24"/>
    </row>
    <row r="936" spans="4:8">
      <c r="D936" s="20">
        <v>113</v>
      </c>
      <c r="E936" s="21" t="s">
        <v>1387</v>
      </c>
      <c r="F936" s="22" t="s">
        <v>92</v>
      </c>
      <c r="G936" s="23">
        <v>33000</v>
      </c>
      <c r="H936" s="24"/>
    </row>
    <row r="937" spans="4:8">
      <c r="D937" s="20">
        <v>114</v>
      </c>
      <c r="E937" s="21" t="s">
        <v>1388</v>
      </c>
      <c r="F937" s="22" t="s">
        <v>92</v>
      </c>
      <c r="G937" s="23">
        <v>305700</v>
      </c>
      <c r="H937" s="24"/>
    </row>
    <row r="938" spans="4:8">
      <c r="D938" s="20">
        <v>115</v>
      </c>
      <c r="E938" s="21" t="s">
        <v>1389</v>
      </c>
      <c r="F938" s="22" t="s">
        <v>92</v>
      </c>
      <c r="G938" s="23">
        <v>46000</v>
      </c>
      <c r="H938" s="24"/>
    </row>
    <row r="939" spans="4:8">
      <c r="D939" s="20">
        <v>116</v>
      </c>
      <c r="E939" s="21" t="s">
        <v>1390</v>
      </c>
      <c r="F939" s="22" t="s">
        <v>92</v>
      </c>
      <c r="G939" s="23">
        <v>18600</v>
      </c>
      <c r="H939" s="24"/>
    </row>
    <row r="940" spans="4:8">
      <c r="D940" s="20">
        <v>117</v>
      </c>
      <c r="E940" s="21" t="s">
        <v>1391</v>
      </c>
      <c r="F940" s="22" t="s">
        <v>92</v>
      </c>
      <c r="G940" s="23">
        <v>96000</v>
      </c>
      <c r="H940" s="24"/>
    </row>
    <row r="941" spans="4:8">
      <c r="D941" s="20">
        <v>118</v>
      </c>
      <c r="E941" s="21" t="s">
        <v>1392</v>
      </c>
      <c r="F941" s="22" t="s">
        <v>92</v>
      </c>
      <c r="G941" s="23">
        <v>1011900</v>
      </c>
      <c r="H941" s="24"/>
    </row>
    <row r="942" spans="4:8">
      <c r="D942" s="20">
        <v>119</v>
      </c>
      <c r="E942" s="21" t="s">
        <v>1393</v>
      </c>
      <c r="F942" s="22" t="s">
        <v>92</v>
      </c>
      <c r="G942" s="23">
        <v>1245000</v>
      </c>
      <c r="H942" s="24"/>
    </row>
    <row r="943" spans="4:8">
      <c r="D943" s="20">
        <v>120</v>
      </c>
      <c r="E943" s="21" t="s">
        <v>1394</v>
      </c>
      <c r="F943" s="22" t="s">
        <v>92</v>
      </c>
      <c r="G943" s="23">
        <v>148500</v>
      </c>
      <c r="H943" s="24"/>
    </row>
    <row r="944" spans="4:8">
      <c r="D944" s="20">
        <v>121</v>
      </c>
      <c r="E944" s="21" t="s">
        <v>1395</v>
      </c>
      <c r="F944" s="22" t="s">
        <v>92</v>
      </c>
      <c r="G944" s="23">
        <v>1552800</v>
      </c>
      <c r="H944" s="24"/>
    </row>
    <row r="945" spans="4:8">
      <c r="D945" s="20">
        <v>122</v>
      </c>
      <c r="E945" s="21" t="s">
        <v>1396</v>
      </c>
      <c r="F945" s="22" t="s">
        <v>92</v>
      </c>
      <c r="G945" s="23">
        <v>28620</v>
      </c>
      <c r="H945" s="24"/>
    </row>
    <row r="946" spans="4:8">
      <c r="D946" s="20">
        <v>123</v>
      </c>
      <c r="E946" s="21" t="s">
        <v>1397</v>
      </c>
      <c r="F946" s="22" t="s">
        <v>92</v>
      </c>
      <c r="G946" s="23">
        <v>2044800</v>
      </c>
      <c r="H946" s="24"/>
    </row>
    <row r="947" spans="4:8">
      <c r="D947" s="20">
        <v>124</v>
      </c>
      <c r="E947" s="21" t="s">
        <v>1398</v>
      </c>
      <c r="F947" s="22" t="s">
        <v>92</v>
      </c>
      <c r="G947" s="23">
        <v>228000</v>
      </c>
      <c r="H947" s="24"/>
    </row>
    <row r="948" spans="4:8">
      <c r="D948" s="20">
        <v>125</v>
      </c>
      <c r="E948" s="21" t="s">
        <v>1399</v>
      </c>
      <c r="F948" s="22" t="s">
        <v>92</v>
      </c>
      <c r="G948" s="23">
        <v>2550900</v>
      </c>
      <c r="H948" s="24"/>
    </row>
    <row r="949" spans="4:8">
      <c r="D949" s="20">
        <v>126</v>
      </c>
      <c r="E949" s="21" t="s">
        <v>1400</v>
      </c>
      <c r="F949" s="22" t="s">
        <v>92</v>
      </c>
      <c r="G949" s="23">
        <v>310500</v>
      </c>
      <c r="H949" s="24"/>
    </row>
    <row r="950" spans="4:8">
      <c r="D950" s="20">
        <v>127</v>
      </c>
      <c r="E950" s="21" t="s">
        <v>1401</v>
      </c>
      <c r="F950" s="22" t="s">
        <v>92</v>
      </c>
      <c r="G950" s="23">
        <v>43000</v>
      </c>
      <c r="H950" s="24"/>
    </row>
    <row r="951" spans="4:8">
      <c r="D951" s="20">
        <v>128</v>
      </c>
      <c r="E951" s="21" t="s">
        <v>1402</v>
      </c>
      <c r="F951" s="22" t="s">
        <v>92</v>
      </c>
      <c r="G951" s="23">
        <v>412200</v>
      </c>
      <c r="H951" s="24"/>
    </row>
    <row r="952" spans="4:8">
      <c r="D952" s="20">
        <v>129</v>
      </c>
      <c r="E952" s="21" t="s">
        <v>1403</v>
      </c>
      <c r="F952" s="22" t="s">
        <v>92</v>
      </c>
      <c r="G952" s="23">
        <v>61000</v>
      </c>
      <c r="H952" s="24"/>
    </row>
    <row r="953" spans="4:8">
      <c r="D953" s="20">
        <v>130</v>
      </c>
      <c r="E953" s="21" t="s">
        <v>1404</v>
      </c>
      <c r="F953" s="22" t="s">
        <v>92</v>
      </c>
      <c r="G953" s="23">
        <v>584700</v>
      </c>
      <c r="H953" s="24"/>
    </row>
    <row r="954" spans="4:8">
      <c r="D954" s="20">
        <v>131</v>
      </c>
      <c r="E954" s="36" t="s">
        <v>1405</v>
      </c>
      <c r="F954" s="22" t="s">
        <v>92</v>
      </c>
      <c r="G954" s="23">
        <v>805200</v>
      </c>
      <c r="H954" s="24"/>
    </row>
    <row r="955" spans="4:8">
      <c r="D955" s="20">
        <v>132</v>
      </c>
      <c r="E955" s="36" t="s">
        <v>1406</v>
      </c>
      <c r="F955" s="22" t="s">
        <v>92</v>
      </c>
      <c r="G955" s="23">
        <v>175000</v>
      </c>
      <c r="H955" s="24"/>
    </row>
    <row r="956" spans="4:8">
      <c r="D956" s="20">
        <v>133</v>
      </c>
      <c r="E956" s="21" t="s">
        <v>1407</v>
      </c>
      <c r="F956" s="22" t="s">
        <v>92</v>
      </c>
      <c r="G956" s="23">
        <v>219000</v>
      </c>
      <c r="H956" s="24"/>
    </row>
    <row r="957" spans="4:8">
      <c r="D957" s="20">
        <v>134</v>
      </c>
      <c r="E957" s="21" t="s">
        <v>1408</v>
      </c>
      <c r="F957" s="22" t="s">
        <v>92</v>
      </c>
      <c r="G957" s="23">
        <v>265000</v>
      </c>
      <c r="H957" s="24"/>
    </row>
    <row r="958" spans="4:8">
      <c r="D958" s="20">
        <v>135</v>
      </c>
      <c r="E958" s="21" t="s">
        <v>1409</v>
      </c>
      <c r="F958" s="22" t="s">
        <v>92</v>
      </c>
      <c r="G958" s="23">
        <v>309000</v>
      </c>
      <c r="H958" s="24"/>
    </row>
    <row r="959" spans="4:8">
      <c r="D959" s="20">
        <v>136</v>
      </c>
      <c r="E959" s="21" t="s">
        <v>1410</v>
      </c>
      <c r="F959" s="22" t="s">
        <v>92</v>
      </c>
      <c r="G959" s="23">
        <v>352000</v>
      </c>
      <c r="H959" s="24"/>
    </row>
    <row r="960" spans="4:8">
      <c r="D960" s="20">
        <v>137</v>
      </c>
      <c r="E960" s="36" t="s">
        <v>1411</v>
      </c>
      <c r="F960" s="22" t="s">
        <v>87</v>
      </c>
      <c r="G960" s="23">
        <v>6000</v>
      </c>
      <c r="H960" s="24"/>
    </row>
    <row r="961" spans="4:8">
      <c r="D961" s="20">
        <v>138</v>
      </c>
      <c r="E961" s="36" t="s">
        <v>1412</v>
      </c>
      <c r="F961" s="22" t="s">
        <v>87</v>
      </c>
      <c r="G961" s="23">
        <v>1000</v>
      </c>
      <c r="H961" s="24"/>
    </row>
    <row r="962" spans="4:8">
      <c r="D962" s="20">
        <v>139</v>
      </c>
      <c r="E962" s="36" t="s">
        <v>1413</v>
      </c>
      <c r="F962" s="22" t="s">
        <v>92</v>
      </c>
      <c r="G962" s="23">
        <v>4100</v>
      </c>
      <c r="H962" s="24"/>
    </row>
    <row r="963" spans="4:8">
      <c r="D963" s="20"/>
      <c r="E963" s="21" t="s">
        <v>1414</v>
      </c>
      <c r="F963" s="22"/>
      <c r="G963" s="23"/>
      <c r="H963" s="24"/>
    </row>
    <row r="964" spans="4:8">
      <c r="D964" s="20">
        <v>1</v>
      </c>
      <c r="E964" s="36" t="s">
        <v>361</v>
      </c>
      <c r="F964" s="22" t="s">
        <v>354</v>
      </c>
      <c r="G964" s="23">
        <v>200</v>
      </c>
      <c r="H964" s="24"/>
    </row>
    <row r="965" spans="4:8">
      <c r="D965" s="20">
        <v>2</v>
      </c>
      <c r="E965" s="36" t="s">
        <v>1415</v>
      </c>
      <c r="F965" s="22" t="s">
        <v>319</v>
      </c>
      <c r="G965" s="23">
        <v>50000</v>
      </c>
      <c r="H965" s="24"/>
    </row>
    <row r="966" spans="4:8">
      <c r="D966" s="20">
        <v>3</v>
      </c>
      <c r="E966" s="36" t="s">
        <v>1416</v>
      </c>
      <c r="F966" s="22" t="s">
        <v>452</v>
      </c>
      <c r="G966" s="23">
        <v>179000</v>
      </c>
      <c r="H966" s="24"/>
    </row>
    <row r="967" spans="4:8">
      <c r="D967" s="20">
        <v>4</v>
      </c>
      <c r="E967" s="36" t="s">
        <v>1417</v>
      </c>
      <c r="F967" s="22" t="s">
        <v>1418</v>
      </c>
      <c r="G967" s="23">
        <v>2900</v>
      </c>
      <c r="H967" s="24"/>
    </row>
    <row r="968" spans="4:8">
      <c r="D968" s="20">
        <v>5</v>
      </c>
      <c r="E968" s="36" t="s">
        <v>1419</v>
      </c>
      <c r="F968" s="22" t="s">
        <v>87</v>
      </c>
      <c r="G968" s="23">
        <v>68600</v>
      </c>
      <c r="H968" s="24"/>
    </row>
    <row r="969" spans="4:8">
      <c r="D969" s="20">
        <v>6</v>
      </c>
      <c r="E969" s="36" t="s">
        <v>1420</v>
      </c>
      <c r="F969" s="22" t="s">
        <v>452</v>
      </c>
      <c r="G969" s="23">
        <v>10000</v>
      </c>
      <c r="H969" s="24"/>
    </row>
    <row r="970" spans="4:8">
      <c r="D970" s="20">
        <v>7</v>
      </c>
      <c r="E970" s="36" t="s">
        <v>1421</v>
      </c>
      <c r="F970" s="22" t="s">
        <v>452</v>
      </c>
      <c r="G970" s="23">
        <v>11000</v>
      </c>
      <c r="H970" s="24"/>
    </row>
    <row r="971" spans="4:8">
      <c r="D971" s="20">
        <v>8</v>
      </c>
      <c r="E971" s="36" t="s">
        <v>422</v>
      </c>
      <c r="F971" s="22" t="s">
        <v>369</v>
      </c>
      <c r="G971" s="23">
        <v>9100</v>
      </c>
      <c r="H971" s="24"/>
    </row>
    <row r="972" spans="4:8">
      <c r="D972" s="20">
        <v>9</v>
      </c>
      <c r="E972" s="36" t="s">
        <v>447</v>
      </c>
      <c r="F972" s="22" t="s">
        <v>372</v>
      </c>
      <c r="G972" s="23">
        <v>77200</v>
      </c>
      <c r="H972" s="24"/>
    </row>
    <row r="973" spans="4:8">
      <c r="D973" s="20">
        <v>10</v>
      </c>
      <c r="E973" s="21" t="s">
        <v>1422</v>
      </c>
      <c r="F973" s="22" t="s">
        <v>372</v>
      </c>
      <c r="G973" s="23">
        <v>82400</v>
      </c>
      <c r="H973" s="24"/>
    </row>
    <row r="974" spans="4:8">
      <c r="D974" s="20">
        <v>11</v>
      </c>
      <c r="E974" s="21" t="s">
        <v>1423</v>
      </c>
      <c r="F974" s="22" t="s">
        <v>372</v>
      </c>
      <c r="G974" s="23">
        <v>106000</v>
      </c>
      <c r="H974" s="24"/>
    </row>
    <row r="975" spans="4:8">
      <c r="D975" s="20">
        <v>12</v>
      </c>
      <c r="E975" s="36" t="s">
        <v>1424</v>
      </c>
      <c r="F975" s="22" t="s">
        <v>92</v>
      </c>
      <c r="G975" s="23">
        <v>17667</v>
      </c>
      <c r="H975" s="24"/>
    </row>
    <row r="976" spans="4:8">
      <c r="D976" s="20">
        <v>13</v>
      </c>
      <c r="E976" s="36" t="s">
        <v>1425</v>
      </c>
      <c r="F976" s="22" t="s">
        <v>319</v>
      </c>
      <c r="G976" s="23">
        <v>755000</v>
      </c>
      <c r="H976" s="24"/>
    </row>
    <row r="977" spans="4:8">
      <c r="D977" s="20">
        <v>14</v>
      </c>
      <c r="E977" s="36" t="s">
        <v>1426</v>
      </c>
      <c r="F977" s="22" t="s">
        <v>103</v>
      </c>
      <c r="G977" s="23">
        <v>145000</v>
      </c>
      <c r="H977" s="24"/>
    </row>
    <row r="978" spans="4:8">
      <c r="D978" s="20">
        <v>15</v>
      </c>
      <c r="E978" s="21" t="s">
        <v>1427</v>
      </c>
      <c r="F978" s="22" t="s">
        <v>103</v>
      </c>
      <c r="G978" s="23">
        <v>170000</v>
      </c>
      <c r="H978" s="24"/>
    </row>
    <row r="979" spans="4:8">
      <c r="D979" s="20">
        <v>16</v>
      </c>
      <c r="E979" s="36" t="s">
        <v>1428</v>
      </c>
      <c r="F979" s="22" t="s">
        <v>76</v>
      </c>
      <c r="G979" s="23">
        <v>6100</v>
      </c>
      <c r="H979" s="24"/>
    </row>
    <row r="980" spans="4:8">
      <c r="D980" s="20">
        <v>17</v>
      </c>
      <c r="E980" s="36" t="s">
        <v>1429</v>
      </c>
      <c r="F980" s="22" t="s">
        <v>396</v>
      </c>
      <c r="G980" s="23">
        <v>1262500</v>
      </c>
      <c r="H980" s="24"/>
    </row>
    <row r="981" spans="4:8">
      <c r="D981" s="20">
        <v>18</v>
      </c>
      <c r="E981" s="21" t="s">
        <v>1430</v>
      </c>
      <c r="F981" s="22" t="s">
        <v>396</v>
      </c>
      <c r="G981" s="23">
        <v>1040000</v>
      </c>
      <c r="H981" s="24"/>
    </row>
    <row r="982" spans="4:8">
      <c r="D982" s="20">
        <v>19</v>
      </c>
      <c r="E982" s="36" t="s">
        <v>1431</v>
      </c>
      <c r="F982" s="22" t="s">
        <v>87</v>
      </c>
      <c r="G982" s="23">
        <v>2626500</v>
      </c>
      <c r="H982" s="24"/>
    </row>
    <row r="983" spans="4:8">
      <c r="D983" s="20">
        <v>20</v>
      </c>
      <c r="E983" s="36" t="s">
        <v>1432</v>
      </c>
      <c r="F983" s="22" t="s">
        <v>87</v>
      </c>
      <c r="G983" s="23">
        <v>555600</v>
      </c>
      <c r="H983" s="24"/>
    </row>
    <row r="984" spans="4:8">
      <c r="D984" s="20">
        <v>21</v>
      </c>
      <c r="E984" s="36" t="s">
        <v>1433</v>
      </c>
      <c r="F984" s="22" t="s">
        <v>76</v>
      </c>
      <c r="G984" s="23">
        <v>180000</v>
      </c>
      <c r="H984" s="24"/>
    </row>
    <row r="985" spans="4:8">
      <c r="D985" s="20">
        <v>22</v>
      </c>
      <c r="E985" s="36" t="s">
        <v>1434</v>
      </c>
      <c r="F985" s="22" t="s">
        <v>1435</v>
      </c>
      <c r="G985" s="23">
        <v>225000</v>
      </c>
      <c r="H985" s="24"/>
    </row>
    <row r="986" spans="4:8">
      <c r="D986" s="20">
        <v>23</v>
      </c>
      <c r="E986" s="36" t="s">
        <v>1436</v>
      </c>
      <c r="F986" s="22" t="s">
        <v>452</v>
      </c>
      <c r="G986" s="23">
        <v>100000</v>
      </c>
      <c r="H986" s="24"/>
    </row>
    <row r="987" spans="4:8">
      <c r="D987" s="20">
        <v>24</v>
      </c>
      <c r="E987" s="36" t="s">
        <v>1437</v>
      </c>
      <c r="F987" s="22" t="s">
        <v>76</v>
      </c>
      <c r="G987" s="23">
        <v>216700</v>
      </c>
      <c r="H987" s="24"/>
    </row>
    <row r="988" spans="4:8">
      <c r="D988" s="20">
        <v>25</v>
      </c>
      <c r="E988" s="36" t="s">
        <v>1438</v>
      </c>
      <c r="F988" s="22" t="s">
        <v>369</v>
      </c>
      <c r="G988" s="23">
        <v>51400</v>
      </c>
      <c r="H988" s="24"/>
    </row>
    <row r="989" spans="4:8">
      <c r="D989" s="20">
        <v>26</v>
      </c>
      <c r="E989" s="36" t="s">
        <v>1439</v>
      </c>
      <c r="F989" s="22" t="s">
        <v>369</v>
      </c>
      <c r="G989" s="23">
        <v>170000</v>
      </c>
      <c r="H989" s="24"/>
    </row>
    <row r="990" spans="4:8">
      <c r="D990" s="20">
        <v>27</v>
      </c>
      <c r="E990" s="36" t="s">
        <v>1440</v>
      </c>
      <c r="F990" s="22" t="s">
        <v>69</v>
      </c>
      <c r="G990" s="23">
        <v>10600</v>
      </c>
      <c r="H990" s="24"/>
    </row>
    <row r="991" spans="4:8">
      <c r="D991" s="20">
        <v>28</v>
      </c>
      <c r="E991" s="36" t="s">
        <v>1441</v>
      </c>
      <c r="F991" s="22" t="s">
        <v>452</v>
      </c>
      <c r="G991" s="23">
        <v>29167</v>
      </c>
      <c r="H991" s="24"/>
    </row>
    <row r="992" spans="4:8">
      <c r="D992" s="20">
        <v>29</v>
      </c>
      <c r="E992" s="36" t="s">
        <v>1442</v>
      </c>
      <c r="F992" s="22" t="s">
        <v>92</v>
      </c>
      <c r="G992" s="23">
        <v>761200</v>
      </c>
      <c r="H992" s="24"/>
    </row>
    <row r="993" spans="4:8">
      <c r="D993" s="20">
        <v>30</v>
      </c>
      <c r="E993" s="36" t="s">
        <v>1443</v>
      </c>
      <c r="F993" s="22" t="s">
        <v>87</v>
      </c>
      <c r="G993" s="23">
        <v>20200</v>
      </c>
      <c r="H993" s="24"/>
    </row>
    <row r="994" spans="4:8">
      <c r="D994" s="20">
        <v>31</v>
      </c>
      <c r="E994" s="36" t="s">
        <v>1444</v>
      </c>
      <c r="F994" s="22" t="s">
        <v>87</v>
      </c>
      <c r="G994" s="23">
        <v>9200</v>
      </c>
      <c r="H994" s="24"/>
    </row>
    <row r="995" spans="4:8">
      <c r="D995" s="20">
        <v>32</v>
      </c>
      <c r="E995" s="36" t="s">
        <v>1445</v>
      </c>
      <c r="F995" s="22" t="s">
        <v>319</v>
      </c>
      <c r="G995" s="23">
        <v>39700</v>
      </c>
      <c r="H995" s="24"/>
    </row>
    <row r="996" spans="4:8">
      <c r="D996" s="20">
        <v>33</v>
      </c>
      <c r="E996" s="36" t="s">
        <v>1446</v>
      </c>
      <c r="F996" s="22" t="s">
        <v>452</v>
      </c>
      <c r="G996" s="23">
        <v>70000</v>
      </c>
      <c r="H996" s="24"/>
    </row>
    <row r="997" spans="4:8">
      <c r="D997" s="20">
        <v>34</v>
      </c>
      <c r="E997" s="36" t="s">
        <v>1447</v>
      </c>
      <c r="F997" s="22" t="s">
        <v>396</v>
      </c>
      <c r="G997" s="23">
        <v>2156800</v>
      </c>
      <c r="H997" s="24"/>
    </row>
    <row r="998" spans="4:8">
      <c r="D998" s="20">
        <v>35</v>
      </c>
      <c r="E998" s="36" t="s">
        <v>1448</v>
      </c>
      <c r="F998" s="22" t="s">
        <v>396</v>
      </c>
      <c r="G998" s="23">
        <v>2740500</v>
      </c>
      <c r="H998" s="24"/>
    </row>
    <row r="999" spans="4:8">
      <c r="D999" s="20">
        <v>36</v>
      </c>
      <c r="E999" s="36" t="s">
        <v>1449</v>
      </c>
      <c r="F999" s="22" t="s">
        <v>396</v>
      </c>
      <c r="G999" s="23">
        <v>5481000</v>
      </c>
      <c r="H999" s="24"/>
    </row>
    <row r="1000" spans="4:8">
      <c r="D1000" s="20">
        <v>37</v>
      </c>
      <c r="E1000" s="36" t="s">
        <v>1450</v>
      </c>
      <c r="F1000" s="22" t="s">
        <v>76</v>
      </c>
      <c r="G1000" s="23">
        <v>37300</v>
      </c>
      <c r="H1000" s="24"/>
    </row>
    <row r="1001" spans="4:8">
      <c r="D1001" s="20">
        <v>38</v>
      </c>
      <c r="E1001" s="36" t="s">
        <v>1451</v>
      </c>
      <c r="F1001" s="22" t="s">
        <v>319</v>
      </c>
      <c r="G1001" s="23">
        <v>263700</v>
      </c>
      <c r="H1001" s="24"/>
    </row>
    <row r="1002" spans="4:8">
      <c r="D1002" s="20">
        <v>39</v>
      </c>
      <c r="E1002" s="36" t="s">
        <v>1452</v>
      </c>
      <c r="F1002" s="22" t="s">
        <v>76</v>
      </c>
      <c r="G1002" s="23">
        <v>7000</v>
      </c>
      <c r="H1002" s="24"/>
    </row>
    <row r="1003" spans="4:8">
      <c r="D1003" s="20">
        <v>40</v>
      </c>
      <c r="E1003" s="36" t="s">
        <v>1453</v>
      </c>
      <c r="F1003" s="22" t="s">
        <v>452</v>
      </c>
      <c r="G1003" s="23">
        <v>14500</v>
      </c>
      <c r="H1003" s="24"/>
    </row>
    <row r="1004" spans="4:8">
      <c r="D1004" s="20">
        <v>41</v>
      </c>
      <c r="E1004" s="36" t="s">
        <v>1454</v>
      </c>
      <c r="F1004" s="22" t="s">
        <v>87</v>
      </c>
      <c r="G1004" s="23">
        <v>4000</v>
      </c>
      <c r="H1004" s="24"/>
    </row>
    <row r="1005" spans="4:8">
      <c r="D1005" s="20">
        <v>42</v>
      </c>
      <c r="E1005" s="36" t="s">
        <v>1455</v>
      </c>
      <c r="F1005" s="22" t="s">
        <v>372</v>
      </c>
      <c r="G1005" s="23">
        <v>710500</v>
      </c>
      <c r="H1005" s="24"/>
    </row>
    <row r="1006" spans="4:8">
      <c r="D1006" s="20">
        <v>43</v>
      </c>
      <c r="E1006" s="36" t="s">
        <v>1456</v>
      </c>
      <c r="F1006" s="22" t="s">
        <v>76</v>
      </c>
      <c r="G1006" s="23">
        <v>42500</v>
      </c>
      <c r="H1006" s="24"/>
    </row>
    <row r="1007" spans="4:8">
      <c r="D1007" s="20">
        <v>44</v>
      </c>
      <c r="E1007" s="36" t="s">
        <v>1457</v>
      </c>
      <c r="F1007" s="22" t="s">
        <v>76</v>
      </c>
      <c r="G1007" s="23">
        <v>145000</v>
      </c>
      <c r="H1007" s="24"/>
    </row>
    <row r="1008" spans="4:8">
      <c r="D1008" s="20">
        <v>45</v>
      </c>
      <c r="E1008" s="36" t="s">
        <v>1458</v>
      </c>
      <c r="F1008" s="22" t="s">
        <v>76</v>
      </c>
      <c r="G1008" s="23">
        <v>20800</v>
      </c>
      <c r="H1008" s="24"/>
    </row>
    <row r="1009" spans="4:8">
      <c r="D1009" s="20">
        <v>46</v>
      </c>
      <c r="E1009" s="36" t="s">
        <v>1459</v>
      </c>
      <c r="F1009" s="22" t="s">
        <v>76</v>
      </c>
      <c r="G1009" s="23">
        <v>36900</v>
      </c>
      <c r="H1009" s="24"/>
    </row>
    <row r="1010" spans="4:8">
      <c r="D1010" s="20">
        <v>47</v>
      </c>
      <c r="E1010" s="36" t="s">
        <v>1460</v>
      </c>
      <c r="F1010" s="22" t="s">
        <v>87</v>
      </c>
      <c r="G1010" s="23">
        <v>1167200</v>
      </c>
      <c r="H1010" s="24"/>
    </row>
    <row r="1011" spans="4:8">
      <c r="D1011" s="20">
        <v>48</v>
      </c>
      <c r="E1011" s="21" t="s">
        <v>1461</v>
      </c>
      <c r="F1011" s="22" t="s">
        <v>87</v>
      </c>
      <c r="G1011" s="23">
        <v>140000</v>
      </c>
      <c r="H1011" s="24"/>
    </row>
    <row r="1012" spans="4:8">
      <c r="D1012" s="20">
        <v>49</v>
      </c>
      <c r="E1012" s="21" t="s">
        <v>1462</v>
      </c>
      <c r="F1012" s="22" t="s">
        <v>87</v>
      </c>
      <c r="G1012" s="23">
        <v>525200</v>
      </c>
      <c r="H1012" s="24"/>
    </row>
    <row r="1013" spans="4:8">
      <c r="D1013" s="20">
        <v>50</v>
      </c>
      <c r="E1013" s="21" t="s">
        <v>1463</v>
      </c>
      <c r="F1013" s="22" t="s">
        <v>87</v>
      </c>
      <c r="G1013" s="23">
        <v>817000</v>
      </c>
      <c r="H1013" s="24"/>
    </row>
    <row r="1014" spans="4:8">
      <c r="D1014" s="20">
        <v>51</v>
      </c>
      <c r="E1014" s="36" t="s">
        <v>1464</v>
      </c>
      <c r="F1014" s="22" t="s">
        <v>87</v>
      </c>
      <c r="G1014" s="23">
        <v>8000</v>
      </c>
      <c r="H1014" s="24"/>
    </row>
    <row r="1015" spans="4:8">
      <c r="D1015" s="20">
        <v>52</v>
      </c>
      <c r="E1015" s="36" t="s">
        <v>1465</v>
      </c>
      <c r="F1015" s="22" t="s">
        <v>1029</v>
      </c>
      <c r="G1015" s="23">
        <v>99600</v>
      </c>
      <c r="H1015" s="24"/>
    </row>
    <row r="1016" spans="4:8">
      <c r="D1016" s="20">
        <v>53</v>
      </c>
      <c r="E1016" s="36" t="s">
        <v>1466</v>
      </c>
      <c r="F1016" s="22" t="s">
        <v>1029</v>
      </c>
      <c r="G1016" s="23">
        <v>85600</v>
      </c>
      <c r="H1016" s="24"/>
    </row>
    <row r="1017" spans="4:8">
      <c r="D1017" s="20">
        <v>54</v>
      </c>
      <c r="E1017" s="36" t="s">
        <v>1467</v>
      </c>
      <c r="F1017" s="22" t="s">
        <v>1029</v>
      </c>
      <c r="G1017" s="23">
        <v>82600</v>
      </c>
      <c r="H1017" s="24"/>
    </row>
    <row r="1018" spans="4:8">
      <c r="D1018" s="20">
        <v>55</v>
      </c>
      <c r="E1018" s="36" t="s">
        <v>1468</v>
      </c>
      <c r="F1018" s="22" t="s">
        <v>76</v>
      </c>
      <c r="G1018" s="23">
        <v>1850</v>
      </c>
      <c r="H1018" s="24"/>
    </row>
    <row r="1019" spans="4:8">
      <c r="D1019" s="20">
        <v>56</v>
      </c>
      <c r="E1019" s="36" t="s">
        <v>1469</v>
      </c>
      <c r="F1019" s="22" t="s">
        <v>87</v>
      </c>
      <c r="G1019" s="23">
        <v>8700</v>
      </c>
      <c r="H1019" s="24"/>
    </row>
    <row r="1020" spans="4:8">
      <c r="D1020" s="20">
        <v>57</v>
      </c>
      <c r="E1020" s="36" t="s">
        <v>1470</v>
      </c>
      <c r="F1020" s="22" t="s">
        <v>1435</v>
      </c>
      <c r="G1020" s="23">
        <v>515000</v>
      </c>
      <c r="H1020" s="24"/>
    </row>
    <row r="1021" spans="4:8">
      <c r="D1021" s="20">
        <v>58</v>
      </c>
      <c r="E1021" s="36" t="s">
        <v>1471</v>
      </c>
      <c r="F1021" s="22" t="s">
        <v>103</v>
      </c>
      <c r="G1021" s="23">
        <v>107070707</v>
      </c>
      <c r="H1021" s="24"/>
    </row>
    <row r="1022" spans="4:8">
      <c r="D1022" s="20">
        <v>59</v>
      </c>
      <c r="E1022" s="36" t="s">
        <v>1472</v>
      </c>
      <c r="F1022" s="22" t="s">
        <v>87</v>
      </c>
      <c r="G1022" s="23">
        <v>7000</v>
      </c>
      <c r="H1022" s="24"/>
    </row>
    <row r="1023" spans="4:8">
      <c r="D1023" s="20">
        <v>60</v>
      </c>
      <c r="E1023" s="36" t="s">
        <v>1473</v>
      </c>
      <c r="F1023" s="22" t="s">
        <v>76</v>
      </c>
      <c r="G1023" s="23">
        <v>36800</v>
      </c>
      <c r="H1023" s="24"/>
    </row>
    <row r="1024" spans="4:8">
      <c r="D1024" s="20">
        <v>61</v>
      </c>
      <c r="E1024" s="36" t="s">
        <v>1474</v>
      </c>
      <c r="F1024" s="22" t="s">
        <v>452</v>
      </c>
      <c r="G1024" s="23">
        <v>215000</v>
      </c>
      <c r="H1024" s="24"/>
    </row>
    <row r="1025" spans="4:8">
      <c r="D1025" s="20">
        <v>62</v>
      </c>
      <c r="E1025" s="36" t="s">
        <v>1475</v>
      </c>
      <c r="F1025" s="22" t="s">
        <v>396</v>
      </c>
      <c r="G1025" s="23">
        <v>4689300</v>
      </c>
      <c r="H1025" s="24"/>
    </row>
    <row r="1026" spans="4:8">
      <c r="D1026" s="20">
        <v>63</v>
      </c>
      <c r="E1026" s="36" t="s">
        <v>1476</v>
      </c>
      <c r="F1026" s="22" t="s">
        <v>1122</v>
      </c>
      <c r="G1026" s="23">
        <v>94600</v>
      </c>
      <c r="H1026" s="24"/>
    </row>
    <row r="1027" spans="4:8">
      <c r="D1027" s="20">
        <v>64</v>
      </c>
      <c r="E1027" s="36" t="s">
        <v>1477</v>
      </c>
      <c r="F1027" s="22" t="s">
        <v>372</v>
      </c>
      <c r="G1027" s="23">
        <v>1152000</v>
      </c>
      <c r="H1027" s="24"/>
    </row>
    <row r="1028" spans="4:8">
      <c r="D1028" s="20">
        <v>65</v>
      </c>
      <c r="E1028" s="21" t="s">
        <v>1478</v>
      </c>
      <c r="F1028" s="22" t="s">
        <v>372</v>
      </c>
      <c r="G1028" s="23">
        <v>1253500</v>
      </c>
      <c r="H1028" s="24"/>
    </row>
    <row r="1029" spans="4:8">
      <c r="D1029" s="20">
        <v>66</v>
      </c>
      <c r="E1029" s="21" t="s">
        <v>1479</v>
      </c>
      <c r="F1029" s="22" t="s">
        <v>372</v>
      </c>
      <c r="G1029" s="23">
        <v>1598600</v>
      </c>
      <c r="H1029" s="24"/>
    </row>
    <row r="1030" spans="4:8">
      <c r="D1030" s="20">
        <v>67</v>
      </c>
      <c r="E1030" s="21" t="s">
        <v>1480</v>
      </c>
      <c r="F1030" s="22" t="s">
        <v>372</v>
      </c>
      <c r="G1030" s="23">
        <v>1877700</v>
      </c>
      <c r="H1030" s="24"/>
    </row>
    <row r="1031" spans="4:8">
      <c r="D1031" s="20">
        <v>68</v>
      </c>
      <c r="E1031" s="21" t="s">
        <v>1481</v>
      </c>
      <c r="F1031" s="22" t="s">
        <v>372</v>
      </c>
      <c r="G1031" s="23">
        <v>2461300</v>
      </c>
      <c r="H1031" s="24"/>
    </row>
    <row r="1032" spans="4:8">
      <c r="D1032" s="20">
        <v>69</v>
      </c>
      <c r="E1032" s="21" t="s">
        <v>1482</v>
      </c>
      <c r="F1032" s="22" t="s">
        <v>372</v>
      </c>
      <c r="G1032" s="23">
        <v>3045000</v>
      </c>
      <c r="H1032" s="24"/>
    </row>
    <row r="1033" spans="4:8">
      <c r="D1033" s="20">
        <v>70</v>
      </c>
      <c r="E1033" s="21" t="s">
        <v>1483</v>
      </c>
      <c r="F1033" s="22" t="s">
        <v>372</v>
      </c>
      <c r="G1033" s="23">
        <v>4403200</v>
      </c>
      <c r="H1033" s="24"/>
    </row>
    <row r="1034" spans="4:8">
      <c r="D1034" s="20">
        <v>71</v>
      </c>
      <c r="E1034" s="36" t="s">
        <v>1484</v>
      </c>
      <c r="F1034" s="22" t="s">
        <v>87</v>
      </c>
      <c r="G1034" s="23">
        <v>15900</v>
      </c>
      <c r="H1034" s="24"/>
    </row>
    <row r="1035" spans="4:8">
      <c r="D1035" s="20">
        <v>72</v>
      </c>
      <c r="E1035" s="36" t="s">
        <v>1485</v>
      </c>
      <c r="F1035" s="22" t="s">
        <v>103</v>
      </c>
      <c r="G1035" s="23">
        <v>120000</v>
      </c>
      <c r="H1035" s="24"/>
    </row>
    <row r="1036" spans="4:8">
      <c r="D1036" s="20">
        <v>73</v>
      </c>
      <c r="E1036" s="36" t="s">
        <v>1486</v>
      </c>
      <c r="F1036" s="22" t="s">
        <v>87</v>
      </c>
      <c r="G1036" s="23">
        <v>2900</v>
      </c>
      <c r="H1036" s="24"/>
    </row>
    <row r="1037" spans="4:8">
      <c r="D1037" s="20">
        <v>74</v>
      </c>
      <c r="E1037" s="36" t="s">
        <v>1487</v>
      </c>
      <c r="F1037" s="22" t="s">
        <v>1092</v>
      </c>
      <c r="G1037" s="23">
        <v>174100</v>
      </c>
      <c r="H1037" s="24"/>
    </row>
    <row r="1038" spans="4:8">
      <c r="D1038" s="20">
        <v>75</v>
      </c>
      <c r="E1038" s="36" t="s">
        <v>1091</v>
      </c>
      <c r="F1038" s="22" t="s">
        <v>87</v>
      </c>
      <c r="G1038" s="23">
        <v>273200</v>
      </c>
      <c r="H1038" s="24"/>
    </row>
    <row r="1039" spans="4:8">
      <c r="D1039" s="20">
        <v>76</v>
      </c>
      <c r="E1039" s="36" t="s">
        <v>1488</v>
      </c>
      <c r="F1039" s="22" t="s">
        <v>372</v>
      </c>
      <c r="G1039" s="23">
        <v>60000</v>
      </c>
      <c r="H1039" s="24"/>
    </row>
    <row r="1040" spans="4:8">
      <c r="D1040" s="20">
        <v>77</v>
      </c>
      <c r="E1040" s="36" t="s">
        <v>1489</v>
      </c>
      <c r="F1040" s="22" t="s">
        <v>87</v>
      </c>
      <c r="G1040" s="23">
        <v>11300</v>
      </c>
      <c r="H1040" s="24"/>
    </row>
    <row r="1041" spans="4:8">
      <c r="D1041" s="20">
        <v>78</v>
      </c>
      <c r="E1041" s="21" t="s">
        <v>1490</v>
      </c>
      <c r="F1041" s="22" t="s">
        <v>87</v>
      </c>
      <c r="G1041" s="23">
        <v>19300</v>
      </c>
      <c r="H1041" s="24"/>
    </row>
    <row r="1042" spans="4:8">
      <c r="D1042" s="20">
        <v>79</v>
      </c>
      <c r="E1042" s="21" t="s">
        <v>1491</v>
      </c>
      <c r="F1042" s="22" t="s">
        <v>87</v>
      </c>
      <c r="G1042" s="23">
        <v>19800</v>
      </c>
      <c r="H1042" s="24"/>
    </row>
    <row r="1043" spans="4:8">
      <c r="D1043" s="20">
        <v>80</v>
      </c>
      <c r="E1043" s="21" t="s">
        <v>1492</v>
      </c>
      <c r="F1043" s="22" t="s">
        <v>87</v>
      </c>
      <c r="G1043" s="23">
        <v>13100</v>
      </c>
      <c r="H1043" s="24"/>
    </row>
    <row r="1044" spans="4:8">
      <c r="D1044" s="20">
        <v>81</v>
      </c>
      <c r="E1044" s="21" t="s">
        <v>1493</v>
      </c>
      <c r="F1044" s="22" t="s">
        <v>87</v>
      </c>
      <c r="G1044" s="23">
        <v>16500</v>
      </c>
      <c r="H1044" s="24"/>
    </row>
    <row r="1045" spans="4:8">
      <c r="D1045" s="20">
        <v>82</v>
      </c>
      <c r="E1045" s="21" t="s">
        <v>1494</v>
      </c>
      <c r="F1045" s="22" t="s">
        <v>87</v>
      </c>
      <c r="G1045" s="23">
        <v>20500</v>
      </c>
      <c r="H1045" s="24"/>
    </row>
    <row r="1046" spans="4:8">
      <c r="D1046" s="20">
        <v>83</v>
      </c>
      <c r="E1046" s="36" t="s">
        <v>1495</v>
      </c>
      <c r="F1046" s="22" t="s">
        <v>87</v>
      </c>
      <c r="G1046" s="23">
        <v>21500</v>
      </c>
      <c r="H1046" s="24"/>
    </row>
    <row r="1047" spans="4:8">
      <c r="D1047" s="20">
        <v>84</v>
      </c>
      <c r="E1047" s="36" t="s">
        <v>1496</v>
      </c>
      <c r="F1047" s="22" t="s">
        <v>87</v>
      </c>
      <c r="G1047" s="23">
        <v>149300</v>
      </c>
      <c r="H1047" s="24"/>
    </row>
    <row r="1048" spans="4:8">
      <c r="D1048" s="20">
        <v>85</v>
      </c>
      <c r="E1048" s="36" t="s">
        <v>1497</v>
      </c>
      <c r="F1048" s="22" t="s">
        <v>1498</v>
      </c>
      <c r="G1048" s="23">
        <v>11000</v>
      </c>
      <c r="H1048" s="24"/>
    </row>
    <row r="1049" spans="4:8">
      <c r="D1049" s="20">
        <v>86</v>
      </c>
      <c r="E1049" s="36" t="s">
        <v>1499</v>
      </c>
      <c r="F1049" s="22" t="s">
        <v>1122</v>
      </c>
      <c r="G1049" s="23">
        <v>549300</v>
      </c>
      <c r="H1049" s="24"/>
    </row>
    <row r="1050" spans="4:8">
      <c r="D1050" s="20">
        <v>87</v>
      </c>
      <c r="E1050" s="36" t="s">
        <v>1500</v>
      </c>
      <c r="F1050" s="22" t="s">
        <v>1122</v>
      </c>
      <c r="G1050" s="23">
        <v>1137800</v>
      </c>
      <c r="H1050" s="24"/>
    </row>
    <row r="1051" spans="4:8">
      <c r="D1051" s="20">
        <v>88</v>
      </c>
      <c r="E1051" s="36" t="s">
        <v>1501</v>
      </c>
      <c r="F1051" s="22" t="s">
        <v>1502</v>
      </c>
      <c r="G1051" s="23">
        <v>33100</v>
      </c>
      <c r="H1051" s="24"/>
    </row>
    <row r="1052" spans="4:8">
      <c r="D1052" s="20">
        <v>89</v>
      </c>
      <c r="E1052" s="36" t="s">
        <v>1501</v>
      </c>
      <c r="F1052" s="22" t="s">
        <v>1502</v>
      </c>
      <c r="G1052" s="23">
        <v>33500</v>
      </c>
      <c r="H1052" s="24"/>
    </row>
    <row r="1053" spans="4:8">
      <c r="D1053" s="20">
        <v>90</v>
      </c>
      <c r="E1053" s="36" t="s">
        <v>1503</v>
      </c>
      <c r="F1053" s="22" t="s">
        <v>76</v>
      </c>
      <c r="G1053" s="23">
        <v>32100</v>
      </c>
      <c r="H1053" s="24"/>
    </row>
    <row r="1054" spans="4:8">
      <c r="D1054" s="20">
        <v>91</v>
      </c>
      <c r="E1054" s="36" t="s">
        <v>430</v>
      </c>
      <c r="F1054" s="22" t="s">
        <v>87</v>
      </c>
      <c r="G1054" s="23">
        <v>5700</v>
      </c>
      <c r="H1054" s="24"/>
    </row>
    <row r="1055" spans="4:8">
      <c r="D1055" s="20">
        <v>92</v>
      </c>
      <c r="E1055" s="36" t="s">
        <v>1504</v>
      </c>
      <c r="F1055" s="22" t="s">
        <v>1435</v>
      </c>
      <c r="G1055" s="23">
        <v>163900</v>
      </c>
      <c r="H1055" s="24"/>
    </row>
    <row r="1056" spans="4:8">
      <c r="D1056" s="20">
        <v>93</v>
      </c>
      <c r="E1056" s="36" t="s">
        <v>1505</v>
      </c>
      <c r="F1056" s="22" t="s">
        <v>87</v>
      </c>
      <c r="G1056" s="23">
        <v>3605000</v>
      </c>
      <c r="H1056" s="24"/>
    </row>
    <row r="1057" spans="4:8">
      <c r="D1057" s="20">
        <v>94</v>
      </c>
      <c r="E1057" s="21" t="s">
        <v>1506</v>
      </c>
      <c r="F1057" s="22" t="s">
        <v>87</v>
      </c>
      <c r="G1057" s="23">
        <v>5150000</v>
      </c>
      <c r="H1057" s="24"/>
    </row>
    <row r="1058" spans="4:8">
      <c r="D1058" s="20">
        <v>95</v>
      </c>
      <c r="E1058" s="21" t="s">
        <v>1507</v>
      </c>
      <c r="F1058" s="22" t="s">
        <v>87</v>
      </c>
      <c r="G1058" s="23">
        <v>9785000</v>
      </c>
      <c r="H1058" s="24"/>
    </row>
    <row r="1059" spans="4:8">
      <c r="D1059" s="20">
        <v>96</v>
      </c>
      <c r="E1059" s="21" t="s">
        <v>1508</v>
      </c>
      <c r="F1059" s="22" t="s">
        <v>87</v>
      </c>
      <c r="G1059" s="23">
        <v>2629500</v>
      </c>
      <c r="H1059" s="24"/>
    </row>
    <row r="1060" spans="4:8">
      <c r="D1060" s="20">
        <v>97</v>
      </c>
      <c r="E1060" s="36" t="s">
        <v>1509</v>
      </c>
      <c r="F1060" s="22" t="s">
        <v>369</v>
      </c>
      <c r="G1060" s="23">
        <v>19100</v>
      </c>
      <c r="H1060" s="24"/>
    </row>
    <row r="1061" spans="4:8">
      <c r="D1061" s="20">
        <v>98</v>
      </c>
      <c r="E1061" s="36" t="s">
        <v>1510</v>
      </c>
      <c r="F1061" s="22" t="s">
        <v>396</v>
      </c>
      <c r="G1061" s="23">
        <v>1987300</v>
      </c>
      <c r="H1061" s="24"/>
    </row>
    <row r="1062" spans="4:8">
      <c r="D1062" s="20">
        <v>99</v>
      </c>
      <c r="E1062" s="36" t="s">
        <v>1511</v>
      </c>
      <c r="F1062" s="22" t="s">
        <v>396</v>
      </c>
      <c r="G1062" s="23">
        <v>2389300</v>
      </c>
      <c r="H1062" s="24"/>
    </row>
    <row r="1063" spans="4:8">
      <c r="D1063" s="20">
        <v>100</v>
      </c>
      <c r="E1063" s="36" t="s">
        <v>1512</v>
      </c>
      <c r="F1063" s="22" t="s">
        <v>87</v>
      </c>
      <c r="G1063" s="23">
        <v>1600</v>
      </c>
      <c r="H1063" s="24"/>
    </row>
    <row r="1064" spans="4:8">
      <c r="D1064" s="20">
        <v>101</v>
      </c>
      <c r="E1064" s="36" t="s">
        <v>1513</v>
      </c>
      <c r="F1064" s="22" t="s">
        <v>76</v>
      </c>
      <c r="G1064" s="23">
        <v>20800</v>
      </c>
      <c r="H1064" s="24"/>
    </row>
    <row r="1065" spans="4:8">
      <c r="D1065" s="20">
        <v>102</v>
      </c>
      <c r="E1065" s="36" t="s">
        <v>1514</v>
      </c>
      <c r="F1065" s="22" t="s">
        <v>76</v>
      </c>
      <c r="G1065" s="23">
        <v>40000</v>
      </c>
      <c r="H1065" s="24"/>
    </row>
    <row r="1066" spans="4:8">
      <c r="D1066" s="20">
        <v>103</v>
      </c>
      <c r="E1066" s="36" t="s">
        <v>1515</v>
      </c>
      <c r="F1066" s="22" t="s">
        <v>76</v>
      </c>
      <c r="G1066" s="23">
        <v>8200</v>
      </c>
      <c r="H1066" s="24"/>
    </row>
    <row r="1067" spans="4:8">
      <c r="D1067" s="20">
        <v>104</v>
      </c>
      <c r="E1067" s="36" t="s">
        <v>1516</v>
      </c>
      <c r="F1067" s="22" t="s">
        <v>452</v>
      </c>
      <c r="G1067" s="23">
        <v>12000</v>
      </c>
      <c r="H1067" s="24"/>
    </row>
    <row r="1068" spans="4:8">
      <c r="D1068" s="20">
        <v>105</v>
      </c>
      <c r="E1068" s="36" t="s">
        <v>1517</v>
      </c>
      <c r="F1068" s="22" t="s">
        <v>87</v>
      </c>
      <c r="G1068" s="23">
        <v>1429100</v>
      </c>
      <c r="H1068" s="24"/>
    </row>
    <row r="1069" spans="4:8">
      <c r="D1069" s="20">
        <v>106</v>
      </c>
      <c r="E1069" s="36" t="s">
        <v>1518</v>
      </c>
      <c r="F1069" s="22" t="s">
        <v>452</v>
      </c>
      <c r="G1069" s="23">
        <v>7400</v>
      </c>
      <c r="H1069" s="24"/>
    </row>
    <row r="1070" spans="4:8">
      <c r="D1070" s="20">
        <v>107</v>
      </c>
      <c r="E1070" s="36" t="s">
        <v>1519</v>
      </c>
      <c r="F1070" s="22" t="s">
        <v>92</v>
      </c>
      <c r="G1070" s="23">
        <v>13500</v>
      </c>
      <c r="H1070" s="24"/>
    </row>
    <row r="1071" spans="4:8">
      <c r="D1071" s="20">
        <v>108</v>
      </c>
      <c r="E1071" s="36" t="s">
        <v>1520</v>
      </c>
      <c r="F1071" s="22" t="s">
        <v>92</v>
      </c>
      <c r="G1071" s="23">
        <v>75000</v>
      </c>
      <c r="H1071" s="24"/>
    </row>
    <row r="1072" spans="4:8">
      <c r="D1072" s="20">
        <v>109</v>
      </c>
      <c r="E1072" s="21" t="s">
        <v>1521</v>
      </c>
      <c r="F1072" s="22" t="s">
        <v>92</v>
      </c>
      <c r="G1072" s="23">
        <v>94000</v>
      </c>
      <c r="H1072" s="24"/>
    </row>
    <row r="1073" spans="4:8">
      <c r="D1073" s="20">
        <v>110</v>
      </c>
      <c r="E1073" s="21" t="s">
        <v>1522</v>
      </c>
      <c r="F1073" s="22" t="s">
        <v>92</v>
      </c>
      <c r="G1073" s="23">
        <v>136000</v>
      </c>
      <c r="H1073" s="24"/>
    </row>
    <row r="1074" spans="4:8">
      <c r="D1074" s="20">
        <v>111</v>
      </c>
      <c r="E1074" s="36" t="s">
        <v>1523</v>
      </c>
      <c r="F1074" s="22" t="s">
        <v>76</v>
      </c>
      <c r="G1074" s="23">
        <v>130000</v>
      </c>
      <c r="H1074" s="24"/>
    </row>
    <row r="1075" spans="4:8">
      <c r="D1075" s="20" t="s">
        <v>1524</v>
      </c>
      <c r="E1075" s="21" t="s">
        <v>1525</v>
      </c>
      <c r="F1075" s="22"/>
      <c r="G1075" s="23"/>
      <c r="H1075" s="24"/>
    </row>
    <row r="1076" spans="4:8">
      <c r="D1076" s="20">
        <v>1</v>
      </c>
      <c r="E1076" s="36" t="s">
        <v>1526</v>
      </c>
      <c r="F1076" s="22" t="s">
        <v>1092</v>
      </c>
      <c r="G1076" s="23">
        <v>50000</v>
      </c>
      <c r="H1076" s="24"/>
    </row>
    <row r="1077" spans="4:8">
      <c r="D1077" s="20">
        <v>2</v>
      </c>
      <c r="E1077" s="36" t="s">
        <v>1527</v>
      </c>
      <c r="F1077" s="22" t="s">
        <v>1528</v>
      </c>
      <c r="G1077" s="23">
        <v>307300</v>
      </c>
      <c r="H1077" s="24"/>
    </row>
    <row r="1078" spans="4:8">
      <c r="D1078" s="20">
        <v>3</v>
      </c>
      <c r="E1078" s="36" t="s">
        <v>1529</v>
      </c>
      <c r="F1078" s="22" t="s">
        <v>1528</v>
      </c>
      <c r="G1078" s="23">
        <v>602500</v>
      </c>
      <c r="H1078" s="24"/>
    </row>
    <row r="1079" spans="4:8">
      <c r="D1079" s="20">
        <v>4</v>
      </c>
      <c r="E1079" s="36" t="s">
        <v>1530</v>
      </c>
      <c r="F1079" s="22" t="s">
        <v>1528</v>
      </c>
      <c r="G1079" s="23">
        <v>61100</v>
      </c>
      <c r="H1079" s="24"/>
    </row>
    <row r="1080" spans="4:8">
      <c r="D1080" s="20">
        <v>5</v>
      </c>
      <c r="E1080" s="36" t="s">
        <v>1531</v>
      </c>
      <c r="F1080" s="22" t="s">
        <v>1528</v>
      </c>
      <c r="G1080" s="23">
        <v>6253800</v>
      </c>
      <c r="H1080" s="24"/>
    </row>
    <row r="1081" spans="4:8">
      <c r="D1081" s="20">
        <v>6</v>
      </c>
      <c r="E1081" s="36" t="s">
        <v>1532</v>
      </c>
      <c r="F1081" s="22" t="s">
        <v>1528</v>
      </c>
      <c r="G1081" s="23">
        <v>74900</v>
      </c>
      <c r="H1081" s="24"/>
    </row>
    <row r="1082" spans="4:8">
      <c r="D1082" s="20">
        <v>7</v>
      </c>
      <c r="E1082" s="36" t="s">
        <v>348</v>
      </c>
      <c r="F1082" s="22" t="s">
        <v>323</v>
      </c>
      <c r="G1082" s="23">
        <v>850000</v>
      </c>
      <c r="H1082" s="24"/>
    </row>
    <row r="1083" spans="4:8">
      <c r="D1083" s="20">
        <v>8</v>
      </c>
      <c r="E1083" s="36" t="s">
        <v>1533</v>
      </c>
      <c r="F1083" s="22" t="s">
        <v>1528</v>
      </c>
      <c r="G1083" s="23">
        <v>235000</v>
      </c>
      <c r="H1083" s="24"/>
    </row>
    <row r="1084" spans="4:8">
      <c r="D1084" s="20">
        <v>9</v>
      </c>
      <c r="E1084" s="36" t="s">
        <v>1534</v>
      </c>
      <c r="F1084" s="22" t="s">
        <v>1528</v>
      </c>
      <c r="G1084" s="23">
        <v>476900</v>
      </c>
      <c r="H1084" s="24"/>
    </row>
    <row r="1085" spans="4:8">
      <c r="D1085" s="20">
        <v>10</v>
      </c>
      <c r="E1085" s="36" t="s">
        <v>1535</v>
      </c>
      <c r="F1085" s="22" t="s">
        <v>1528</v>
      </c>
      <c r="G1085" s="23">
        <v>912500</v>
      </c>
      <c r="H1085" s="24"/>
    </row>
    <row r="1086" spans="4:8">
      <c r="D1086" s="20">
        <v>11</v>
      </c>
      <c r="E1086" s="36" t="s">
        <v>1536</v>
      </c>
      <c r="F1086" s="22" t="s">
        <v>1528</v>
      </c>
      <c r="G1086" s="23">
        <v>60200</v>
      </c>
      <c r="H1086" s="24"/>
    </row>
    <row r="1087" spans="4:8">
      <c r="D1087" s="20">
        <v>12</v>
      </c>
      <c r="E1087" s="36" t="s">
        <v>1537</v>
      </c>
      <c r="F1087" s="22" t="s">
        <v>323</v>
      </c>
      <c r="G1087" s="23">
        <v>300000</v>
      </c>
      <c r="H1087" s="24"/>
    </row>
    <row r="1088" spans="4:8">
      <c r="D1088" s="20">
        <v>13</v>
      </c>
      <c r="E1088" s="36" t="s">
        <v>1538</v>
      </c>
      <c r="F1088" s="22" t="s">
        <v>1528</v>
      </c>
      <c r="G1088" s="23">
        <v>648500</v>
      </c>
      <c r="H1088" s="24"/>
    </row>
    <row r="1089" spans="4:8">
      <c r="D1089" s="20">
        <v>14</v>
      </c>
      <c r="E1089" s="36" t="s">
        <v>1539</v>
      </c>
      <c r="F1089" s="22" t="s">
        <v>1528</v>
      </c>
      <c r="G1089" s="23">
        <v>185500</v>
      </c>
      <c r="H1089" s="24"/>
    </row>
    <row r="1090" spans="4:8">
      <c r="D1090" s="20">
        <v>15</v>
      </c>
      <c r="E1090" s="36" t="s">
        <v>1540</v>
      </c>
      <c r="F1090" s="22" t="s">
        <v>396</v>
      </c>
      <c r="G1090" s="23">
        <v>700000</v>
      </c>
      <c r="H1090" s="24"/>
    </row>
    <row r="1091" spans="4:8">
      <c r="D1091" s="20">
        <v>16</v>
      </c>
      <c r="E1091" s="36" t="s">
        <v>1541</v>
      </c>
      <c r="F1091" s="22" t="s">
        <v>1528</v>
      </c>
      <c r="G1091" s="23">
        <v>94600</v>
      </c>
      <c r="H1091" s="24"/>
    </row>
    <row r="1092" spans="4:8">
      <c r="D1092" s="20">
        <v>17</v>
      </c>
      <c r="E1092" s="21" t="s">
        <v>1542</v>
      </c>
      <c r="F1092" s="22" t="s">
        <v>1528</v>
      </c>
      <c r="G1092" s="23">
        <v>103400</v>
      </c>
      <c r="H1092" s="24"/>
    </row>
    <row r="1093" spans="4:8">
      <c r="D1093" s="20">
        <v>18</v>
      </c>
      <c r="E1093" s="21" t="s">
        <v>1543</v>
      </c>
      <c r="F1093" s="22" t="s">
        <v>1528</v>
      </c>
      <c r="G1093" s="23">
        <v>576100</v>
      </c>
      <c r="H1093" s="24"/>
    </row>
    <row r="1094" spans="4:8">
      <c r="D1094" s="20">
        <v>19</v>
      </c>
      <c r="E1094" s="36" t="s">
        <v>1544</v>
      </c>
      <c r="F1094" s="22" t="s">
        <v>1528</v>
      </c>
      <c r="G1094" s="23">
        <v>800700</v>
      </c>
      <c r="H1094" s="24"/>
    </row>
    <row r="1095" spans="4:8">
      <c r="D1095" s="20">
        <v>20</v>
      </c>
      <c r="E1095" s="36" t="s">
        <v>1545</v>
      </c>
      <c r="F1095" s="22" t="s">
        <v>1528</v>
      </c>
      <c r="G1095" s="23">
        <v>296800</v>
      </c>
      <c r="H1095" s="24"/>
    </row>
    <row r="1096" spans="4:8">
      <c r="D1096" s="20">
        <v>21</v>
      </c>
      <c r="E1096" s="36" t="s">
        <v>1546</v>
      </c>
      <c r="F1096" s="22" t="s">
        <v>1528</v>
      </c>
      <c r="G1096" s="23">
        <v>582400</v>
      </c>
      <c r="H1096" s="24"/>
    </row>
    <row r="1097" spans="4:8">
      <c r="D1097" s="20">
        <v>22</v>
      </c>
      <c r="E1097" s="36" t="s">
        <v>1547</v>
      </c>
      <c r="F1097" s="22" t="s">
        <v>323</v>
      </c>
      <c r="G1097" s="23">
        <v>800000</v>
      </c>
      <c r="H1097" s="24"/>
    </row>
    <row r="1098" spans="4:8">
      <c r="D1098" s="20">
        <v>23</v>
      </c>
      <c r="E1098" s="36" t="s">
        <v>1548</v>
      </c>
      <c r="F1098" s="22" t="s">
        <v>1528</v>
      </c>
      <c r="G1098" s="23">
        <v>440800</v>
      </c>
      <c r="H1098" s="24"/>
    </row>
    <row r="1099" spans="4:8">
      <c r="D1099" s="20">
        <v>24</v>
      </c>
      <c r="E1099" s="21" t="s">
        <v>1549</v>
      </c>
      <c r="F1099" s="22" t="s">
        <v>1528</v>
      </c>
      <c r="G1099" s="23">
        <v>359800</v>
      </c>
      <c r="H1099" s="24"/>
    </row>
    <row r="1100" spans="4:8">
      <c r="D1100" s="20">
        <v>25</v>
      </c>
      <c r="E1100" s="36" t="s">
        <v>347</v>
      </c>
      <c r="F1100" s="22" t="s">
        <v>323</v>
      </c>
      <c r="G1100" s="23">
        <v>800000</v>
      </c>
      <c r="H1100" s="24"/>
    </row>
    <row r="1101" spans="4:8">
      <c r="D1101" s="20">
        <v>26</v>
      </c>
      <c r="E1101" s="36" t="s">
        <v>1550</v>
      </c>
      <c r="F1101" s="22" t="s">
        <v>1528</v>
      </c>
      <c r="G1101" s="23">
        <v>55100</v>
      </c>
      <c r="H1101" s="24"/>
    </row>
    <row r="1102" spans="4:8">
      <c r="D1102" s="20">
        <v>27</v>
      </c>
      <c r="E1102" s="36" t="s">
        <v>1551</v>
      </c>
      <c r="F1102" s="22" t="s">
        <v>323</v>
      </c>
      <c r="G1102" s="23">
        <v>425000</v>
      </c>
      <c r="H1102" s="24"/>
    </row>
    <row r="1103" spans="4:8">
      <c r="D1103" s="20">
        <v>28</v>
      </c>
      <c r="E1103" s="36" t="s">
        <v>1552</v>
      </c>
      <c r="F1103" s="22" t="s">
        <v>323</v>
      </c>
      <c r="G1103" s="23">
        <v>42000</v>
      </c>
      <c r="H1103" s="24"/>
    </row>
    <row r="1104" spans="4:8">
      <c r="D1104" s="20">
        <v>29</v>
      </c>
      <c r="E1104" s="36" t="s">
        <v>1553</v>
      </c>
      <c r="F1104" s="22" t="s">
        <v>323</v>
      </c>
      <c r="G1104" s="23">
        <v>265000</v>
      </c>
      <c r="H1104" s="24"/>
    </row>
    <row r="1105" spans="4:8">
      <c r="D1105" s="20">
        <v>30</v>
      </c>
      <c r="E1105" s="21" t="s">
        <v>1554</v>
      </c>
      <c r="F1105" s="22" t="s">
        <v>1528</v>
      </c>
      <c r="G1105" s="23">
        <v>556100</v>
      </c>
      <c r="H1105" s="24"/>
    </row>
    <row r="1106" spans="4:8">
      <c r="D1106" s="20">
        <v>31</v>
      </c>
      <c r="E1106" s="36" t="s">
        <v>1555</v>
      </c>
      <c r="F1106" s="22" t="s">
        <v>1528</v>
      </c>
      <c r="G1106" s="23">
        <v>304800</v>
      </c>
      <c r="H1106" s="24"/>
    </row>
    <row r="1107" spans="4:8">
      <c r="D1107" s="20">
        <v>32</v>
      </c>
      <c r="E1107" s="21" t="s">
        <v>1556</v>
      </c>
      <c r="F1107" s="22" t="s">
        <v>1528</v>
      </c>
      <c r="G1107" s="23">
        <v>676500</v>
      </c>
      <c r="H1107" s="24"/>
    </row>
    <row r="1108" spans="4:8">
      <c r="D1108" s="20">
        <v>33</v>
      </c>
      <c r="E1108" s="21" t="s">
        <v>1557</v>
      </c>
      <c r="F1108" s="22" t="s">
        <v>1528</v>
      </c>
      <c r="G1108" s="23">
        <v>344400</v>
      </c>
      <c r="H1108" s="24"/>
    </row>
    <row r="1109" spans="4:8">
      <c r="D1109" s="20">
        <v>34</v>
      </c>
      <c r="E1109" s="36" t="s">
        <v>1558</v>
      </c>
      <c r="F1109" s="22" t="s">
        <v>1528</v>
      </c>
      <c r="G1109" s="23">
        <v>668200</v>
      </c>
      <c r="H1109" s="24"/>
    </row>
    <row r="1110" spans="4:8">
      <c r="D1110" s="20">
        <v>35</v>
      </c>
      <c r="E1110" s="36" t="s">
        <v>1559</v>
      </c>
      <c r="F1110" s="22" t="s">
        <v>1528</v>
      </c>
      <c r="G1110" s="23">
        <v>465100</v>
      </c>
      <c r="H1110" s="24"/>
    </row>
    <row r="1111" spans="4:8">
      <c r="D1111" s="20">
        <v>36</v>
      </c>
      <c r="E1111" s="36" t="s">
        <v>1560</v>
      </c>
      <c r="F1111" s="22" t="s">
        <v>1528</v>
      </c>
      <c r="G1111" s="23">
        <v>410200</v>
      </c>
      <c r="H1111" s="24"/>
    </row>
    <row r="1112" spans="4:8">
      <c r="D1112" s="20">
        <v>37</v>
      </c>
      <c r="E1112" s="36" t="s">
        <v>1561</v>
      </c>
      <c r="F1112" s="22" t="s">
        <v>323</v>
      </c>
      <c r="G1112" s="23">
        <v>350000</v>
      </c>
      <c r="H1112" s="24"/>
    </row>
    <row r="1113" spans="4:8">
      <c r="D1113" s="20">
        <v>38</v>
      </c>
      <c r="E1113" s="36" t="s">
        <v>1562</v>
      </c>
      <c r="F1113" s="22" t="s">
        <v>323</v>
      </c>
      <c r="G1113" s="23">
        <v>2300000</v>
      </c>
      <c r="H1113" s="24" t="s">
        <v>1563</v>
      </c>
    </row>
    <row r="1114" spans="4:8">
      <c r="D1114" s="20">
        <v>39</v>
      </c>
      <c r="E1114" s="36" t="s">
        <v>1564</v>
      </c>
      <c r="F1114" s="22" t="s">
        <v>396</v>
      </c>
      <c r="G1114" s="23">
        <v>280000</v>
      </c>
      <c r="H1114" s="24"/>
    </row>
    <row r="1115" spans="4:8">
      <c r="D1115" s="20">
        <v>40</v>
      </c>
      <c r="E1115" s="36" t="s">
        <v>1565</v>
      </c>
      <c r="F1115" s="22" t="s">
        <v>323</v>
      </c>
      <c r="G1115" s="23">
        <v>100000</v>
      </c>
      <c r="H1115" s="24"/>
    </row>
    <row r="1116" spans="4:8">
      <c r="D1116" s="20">
        <v>41</v>
      </c>
      <c r="E1116" s="21" t="s">
        <v>1566</v>
      </c>
      <c r="F1116" s="22" t="s">
        <v>323</v>
      </c>
      <c r="G1116" s="23">
        <v>170000</v>
      </c>
      <c r="H1116" s="24"/>
    </row>
    <row r="1117" spans="4:8">
      <c r="D1117" s="20">
        <v>42</v>
      </c>
      <c r="E1117" s="21" t="s">
        <v>1567</v>
      </c>
      <c r="F1117" s="22" t="s">
        <v>323</v>
      </c>
      <c r="G1117" s="23">
        <v>250000</v>
      </c>
      <c r="H1117" s="24"/>
    </row>
    <row r="1118" spans="4:8">
      <c r="D1118" s="20">
        <v>43</v>
      </c>
      <c r="E1118" s="21" t="s">
        <v>1568</v>
      </c>
      <c r="F1118" s="22" t="s">
        <v>323</v>
      </c>
      <c r="G1118" s="23">
        <v>340000</v>
      </c>
      <c r="H1118" s="24"/>
    </row>
    <row r="1119" spans="4:8">
      <c r="D1119" s="20">
        <v>44</v>
      </c>
      <c r="E1119" s="36" t="s">
        <v>1569</v>
      </c>
      <c r="F1119" s="22" t="s">
        <v>396</v>
      </c>
      <c r="G1119" s="23">
        <v>560625</v>
      </c>
      <c r="H1119" s="24"/>
    </row>
    <row r="1120" spans="4:8">
      <c r="D1120" s="20">
        <v>45</v>
      </c>
      <c r="E1120" s="36" t="s">
        <v>1570</v>
      </c>
      <c r="F1120" s="22" t="s">
        <v>1528</v>
      </c>
      <c r="G1120" s="23">
        <v>325000</v>
      </c>
      <c r="H1120" s="24"/>
    </row>
    <row r="1121" spans="4:8">
      <c r="D1121" s="20">
        <v>46</v>
      </c>
      <c r="E1121" s="21" t="s">
        <v>1571</v>
      </c>
      <c r="F1121" s="22" t="s">
        <v>1528</v>
      </c>
      <c r="G1121" s="23">
        <v>350000</v>
      </c>
      <c r="H1121" s="24"/>
    </row>
    <row r="1122" spans="4:8">
      <c r="D1122" s="20">
        <v>47</v>
      </c>
      <c r="E1122" s="36" t="s">
        <v>1572</v>
      </c>
      <c r="F1122" s="22" t="s">
        <v>1528</v>
      </c>
      <c r="G1122" s="23">
        <v>415000</v>
      </c>
      <c r="H1122" s="24"/>
    </row>
    <row r="1123" spans="4:8">
      <c r="D1123" s="20">
        <v>48</v>
      </c>
      <c r="E1123" s="36" t="s">
        <v>1573</v>
      </c>
      <c r="F1123" s="22" t="s">
        <v>396</v>
      </c>
      <c r="G1123" s="23">
        <v>50000</v>
      </c>
      <c r="H1123" s="24"/>
    </row>
    <row r="1124" spans="4:8">
      <c r="D1124" s="20">
        <v>49</v>
      </c>
      <c r="E1124" s="36" t="s">
        <v>1574</v>
      </c>
      <c r="F1124" s="22" t="s">
        <v>323</v>
      </c>
      <c r="G1124" s="23">
        <v>150000</v>
      </c>
      <c r="H1124" s="24"/>
    </row>
    <row r="1125" spans="4:8">
      <c r="D1125" s="20">
        <v>50</v>
      </c>
      <c r="E1125" s="36" t="s">
        <v>1575</v>
      </c>
      <c r="F1125" s="22" t="s">
        <v>1528</v>
      </c>
      <c r="G1125" s="23">
        <v>45000</v>
      </c>
      <c r="H1125" s="24"/>
    </row>
    <row r="1126" spans="4:8">
      <c r="D1126" s="20">
        <v>51</v>
      </c>
      <c r="E1126" s="36" t="s">
        <v>1576</v>
      </c>
      <c r="F1126" s="22" t="s">
        <v>1528</v>
      </c>
      <c r="G1126" s="23">
        <v>548600</v>
      </c>
      <c r="H1126" s="24"/>
    </row>
    <row r="1127" spans="4:8">
      <c r="D1127" s="20">
        <v>52</v>
      </c>
      <c r="E1127" s="36" t="s">
        <v>1577</v>
      </c>
      <c r="F1127" s="22" t="s">
        <v>1528</v>
      </c>
      <c r="G1127" s="23">
        <v>99800</v>
      </c>
      <c r="H1127" s="24"/>
    </row>
    <row r="1128" spans="4:8">
      <c r="D1128" s="20">
        <v>53</v>
      </c>
      <c r="E1128" s="36" t="s">
        <v>1578</v>
      </c>
      <c r="F1128" s="22" t="s">
        <v>1528</v>
      </c>
      <c r="G1128" s="23">
        <v>153400</v>
      </c>
      <c r="H1128" s="24"/>
    </row>
    <row r="1129" spans="4:8">
      <c r="D1129" s="20">
        <v>54</v>
      </c>
      <c r="E1129" s="36" t="s">
        <v>1579</v>
      </c>
      <c r="F1129" s="22" t="s">
        <v>1528</v>
      </c>
      <c r="G1129" s="23">
        <v>491000</v>
      </c>
      <c r="H1129" s="24"/>
    </row>
    <row r="1130" spans="4:8">
      <c r="D1130" s="20">
        <v>55</v>
      </c>
      <c r="E1130" s="36" t="s">
        <v>1580</v>
      </c>
      <c r="F1130" s="22" t="s">
        <v>323</v>
      </c>
      <c r="G1130" s="23">
        <v>6600000</v>
      </c>
      <c r="H1130" s="24"/>
    </row>
    <row r="1131" spans="4:8">
      <c r="D1131" s="20">
        <v>56</v>
      </c>
      <c r="E1131" s="21" t="s">
        <v>1581</v>
      </c>
      <c r="F1131" s="22" t="s">
        <v>323</v>
      </c>
      <c r="G1131" s="23">
        <v>6300000</v>
      </c>
      <c r="H1131" s="24"/>
    </row>
    <row r="1132" spans="4:8">
      <c r="D1132" s="20">
        <v>57</v>
      </c>
      <c r="E1132" s="21" t="s">
        <v>1582</v>
      </c>
      <c r="F1132" s="22" t="s">
        <v>323</v>
      </c>
      <c r="G1132" s="23">
        <v>8000000</v>
      </c>
      <c r="H1132" s="24"/>
    </row>
    <row r="1133" spans="4:8">
      <c r="D1133" s="20">
        <v>58</v>
      </c>
      <c r="E1133" s="21" t="s">
        <v>1583</v>
      </c>
      <c r="F1133" s="22" t="s">
        <v>323</v>
      </c>
      <c r="G1133" s="23">
        <v>6000000</v>
      </c>
      <c r="H1133" s="24"/>
    </row>
    <row r="1134" spans="4:8">
      <c r="D1134" s="20">
        <v>59</v>
      </c>
      <c r="E1134" s="36" t="s">
        <v>1584</v>
      </c>
      <c r="F1134" s="22" t="s">
        <v>396</v>
      </c>
      <c r="G1134" s="23">
        <v>300000</v>
      </c>
      <c r="H1134" s="24"/>
    </row>
    <row r="1135" spans="4:8">
      <c r="D1135" s="20">
        <v>60</v>
      </c>
      <c r="E1135" s="36" t="s">
        <v>1585</v>
      </c>
      <c r="F1135" s="22" t="s">
        <v>396</v>
      </c>
      <c r="G1135" s="23">
        <v>160000</v>
      </c>
      <c r="H1135" s="24"/>
    </row>
    <row r="1136" spans="4:8">
      <c r="D1136" s="20">
        <v>61</v>
      </c>
      <c r="E1136" s="36" t="s">
        <v>1586</v>
      </c>
      <c r="F1136" s="22" t="s">
        <v>1528</v>
      </c>
      <c r="G1136" s="23">
        <v>491000</v>
      </c>
      <c r="H1136" s="24"/>
    </row>
    <row r="1137" spans="4:8">
      <c r="D1137" s="20">
        <v>62</v>
      </c>
      <c r="E1137" s="36" t="s">
        <v>1587</v>
      </c>
      <c r="F1137" s="22" t="s">
        <v>323</v>
      </c>
      <c r="G1137" s="23">
        <v>25000</v>
      </c>
      <c r="H1137" s="24"/>
    </row>
    <row r="1138" spans="4:8">
      <c r="D1138" s="20">
        <v>63</v>
      </c>
      <c r="E1138" s="36" t="s">
        <v>498</v>
      </c>
      <c r="F1138" s="22" t="s">
        <v>323</v>
      </c>
      <c r="G1138" s="23">
        <v>25000</v>
      </c>
      <c r="H1138" s="24"/>
    </row>
    <row r="1139" spans="4:8">
      <c r="D1139" s="20">
        <v>64</v>
      </c>
      <c r="E1139" s="36" t="s">
        <v>1588</v>
      </c>
      <c r="F1139" s="22" t="s">
        <v>323</v>
      </c>
      <c r="G1139" s="23">
        <v>150000</v>
      </c>
      <c r="H1139" s="24"/>
    </row>
    <row r="1140" spans="4:8">
      <c r="D1140" s="20">
        <v>65</v>
      </c>
      <c r="E1140" s="21" t="s">
        <v>1589</v>
      </c>
      <c r="F1140" s="22"/>
      <c r="G1140" s="23"/>
      <c r="H1140" s="24"/>
    </row>
    <row r="1141" hidden="1" spans="4:8">
      <c r="D1141" s="20"/>
      <c r="E1141" s="21" t="e">
        <f t="array" ref="E1141">#NAME?</f>
        <v>#NAME?</v>
      </c>
      <c r="F1141" s="22" t="s">
        <v>1590</v>
      </c>
      <c r="G1141" s="23">
        <v>8800</v>
      </c>
      <c r="H1141" s="24"/>
    </row>
    <row r="1142" hidden="1" spans="4:8">
      <c r="D1142" s="20"/>
      <c r="E1142" s="21" t="e">
        <f t="array" ref="E1142">#NAME?</f>
        <v>#NAME?</v>
      </c>
      <c r="F1142" s="22" t="s">
        <v>1590</v>
      </c>
      <c r="G1142" s="23">
        <v>8300</v>
      </c>
      <c r="H1142" s="24"/>
    </row>
    <row r="1143" hidden="1" spans="4:8">
      <c r="D1143" s="20"/>
      <c r="E1143" s="21" t="e">
        <f t="array" ref="E1143">#NAME?</f>
        <v>#NAME?</v>
      </c>
      <c r="F1143" s="22" t="s">
        <v>1590</v>
      </c>
      <c r="G1143" s="23">
        <v>5400</v>
      </c>
      <c r="H1143" s="24"/>
    </row>
    <row r="1144" hidden="1" spans="4:8">
      <c r="D1144" s="20"/>
      <c r="E1144" s="21" t="e">
        <f t="array" ref="E1144">#NAME?</f>
        <v>#NAME?</v>
      </c>
      <c r="F1144" s="22" t="s">
        <v>1590</v>
      </c>
      <c r="G1144" s="23">
        <v>4100</v>
      </c>
      <c r="H1144" s="24"/>
    </row>
    <row r="1145" hidden="1" spans="4:8">
      <c r="D1145" s="20"/>
      <c r="E1145" s="21" t="e">
        <f t="array" ref="E1145">#NAME?</f>
        <v>#NAME?</v>
      </c>
      <c r="F1145" s="22" t="s">
        <v>1590</v>
      </c>
      <c r="G1145" s="23">
        <v>3800</v>
      </c>
      <c r="H1145" s="24"/>
    </row>
    <row r="1146" hidden="1" spans="4:8">
      <c r="D1146" s="20"/>
      <c r="E1146" s="21" t="e">
        <f t="array" ref="E1146">#NAME?</f>
        <v>#NAME?</v>
      </c>
      <c r="F1146" s="22" t="s">
        <v>1590</v>
      </c>
      <c r="G1146" s="23">
        <v>1500</v>
      </c>
      <c r="H1146" s="24"/>
    </row>
    <row r="1147" hidden="1" spans="4:8">
      <c r="D1147" s="20"/>
      <c r="E1147" s="21" t="e">
        <f t="array" ref="E1147">#NAME?</f>
        <v>#NAME?</v>
      </c>
      <c r="F1147" s="22" t="s">
        <v>1590</v>
      </c>
      <c r="G1147" s="23">
        <v>4100</v>
      </c>
      <c r="H1147" s="24"/>
    </row>
    <row r="1148" hidden="1" spans="4:8">
      <c r="D1148" s="20"/>
      <c r="E1148" s="21" t="e">
        <f t="array" ref="E1148">#NAME?</f>
        <v>#NAME?</v>
      </c>
      <c r="F1148" s="22" t="s">
        <v>1590</v>
      </c>
      <c r="G1148" s="23">
        <v>4300</v>
      </c>
      <c r="H1148" s="24"/>
    </row>
    <row r="1149" hidden="1" spans="4:8">
      <c r="D1149" s="20"/>
      <c r="E1149" s="21" t="e">
        <f t="array" ref="E1149">#NAME?</f>
        <v>#NAME?</v>
      </c>
      <c r="F1149" s="22" t="s">
        <v>1590</v>
      </c>
      <c r="G1149" s="23">
        <v>4100</v>
      </c>
      <c r="H1149" s="24"/>
    </row>
    <row r="1150" hidden="1" spans="4:8">
      <c r="D1150" s="20"/>
      <c r="E1150" s="21" t="e">
        <f t="array" ref="E1150">#NAME?</f>
        <v>#NAME?</v>
      </c>
      <c r="F1150" s="22" t="s">
        <v>1590</v>
      </c>
      <c r="G1150" s="23">
        <v>4300</v>
      </c>
      <c r="H1150" s="24"/>
    </row>
    <row r="1151" hidden="1" spans="4:8">
      <c r="D1151" s="20"/>
      <c r="E1151" s="21" t="e">
        <f t="array" ref="E1151">#NAME?</f>
        <v>#NAME?</v>
      </c>
      <c r="F1151" s="22" t="s">
        <v>1590</v>
      </c>
      <c r="G1151" s="23">
        <v>8500</v>
      </c>
      <c r="H1151" s="24"/>
    </row>
    <row r="1152" hidden="1" spans="4:8">
      <c r="D1152" s="20"/>
      <c r="E1152" s="21" t="e">
        <f t="array" ref="E1152">#NAME?</f>
        <v>#NAME?</v>
      </c>
      <c r="F1152" s="22" t="s">
        <v>1590</v>
      </c>
      <c r="G1152" s="23">
        <v>7700</v>
      </c>
      <c r="H1152" s="24"/>
    </row>
    <row r="1153" hidden="1" spans="4:8">
      <c r="D1153" s="20"/>
      <c r="E1153" s="21" t="e">
        <f t="array" ref="E1153">#NAME?</f>
        <v>#NAME?</v>
      </c>
      <c r="F1153" s="22" t="s">
        <v>1590</v>
      </c>
      <c r="G1153" s="23">
        <v>26900</v>
      </c>
      <c r="H1153" s="24"/>
    </row>
    <row r="1154" spans="4:8">
      <c r="D1154" s="20"/>
      <c r="E1154" s="21" t="s">
        <v>1591</v>
      </c>
      <c r="F1154" s="22" t="s">
        <v>1590</v>
      </c>
      <c r="G1154" s="23">
        <v>8800</v>
      </c>
      <c r="H1154" s="24"/>
    </row>
    <row r="1155" spans="4:8">
      <c r="D1155" s="20"/>
      <c r="E1155" s="21" t="s">
        <v>1592</v>
      </c>
      <c r="F1155" s="22" t="s">
        <v>1590</v>
      </c>
      <c r="G1155" s="23">
        <v>17600</v>
      </c>
      <c r="H1155" s="24"/>
    </row>
    <row r="1156" hidden="1" spans="4:8">
      <c r="D1156" s="20"/>
      <c r="E1156" s="21" t="e">
        <f t="array" ref="E1156">#NAME?</f>
        <v>#NAME?</v>
      </c>
      <c r="F1156" s="22" t="s">
        <v>1590</v>
      </c>
      <c r="G1156" s="23">
        <v>5100</v>
      </c>
      <c r="H1156" s="24"/>
    </row>
    <row r="1157" hidden="1" spans="4:8">
      <c r="D1157" s="20"/>
      <c r="E1157" s="21" t="e">
        <f t="array" ref="E1157">#NAME?</f>
        <v>#NAME?</v>
      </c>
      <c r="F1157" s="22" t="s">
        <v>1590</v>
      </c>
      <c r="G1157" s="23">
        <v>64300</v>
      </c>
      <c r="H1157" s="24"/>
    </row>
    <row r="1158" spans="4:8">
      <c r="D1158" s="20">
        <v>66</v>
      </c>
      <c r="E1158" s="36" t="s">
        <v>1593</v>
      </c>
      <c r="F1158" s="22" t="s">
        <v>1528</v>
      </c>
      <c r="G1158" s="23">
        <v>35000</v>
      </c>
      <c r="H1158" s="24"/>
    </row>
    <row r="1159" spans="4:8">
      <c r="D1159" s="20">
        <v>67</v>
      </c>
      <c r="E1159" s="36" t="s">
        <v>1594</v>
      </c>
      <c r="F1159" s="22" t="s">
        <v>323</v>
      </c>
      <c r="G1159" s="23">
        <v>95000</v>
      </c>
      <c r="H1159" s="24"/>
    </row>
    <row r="1160" spans="4:8">
      <c r="D1160" s="20">
        <v>68</v>
      </c>
      <c r="E1160" s="36" t="s">
        <v>1595</v>
      </c>
      <c r="F1160" s="22" t="s">
        <v>1528</v>
      </c>
      <c r="G1160" s="23">
        <v>799500</v>
      </c>
      <c r="H1160" s="24"/>
    </row>
    <row r="1161" spans="4:8">
      <c r="D1161" s="20">
        <v>69</v>
      </c>
      <c r="E1161" s="36" t="s">
        <v>1596</v>
      </c>
      <c r="F1161" s="22" t="s">
        <v>1528</v>
      </c>
      <c r="G1161" s="23">
        <v>469500</v>
      </c>
      <c r="H1161" s="24"/>
    </row>
    <row r="1162" spans="4:8">
      <c r="D1162" s="20">
        <v>70</v>
      </c>
      <c r="E1162" s="36" t="s">
        <v>1597</v>
      </c>
      <c r="F1162" s="22" t="s">
        <v>323</v>
      </c>
      <c r="G1162" s="23">
        <v>150000</v>
      </c>
      <c r="H1162" s="24"/>
    </row>
    <row r="1163" spans="4:8">
      <c r="D1163" s="20">
        <v>71</v>
      </c>
      <c r="E1163" s="36" t="s">
        <v>1598</v>
      </c>
      <c r="F1163" s="22" t="s">
        <v>1528</v>
      </c>
      <c r="G1163" s="23">
        <v>262300</v>
      </c>
      <c r="H1163" s="24"/>
    </row>
    <row r="1164" spans="4:8">
      <c r="D1164" s="20">
        <v>72</v>
      </c>
      <c r="E1164" s="36" t="s">
        <v>1599</v>
      </c>
      <c r="F1164" s="22" t="s">
        <v>323</v>
      </c>
      <c r="G1164" s="23">
        <v>3442900</v>
      </c>
      <c r="H1164" s="24"/>
    </row>
    <row r="1165" spans="4:8">
      <c r="D1165" s="20">
        <v>73</v>
      </c>
      <c r="E1165" s="36" t="s">
        <v>1600</v>
      </c>
      <c r="F1165" s="22" t="s">
        <v>396</v>
      </c>
      <c r="G1165" s="23">
        <v>500000</v>
      </c>
      <c r="H1165" s="24"/>
    </row>
    <row r="1166" spans="4:8">
      <c r="D1166" s="20">
        <v>74</v>
      </c>
      <c r="E1166" s="36" t="s">
        <v>1601</v>
      </c>
      <c r="F1166" s="22" t="s">
        <v>1528</v>
      </c>
      <c r="G1166" s="23">
        <v>58800</v>
      </c>
      <c r="H1166" s="24"/>
    </row>
    <row r="1167" spans="4:8">
      <c r="D1167" s="20">
        <v>75</v>
      </c>
      <c r="E1167" s="36" t="s">
        <v>1602</v>
      </c>
      <c r="F1167" s="22" t="s">
        <v>1528</v>
      </c>
      <c r="G1167" s="23">
        <v>95000</v>
      </c>
      <c r="H1167" s="24"/>
    </row>
    <row r="1168" spans="4:8">
      <c r="D1168" s="20">
        <v>76</v>
      </c>
      <c r="E1168" s="21" t="s">
        <v>1603</v>
      </c>
      <c r="F1168" s="22" t="s">
        <v>1528</v>
      </c>
      <c r="G1168" s="23">
        <v>392200</v>
      </c>
      <c r="H1168" s="24"/>
    </row>
    <row r="1169" spans="4:8">
      <c r="D1169" s="20">
        <v>77</v>
      </c>
      <c r="E1169" s="36" t="s">
        <v>1604</v>
      </c>
      <c r="F1169" s="22" t="s">
        <v>1528</v>
      </c>
      <c r="G1169" s="23">
        <v>71700</v>
      </c>
      <c r="H1169" s="24"/>
    </row>
    <row r="1170" spans="4:8">
      <c r="D1170" s="20">
        <v>78</v>
      </c>
      <c r="E1170" s="36" t="s">
        <v>1605</v>
      </c>
      <c r="F1170" s="22" t="s">
        <v>1528</v>
      </c>
      <c r="G1170" s="23">
        <v>255200</v>
      </c>
      <c r="H1170" s="24"/>
    </row>
    <row r="1171" spans="4:8">
      <c r="D1171" s="20">
        <v>79</v>
      </c>
      <c r="E1171" s="36" t="s">
        <v>322</v>
      </c>
      <c r="F1171" s="22" t="s">
        <v>323</v>
      </c>
      <c r="G1171" s="23">
        <v>75000</v>
      </c>
      <c r="H1171" s="24"/>
    </row>
    <row r="1172" spans="4:8">
      <c r="D1172" s="20">
        <v>80</v>
      </c>
      <c r="E1172" s="36" t="s">
        <v>1606</v>
      </c>
      <c r="F1172" s="22" t="s">
        <v>1528</v>
      </c>
      <c r="G1172" s="23">
        <v>472400</v>
      </c>
      <c r="H1172" s="24"/>
    </row>
    <row r="1173" spans="4:8">
      <c r="D1173" s="20">
        <v>81</v>
      </c>
      <c r="E1173" s="36" t="s">
        <v>1607</v>
      </c>
      <c r="F1173" s="22" t="s">
        <v>323</v>
      </c>
      <c r="G1173" s="23">
        <v>350000</v>
      </c>
      <c r="H1173" s="24"/>
    </row>
    <row r="1174" spans="4:8">
      <c r="D1174" s="20">
        <v>82</v>
      </c>
      <c r="E1174" s="36" t="s">
        <v>1608</v>
      </c>
      <c r="F1174" s="22" t="s">
        <v>323</v>
      </c>
      <c r="G1174" s="23">
        <v>350000</v>
      </c>
      <c r="H1174" s="24"/>
    </row>
    <row r="1175" spans="4:8">
      <c r="D1175" s="20">
        <v>83</v>
      </c>
      <c r="E1175" s="36" t="s">
        <v>1609</v>
      </c>
      <c r="F1175" s="22" t="s">
        <v>1092</v>
      </c>
      <c r="G1175" s="23">
        <v>45000</v>
      </c>
      <c r="H1175" s="24"/>
    </row>
    <row r="1176" spans="4:8">
      <c r="D1176" s="20">
        <v>84</v>
      </c>
      <c r="E1176" s="36" t="s">
        <v>1610</v>
      </c>
      <c r="F1176" s="22" t="s">
        <v>372</v>
      </c>
      <c r="G1176" s="23">
        <v>52000</v>
      </c>
      <c r="H1176" s="24"/>
    </row>
    <row r="1177" spans="4:8">
      <c r="D1177" s="20">
        <v>85</v>
      </c>
      <c r="E1177" s="36" t="s">
        <v>1611</v>
      </c>
      <c r="F1177" s="22" t="s">
        <v>1612</v>
      </c>
      <c r="G1177" s="23">
        <v>969</v>
      </c>
      <c r="H1177" s="24"/>
    </row>
    <row r="1178" spans="4:8">
      <c r="D1178" s="20">
        <v>86</v>
      </c>
      <c r="E1178" s="36" t="s">
        <v>1613</v>
      </c>
      <c r="F1178" s="22" t="s">
        <v>87</v>
      </c>
      <c r="G1178" s="23">
        <v>15000</v>
      </c>
      <c r="H1178" s="24"/>
    </row>
    <row r="1179" spans="4:8">
      <c r="D1179" s="20">
        <v>87</v>
      </c>
      <c r="E1179" s="36" t="s">
        <v>1614</v>
      </c>
      <c r="F1179" s="22" t="s">
        <v>87</v>
      </c>
      <c r="G1179" s="23">
        <v>3500</v>
      </c>
      <c r="H1179" s="24"/>
    </row>
    <row r="1180" spans="4:8">
      <c r="D1180" s="20">
        <v>88</v>
      </c>
      <c r="E1180" s="36" t="s">
        <v>1615</v>
      </c>
      <c r="F1180" s="22" t="s">
        <v>1612</v>
      </c>
      <c r="G1180" s="23">
        <v>850</v>
      </c>
      <c r="H1180" s="24"/>
    </row>
    <row r="1181" spans="4:8">
      <c r="D1181" s="20">
        <v>89</v>
      </c>
      <c r="E1181" s="36" t="s">
        <v>1616</v>
      </c>
      <c r="F1181" s="22" t="s">
        <v>87</v>
      </c>
      <c r="G1181" s="23">
        <v>150000</v>
      </c>
      <c r="H1181" s="24"/>
    </row>
    <row r="1182" spans="4:8">
      <c r="D1182" s="20">
        <v>90</v>
      </c>
      <c r="E1182" s="36" t="s">
        <v>1617</v>
      </c>
      <c r="F1182" s="22" t="s">
        <v>1528</v>
      </c>
      <c r="G1182" s="23">
        <v>85000</v>
      </c>
      <c r="H1182" s="24"/>
    </row>
    <row r="1183" spans="4:8">
      <c r="D1183" s="20">
        <v>91</v>
      </c>
      <c r="E1183" s="36" t="s">
        <v>1618</v>
      </c>
      <c r="F1183" s="22" t="s">
        <v>323</v>
      </c>
      <c r="G1183" s="23">
        <v>300000</v>
      </c>
      <c r="H1183" s="24"/>
    </row>
    <row r="1184" spans="4:8">
      <c r="D1184" s="20">
        <v>92</v>
      </c>
      <c r="E1184" s="36" t="s">
        <v>1619</v>
      </c>
      <c r="F1184" s="22" t="s">
        <v>87</v>
      </c>
      <c r="G1184" s="23">
        <v>15000</v>
      </c>
      <c r="H1184" s="24"/>
    </row>
    <row r="1185" spans="4:8">
      <c r="D1185" s="20">
        <v>93</v>
      </c>
      <c r="E1185" s="36" t="s">
        <v>1620</v>
      </c>
      <c r="F1185" s="22" t="s">
        <v>87</v>
      </c>
      <c r="G1185" s="23">
        <v>25000</v>
      </c>
      <c r="H1185" s="24"/>
    </row>
    <row r="1186" spans="4:8">
      <c r="D1186" s="20">
        <v>94</v>
      </c>
      <c r="E1186" s="36" t="s">
        <v>1621</v>
      </c>
      <c r="F1186" s="22" t="s">
        <v>1622</v>
      </c>
      <c r="G1186" s="23">
        <v>20000</v>
      </c>
      <c r="H1186" s="24"/>
    </row>
    <row r="1187" spans="4:8">
      <c r="D1187" s="20">
        <v>95</v>
      </c>
      <c r="E1187" s="36" t="s">
        <v>1623</v>
      </c>
      <c r="F1187" s="22" t="s">
        <v>87</v>
      </c>
      <c r="G1187" s="23">
        <v>52000</v>
      </c>
      <c r="H1187" s="24"/>
    </row>
    <row r="1188" spans="4:8">
      <c r="D1188" s="20">
        <v>96</v>
      </c>
      <c r="E1188" s="36" t="s">
        <v>1624</v>
      </c>
      <c r="F1188" s="22" t="s">
        <v>323</v>
      </c>
      <c r="G1188" s="23">
        <v>500000</v>
      </c>
      <c r="H1188" s="24"/>
    </row>
    <row r="1189" spans="4:8">
      <c r="D1189" s="20">
        <v>97</v>
      </c>
      <c r="E1189" s="21" t="s">
        <v>1625</v>
      </c>
      <c r="F1189" s="22" t="s">
        <v>323</v>
      </c>
      <c r="G1189" s="23">
        <v>1000000</v>
      </c>
      <c r="H1189" s="24"/>
    </row>
    <row r="1190" spans="4:8">
      <c r="D1190" s="20">
        <v>98</v>
      </c>
      <c r="E1190" s="21" t="s">
        <v>1626</v>
      </c>
      <c r="F1190" s="22" t="s">
        <v>323</v>
      </c>
      <c r="G1190" s="23">
        <v>250000</v>
      </c>
      <c r="H1190" s="24"/>
    </row>
    <row r="1191" spans="4:8">
      <c r="D1191" s="20">
        <v>99</v>
      </c>
      <c r="E1191" s="36" t="s">
        <v>1627</v>
      </c>
      <c r="F1191" s="22" t="s">
        <v>396</v>
      </c>
      <c r="G1191" s="23">
        <v>1920000</v>
      </c>
      <c r="H1191" s="24"/>
    </row>
    <row r="1192" spans="4:8">
      <c r="D1192" s="20">
        <v>100</v>
      </c>
      <c r="E1192" s="36" t="s">
        <v>1628</v>
      </c>
      <c r="F1192" s="22" t="s">
        <v>1528</v>
      </c>
      <c r="G1192" s="23">
        <v>42000</v>
      </c>
      <c r="H1192" s="24"/>
    </row>
    <row r="1193" spans="4:8">
      <c r="D1193" s="20">
        <v>101</v>
      </c>
      <c r="E1193" s="36" t="s">
        <v>1629</v>
      </c>
      <c r="F1193" s="22" t="s">
        <v>323</v>
      </c>
      <c r="G1193" s="23">
        <v>44000</v>
      </c>
      <c r="H1193" s="24"/>
    </row>
    <row r="1194" spans="4:8">
      <c r="D1194" s="20">
        <v>102</v>
      </c>
      <c r="E1194" s="36" t="s">
        <v>1630</v>
      </c>
      <c r="F1194" s="22" t="s">
        <v>323</v>
      </c>
      <c r="G1194" s="23">
        <v>7500</v>
      </c>
      <c r="H1194" s="24"/>
    </row>
    <row r="1195" spans="4:8">
      <c r="D1195" s="20">
        <v>103</v>
      </c>
      <c r="E1195" s="36" t="s">
        <v>1631</v>
      </c>
      <c r="F1195" s="22" t="s">
        <v>323</v>
      </c>
      <c r="G1195" s="23">
        <v>7500</v>
      </c>
      <c r="H1195" s="24"/>
    </row>
    <row r="1196" spans="4:8">
      <c r="D1196" s="20">
        <v>104</v>
      </c>
      <c r="E1196" s="36" t="s">
        <v>1588</v>
      </c>
      <c r="F1196" s="22" t="s">
        <v>323</v>
      </c>
      <c r="G1196" s="23">
        <v>150000</v>
      </c>
      <c r="H1196" s="24"/>
    </row>
    <row r="1197" spans="4:8">
      <c r="D1197" s="20">
        <v>105</v>
      </c>
      <c r="E1197" s="36" t="s">
        <v>1632</v>
      </c>
      <c r="F1197" s="22" t="s">
        <v>323</v>
      </c>
      <c r="G1197" s="23">
        <v>1450000</v>
      </c>
      <c r="H1197" s="24"/>
    </row>
    <row r="1198" spans="4:8">
      <c r="D1198" s="20">
        <v>106</v>
      </c>
      <c r="E1198" s="36" t="s">
        <v>1633</v>
      </c>
      <c r="F1198" s="22" t="s">
        <v>323</v>
      </c>
      <c r="G1198" s="23">
        <v>3400000</v>
      </c>
      <c r="H1198" s="24"/>
    </row>
    <row r="1199" spans="4:8">
      <c r="D1199" s="20">
        <v>107</v>
      </c>
      <c r="E1199" s="21" t="s">
        <v>1634</v>
      </c>
      <c r="F1199" s="22" t="s">
        <v>323</v>
      </c>
      <c r="G1199" s="23">
        <v>6250000</v>
      </c>
      <c r="H1199" s="24"/>
    </row>
    <row r="1200" spans="4:8">
      <c r="D1200" s="20">
        <v>108</v>
      </c>
      <c r="E1200" s="21" t="s">
        <v>1635</v>
      </c>
      <c r="F1200" s="22" t="s">
        <v>323</v>
      </c>
      <c r="G1200" s="23">
        <v>1450000</v>
      </c>
      <c r="H1200" s="24"/>
    </row>
    <row r="1201" spans="4:8">
      <c r="D1201" s="20">
        <v>109</v>
      </c>
      <c r="E1201" s="36" t="s">
        <v>1636</v>
      </c>
      <c r="F1201" s="22" t="s">
        <v>87</v>
      </c>
      <c r="G1201" s="23">
        <v>50000</v>
      </c>
      <c r="H1201" s="24"/>
    </row>
    <row r="1202" spans="4:8">
      <c r="D1202" s="20">
        <v>110</v>
      </c>
      <c r="E1202" s="21" t="s">
        <v>1636</v>
      </c>
      <c r="F1202" s="22" t="s">
        <v>323</v>
      </c>
      <c r="G1202" s="23">
        <v>50000</v>
      </c>
      <c r="H1202" s="24"/>
    </row>
    <row r="1203" spans="4:8">
      <c r="D1203" s="20">
        <v>111</v>
      </c>
      <c r="E1203" s="36" t="s">
        <v>1637</v>
      </c>
      <c r="F1203" s="22" t="s">
        <v>1612</v>
      </c>
      <c r="G1203" s="23">
        <v>30</v>
      </c>
      <c r="H1203" s="24"/>
    </row>
    <row r="1204" spans="4:8">
      <c r="D1204" s="20">
        <v>112</v>
      </c>
      <c r="E1204" s="36" t="s">
        <v>1638</v>
      </c>
      <c r="F1204" s="22" t="s">
        <v>323</v>
      </c>
      <c r="G1204" s="23">
        <v>250000</v>
      </c>
      <c r="H1204" s="24"/>
    </row>
    <row r="1205" spans="4:8">
      <c r="D1205" s="20">
        <v>113</v>
      </c>
      <c r="E1205" s="36" t="s">
        <v>1639</v>
      </c>
      <c r="F1205" s="22" t="s">
        <v>1528</v>
      </c>
      <c r="G1205" s="23">
        <v>525000</v>
      </c>
      <c r="H1205" s="24"/>
    </row>
    <row r="1206" spans="4:8">
      <c r="D1206" s="20">
        <v>114</v>
      </c>
      <c r="E1206" s="36" t="s">
        <v>1640</v>
      </c>
      <c r="F1206" s="22" t="s">
        <v>1612</v>
      </c>
      <c r="G1206" s="23">
        <v>165</v>
      </c>
      <c r="H1206" s="24"/>
    </row>
    <row r="1207" spans="4:8">
      <c r="D1207" s="20">
        <v>115</v>
      </c>
      <c r="E1207" s="36" t="s">
        <v>1641</v>
      </c>
      <c r="F1207" s="42" t="s">
        <v>70</v>
      </c>
      <c r="G1207" s="23">
        <v>25000</v>
      </c>
      <c r="H1207" s="24"/>
    </row>
    <row r="1208" spans="4:8">
      <c r="D1208" s="20">
        <v>116</v>
      </c>
      <c r="E1208" s="36" t="s">
        <v>1642</v>
      </c>
      <c r="F1208" s="42" t="s">
        <v>70</v>
      </c>
      <c r="G1208" s="23">
        <v>30700</v>
      </c>
      <c r="H1208" s="24"/>
    </row>
    <row r="1209" spans="4:8">
      <c r="D1209" s="20">
        <v>117</v>
      </c>
      <c r="E1209" s="36" t="s">
        <v>1643</v>
      </c>
      <c r="F1209" s="42" t="s">
        <v>70</v>
      </c>
      <c r="G1209" s="23">
        <v>43500</v>
      </c>
      <c r="H1209" s="24"/>
    </row>
    <row r="1210" spans="4:8">
      <c r="D1210" s="20">
        <v>118</v>
      </c>
      <c r="E1210" s="36" t="s">
        <v>1644</v>
      </c>
      <c r="F1210" s="42" t="s">
        <v>70</v>
      </c>
      <c r="G1210" s="23">
        <v>55800</v>
      </c>
      <c r="H1210" s="24"/>
    </row>
    <row r="1211" spans="4:8">
      <c r="D1211" s="20">
        <v>119</v>
      </c>
      <c r="E1211" s="36" t="s">
        <v>1645</v>
      </c>
      <c r="F1211" s="42" t="s">
        <v>1646</v>
      </c>
      <c r="G1211" s="23">
        <v>332</v>
      </c>
      <c r="H1211" s="24"/>
    </row>
    <row r="1212" spans="4:8">
      <c r="D1212" s="20">
        <v>120</v>
      </c>
      <c r="E1212" s="36" t="s">
        <v>1647</v>
      </c>
      <c r="F1212" s="42" t="s">
        <v>87</v>
      </c>
      <c r="G1212" s="23">
        <v>2000000</v>
      </c>
      <c r="H1212" s="24"/>
    </row>
    <row r="1213" spans="4:8">
      <c r="D1213" s="20">
        <v>121</v>
      </c>
      <c r="E1213" s="36" t="s">
        <v>1648</v>
      </c>
      <c r="F1213" s="42" t="s">
        <v>87</v>
      </c>
      <c r="G1213" s="23">
        <v>1000000</v>
      </c>
      <c r="H1213" s="24"/>
    </row>
    <row r="1214" spans="4:8">
      <c r="D1214" s="20">
        <v>122</v>
      </c>
      <c r="E1214" s="21" t="s">
        <v>1649</v>
      </c>
      <c r="F1214" s="22" t="s">
        <v>87</v>
      </c>
      <c r="G1214" s="23">
        <v>1500000</v>
      </c>
      <c r="H1214" s="24"/>
    </row>
    <row r="1215" spans="4:8">
      <c r="D1215" s="20">
        <v>123</v>
      </c>
      <c r="E1215" s="36" t="s">
        <v>1650</v>
      </c>
      <c r="F1215" s="42" t="s">
        <v>87</v>
      </c>
      <c r="G1215" s="23">
        <v>300000</v>
      </c>
      <c r="H1215" s="24"/>
    </row>
    <row r="1216" spans="4:8">
      <c r="D1216" s="20">
        <v>124</v>
      </c>
      <c r="E1216" s="36" t="s">
        <v>1489</v>
      </c>
      <c r="F1216" s="42" t="s">
        <v>87</v>
      </c>
      <c r="G1216" s="23">
        <v>11300</v>
      </c>
      <c r="H1216" s="24"/>
    </row>
    <row r="1217" spans="4:8">
      <c r="D1217" s="20">
        <v>125</v>
      </c>
      <c r="E1217" s="36" t="s">
        <v>1651</v>
      </c>
      <c r="F1217" s="42" t="s">
        <v>103</v>
      </c>
      <c r="G1217" s="23">
        <v>100000</v>
      </c>
      <c r="H1217" s="24"/>
    </row>
    <row r="1218" spans="4:8">
      <c r="D1218" s="20">
        <v>126</v>
      </c>
      <c r="E1218" s="36" t="s">
        <v>104</v>
      </c>
      <c r="F1218" s="42" t="s">
        <v>103</v>
      </c>
      <c r="G1218" s="23">
        <v>34000</v>
      </c>
      <c r="H1218" s="24"/>
    </row>
    <row r="1219" spans="4:8">
      <c r="D1219" s="20">
        <v>127</v>
      </c>
      <c r="E1219" s="36" t="s">
        <v>105</v>
      </c>
      <c r="F1219" s="42" t="s">
        <v>103</v>
      </c>
      <c r="G1219" s="23">
        <v>60000</v>
      </c>
      <c r="H1219" s="24"/>
    </row>
    <row r="1220" spans="4:8">
      <c r="D1220" s="20">
        <v>128</v>
      </c>
      <c r="E1220" s="36" t="s">
        <v>106</v>
      </c>
      <c r="F1220" s="42" t="s">
        <v>103</v>
      </c>
      <c r="G1220" s="23">
        <v>45000</v>
      </c>
      <c r="H1220" s="24"/>
    </row>
    <row r="1221" spans="4:8">
      <c r="D1221" s="20">
        <v>129</v>
      </c>
      <c r="E1221" s="36" t="s">
        <v>107</v>
      </c>
      <c r="F1221" s="42" t="s">
        <v>103</v>
      </c>
      <c r="G1221" s="23">
        <v>45000</v>
      </c>
      <c r="H1221" s="24"/>
    </row>
    <row r="1222" spans="4:8">
      <c r="D1222" s="20"/>
      <c r="E1222" s="36"/>
      <c r="F1222" s="42"/>
      <c r="G1222" s="23"/>
      <c r="H1222" s="24"/>
    </row>
    <row r="1223" spans="4:8">
      <c r="D1223" s="20"/>
      <c r="E1223" s="21" t="s">
        <v>1652</v>
      </c>
      <c r="F1223" s="22"/>
      <c r="G1223" s="23"/>
      <c r="H1223" s="24"/>
    </row>
    <row r="1224" spans="4:8">
      <c r="D1224" s="20">
        <v>1</v>
      </c>
      <c r="E1224" s="21" t="s">
        <v>48</v>
      </c>
      <c r="F1224" s="22" t="s">
        <v>49</v>
      </c>
      <c r="G1224" s="23">
        <v>50000</v>
      </c>
      <c r="H1224" s="24"/>
    </row>
    <row r="1225" spans="4:8">
      <c r="D1225" s="20">
        <v>2</v>
      </c>
      <c r="E1225" s="21" t="s">
        <v>51</v>
      </c>
      <c r="F1225" s="22" t="s">
        <v>49</v>
      </c>
      <c r="G1225" s="23">
        <v>100000</v>
      </c>
      <c r="H1225" s="24"/>
    </row>
    <row r="1226" spans="4:8">
      <c r="D1226" s="20">
        <v>3</v>
      </c>
      <c r="E1226" s="21" t="s">
        <v>53</v>
      </c>
      <c r="F1226" s="22" t="s">
        <v>54</v>
      </c>
      <c r="G1226" s="23">
        <v>67450</v>
      </c>
      <c r="H1226" s="24"/>
    </row>
    <row r="1227" spans="4:8">
      <c r="D1227" s="20">
        <v>4</v>
      </c>
      <c r="E1227" s="21" t="s">
        <v>56</v>
      </c>
      <c r="F1227" s="22" t="s">
        <v>57</v>
      </c>
      <c r="G1227" s="23">
        <v>132000</v>
      </c>
      <c r="H1227" s="24"/>
    </row>
    <row r="1228" spans="4:8">
      <c r="D1228" s="20">
        <v>5</v>
      </c>
      <c r="E1228" s="36" t="s">
        <v>59</v>
      </c>
      <c r="F1228" s="42" t="s">
        <v>54</v>
      </c>
      <c r="G1228" s="23">
        <v>154000</v>
      </c>
      <c r="H1228" s="24"/>
    </row>
    <row r="1229" spans="4:8">
      <c r="D1229" s="20">
        <v>6</v>
      </c>
      <c r="E1229" s="36" t="s">
        <v>61</v>
      </c>
      <c r="F1229" s="42" t="s">
        <v>49</v>
      </c>
      <c r="G1229" s="23">
        <v>100000</v>
      </c>
      <c r="H1229" s="24"/>
    </row>
    <row r="1230" spans="4:8">
      <c r="D1230" s="20">
        <v>7</v>
      </c>
      <c r="E1230" s="36" t="s">
        <v>63</v>
      </c>
      <c r="F1230" s="42" t="s">
        <v>64</v>
      </c>
      <c r="G1230" s="23">
        <v>300000</v>
      </c>
      <c r="H1230" s="24"/>
    </row>
    <row r="1231" spans="4:8">
      <c r="D1231" s="20">
        <v>8</v>
      </c>
      <c r="E1231" s="21" t="s">
        <v>66</v>
      </c>
      <c r="F1231" s="22" t="s">
        <v>49</v>
      </c>
      <c r="G1231" s="23">
        <v>75000</v>
      </c>
      <c r="H1231" s="24"/>
    </row>
    <row r="1232" ht="13.25" spans="4:8">
      <c r="D1232" s="50"/>
      <c r="E1232" s="51"/>
      <c r="F1232" s="52"/>
      <c r="G1232" s="53"/>
      <c r="H1232" s="54"/>
    </row>
    <row r="1233" ht="13.25"/>
  </sheetData>
  <mergeCells count="1">
    <mergeCell ref="D4:H4"/>
  </mergeCells>
  <pageMargins left="0.747916666666667" right="0.747916666666667" top="0.984027777777778" bottom="0.984027777777778" header="0.511805555555556" footer="0.511805555555556"/>
  <pageSetup paperSize="256" fitToWidth="0" fitToHeight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35"/>
  <sheetViews>
    <sheetView showGridLines="0" zoomScale="70" zoomScaleNormal="70" topLeftCell="A55" workbookViewId="0">
      <selection activeCell="O72" sqref="O72"/>
    </sheetView>
  </sheetViews>
  <sheetFormatPr defaultColWidth="8.78181818181818" defaultRowHeight="14"/>
  <cols>
    <col min="1" max="1" width="6.78181818181818" style="725" customWidth="1"/>
    <col min="2" max="2" width="4.44545454545455" style="725" customWidth="1"/>
    <col min="3" max="3" width="3.10909090909091" style="726" customWidth="1"/>
    <col min="4" max="4" width="19.5545454545455" style="725" customWidth="1"/>
    <col min="5" max="5" width="1.44545454545455" style="725" customWidth="1"/>
    <col min="6" max="6" width="59.8909090909091" style="725" customWidth="1"/>
    <col min="7" max="7" width="15" style="727" customWidth="1"/>
    <col min="8" max="9" width="9.78181818181818" style="721" customWidth="1"/>
    <col min="10" max="10" width="16.7818181818182" style="728" customWidth="1"/>
    <col min="11" max="11" width="17.7818181818182" style="727" customWidth="1"/>
    <col min="12" max="12" width="9.78181818181818" style="727" customWidth="1"/>
    <col min="13" max="13" width="10" style="725" customWidth="1"/>
    <col min="14" max="14" width="8.78181818181818" style="725"/>
    <col min="15" max="15" width="11.6636363636364" style="725" customWidth="1"/>
    <col min="16" max="17" width="8.78181818181818" style="725"/>
    <col min="18" max="18" width="9.66363636363636" style="725" customWidth="1"/>
    <col min="19" max="19" width="17.4454545454545" style="725" customWidth="1"/>
    <col min="20" max="20" width="22.2181818181818" style="725" customWidth="1"/>
    <col min="21" max="16384" width="8.78181818181818" style="725"/>
  </cols>
  <sheetData>
    <row r="1" ht="14.75"/>
    <row r="2" ht="18.6" customHeight="1" spans="2:21">
      <c r="B2" s="729" t="s">
        <v>0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872"/>
      <c r="U2" s="989"/>
    </row>
    <row r="3" spans="13:20">
      <c r="M3" s="727"/>
      <c r="O3" s="806"/>
      <c r="P3" s="807"/>
      <c r="Q3" s="807"/>
      <c r="R3" s="873"/>
      <c r="S3" s="807"/>
      <c r="T3" s="807"/>
    </row>
    <row r="4" spans="13:20">
      <c r="M4" s="727"/>
      <c r="O4" s="806"/>
      <c r="P4" s="807"/>
      <c r="Q4" s="807"/>
      <c r="R4" s="873"/>
      <c r="S4" s="807"/>
      <c r="T4" s="807"/>
    </row>
    <row r="5" spans="2:20">
      <c r="B5" s="724" t="s">
        <v>1</v>
      </c>
      <c r="C5" s="731"/>
      <c r="D5" s="724"/>
      <c r="E5" s="732" t="s">
        <v>2</v>
      </c>
      <c r="F5" s="724" t="s">
        <v>3</v>
      </c>
      <c r="M5" s="727"/>
      <c r="O5" s="806"/>
      <c r="P5" s="807"/>
      <c r="Q5" s="807"/>
      <c r="R5" s="873"/>
      <c r="S5" s="807"/>
      <c r="T5" s="807"/>
    </row>
    <row r="6" spans="2:20">
      <c r="B6" s="724" t="s">
        <v>4</v>
      </c>
      <c r="C6" s="731"/>
      <c r="D6" s="724"/>
      <c r="E6" s="732" t="s">
        <v>2</v>
      </c>
      <c r="F6" s="731" t="s">
        <v>5</v>
      </c>
      <c r="M6" s="727"/>
      <c r="O6" s="806"/>
      <c r="P6" s="807"/>
      <c r="Q6" s="807"/>
      <c r="R6" s="873"/>
      <c r="S6" s="807"/>
      <c r="T6" s="807"/>
    </row>
    <row r="7" spans="2:20">
      <c r="B7" s="724" t="s">
        <v>6</v>
      </c>
      <c r="C7" s="731"/>
      <c r="D7" s="724"/>
      <c r="E7" s="732" t="s">
        <v>2</v>
      </c>
      <c r="F7" s="731" t="s">
        <v>122</v>
      </c>
      <c r="M7" s="727"/>
      <c r="O7" s="806"/>
      <c r="P7" s="807"/>
      <c r="Q7" s="807"/>
      <c r="R7" s="873"/>
      <c r="S7" s="807"/>
      <c r="T7" s="807"/>
    </row>
    <row r="8" spans="2:20">
      <c r="B8" s="731" t="s">
        <v>8</v>
      </c>
      <c r="C8" s="731"/>
      <c r="D8" s="731"/>
      <c r="E8" s="732" t="s">
        <v>2</v>
      </c>
      <c r="F8" s="731" t="s">
        <v>9</v>
      </c>
      <c r="K8" s="808"/>
      <c r="L8" s="808"/>
      <c r="M8" s="808"/>
      <c r="N8" s="726"/>
      <c r="O8" s="721"/>
      <c r="P8" s="734"/>
      <c r="Q8" s="734"/>
      <c r="R8" s="874"/>
      <c r="S8" s="734"/>
      <c r="T8" s="807"/>
    </row>
    <row r="9" spans="2:20">
      <c r="B9" s="731" t="s">
        <v>10</v>
      </c>
      <c r="C9" s="731"/>
      <c r="D9" s="731"/>
      <c r="E9" s="732" t="s">
        <v>2</v>
      </c>
      <c r="F9" s="733">
        <v>2025</v>
      </c>
      <c r="K9" s="808"/>
      <c r="L9" s="808"/>
      <c r="M9" s="808"/>
      <c r="N9" s="731"/>
      <c r="O9" s="731"/>
      <c r="P9" s="731"/>
      <c r="Q9" s="731"/>
      <c r="R9" s="875"/>
      <c r="S9" s="876"/>
      <c r="T9" s="807"/>
    </row>
    <row r="10" spans="2:20">
      <c r="B10" s="731" t="s">
        <v>11</v>
      </c>
      <c r="C10" s="731"/>
      <c r="D10" s="731"/>
      <c r="E10" s="732" t="s">
        <v>2</v>
      </c>
      <c r="F10" s="1075" t="s">
        <v>12</v>
      </c>
      <c r="K10" s="808"/>
      <c r="L10" s="808"/>
      <c r="M10" s="808"/>
      <c r="N10" s="726"/>
      <c r="O10" s="721"/>
      <c r="P10" s="734"/>
      <c r="Q10" s="734"/>
      <c r="R10" s="874"/>
      <c r="S10" s="734"/>
      <c r="T10" s="807"/>
    </row>
    <row r="11" ht="18" customHeight="1" spans="2:20">
      <c r="B11" s="731" t="s">
        <v>13</v>
      </c>
      <c r="C11" s="731"/>
      <c r="D11" s="731"/>
      <c r="E11" s="732" t="s">
        <v>2</v>
      </c>
      <c r="F11" s="1075" t="str">
        <f>'RAB Progres RKB'!F11</f>
        <v>Minggu Ke 9 (tgl 26 s.d. 01 bulan September tahun 2025)</v>
      </c>
      <c r="K11" s="808"/>
      <c r="L11" s="808"/>
      <c r="M11" s="808"/>
      <c r="N11" s="726"/>
      <c r="O11" s="721"/>
      <c r="P11" s="734"/>
      <c r="Q11" s="734"/>
      <c r="R11" s="874"/>
      <c r="S11" s="734"/>
      <c r="T11" s="807"/>
    </row>
    <row r="12" ht="14.75"/>
    <row r="13" ht="42" customHeight="1" spans="2:20">
      <c r="B13" s="735" t="s">
        <v>15</v>
      </c>
      <c r="C13" s="736" t="s">
        <v>16</v>
      </c>
      <c r="D13" s="736"/>
      <c r="E13" s="736"/>
      <c r="F13" s="736"/>
      <c r="G13" s="737" t="s">
        <v>17</v>
      </c>
      <c r="H13" s="736" t="s">
        <v>18</v>
      </c>
      <c r="I13" s="809" t="s">
        <v>19</v>
      </c>
      <c r="J13" s="737" t="s">
        <v>20</v>
      </c>
      <c r="K13" s="737" t="s">
        <v>21</v>
      </c>
      <c r="L13" s="811" t="s">
        <v>22</v>
      </c>
      <c r="M13" s="812" t="s">
        <v>23</v>
      </c>
      <c r="N13" s="813"/>
      <c r="O13" s="814" t="s">
        <v>24</v>
      </c>
      <c r="P13" s="815"/>
      <c r="Q13" s="877" t="s">
        <v>25</v>
      </c>
      <c r="R13" s="878"/>
      <c r="S13" s="877"/>
      <c r="T13" s="879" t="s">
        <v>26</v>
      </c>
    </row>
    <row r="14" s="721" customFormat="1" ht="15.6" customHeight="1" spans="2:20">
      <c r="B14" s="738"/>
      <c r="C14" s="739"/>
      <c r="D14" s="739"/>
      <c r="E14" s="739"/>
      <c r="F14" s="739"/>
      <c r="G14" s="740"/>
      <c r="H14" s="739"/>
      <c r="I14" s="816"/>
      <c r="J14" s="740"/>
      <c r="K14" s="740"/>
      <c r="L14" s="818"/>
      <c r="M14" s="819" t="s">
        <v>27</v>
      </c>
      <c r="N14" s="820" t="s">
        <v>28</v>
      </c>
      <c r="O14" s="821" t="s">
        <v>29</v>
      </c>
      <c r="P14" s="822" t="s">
        <v>30</v>
      </c>
      <c r="Q14" s="880" t="s">
        <v>31</v>
      </c>
      <c r="R14" s="881" t="s">
        <v>32</v>
      </c>
      <c r="S14" s="880" t="s">
        <v>33</v>
      </c>
      <c r="T14" s="882" t="s">
        <v>34</v>
      </c>
    </row>
    <row r="15" s="806" customFormat="1" ht="23.4" customHeight="1" spans="2:20">
      <c r="B15" s="954">
        <v>1</v>
      </c>
      <c r="C15" s="955">
        <v>2</v>
      </c>
      <c r="D15" s="955"/>
      <c r="E15" s="955"/>
      <c r="F15" s="955"/>
      <c r="G15" s="956">
        <v>3</v>
      </c>
      <c r="H15" s="955">
        <v>4</v>
      </c>
      <c r="I15" s="961">
        <v>5</v>
      </c>
      <c r="J15" s="956">
        <v>6</v>
      </c>
      <c r="K15" s="956">
        <v>7</v>
      </c>
      <c r="L15" s="825">
        <v>8</v>
      </c>
      <c r="M15" s="819"/>
      <c r="N15" s="820"/>
      <c r="O15" s="821"/>
      <c r="P15" s="822"/>
      <c r="Q15" s="880"/>
      <c r="R15" s="881"/>
      <c r="S15" s="880"/>
      <c r="T15" s="882"/>
    </row>
    <row r="16" s="721" customFormat="1" spans="2:20">
      <c r="B16" s="738"/>
      <c r="C16" s="747"/>
      <c r="D16" s="748"/>
      <c r="E16" s="748"/>
      <c r="F16" s="749"/>
      <c r="G16" s="740"/>
      <c r="H16" s="739"/>
      <c r="I16" s="816"/>
      <c r="J16" s="740"/>
      <c r="K16" s="962" t="s">
        <v>35</v>
      </c>
      <c r="L16" s="826" t="s">
        <v>123</v>
      </c>
      <c r="M16" s="827" t="s">
        <v>37</v>
      </c>
      <c r="N16" s="828" t="s">
        <v>38</v>
      </c>
      <c r="O16" s="829" t="s">
        <v>39</v>
      </c>
      <c r="P16" s="830" t="s">
        <v>40</v>
      </c>
      <c r="Q16" s="883" t="s">
        <v>41</v>
      </c>
      <c r="R16" s="884" t="s">
        <v>42</v>
      </c>
      <c r="S16" s="883" t="s">
        <v>43</v>
      </c>
      <c r="T16" s="885" t="s">
        <v>44</v>
      </c>
    </row>
    <row r="17" s="721" customFormat="1" spans="2:20">
      <c r="B17" s="903" t="s">
        <v>45</v>
      </c>
      <c r="C17" s="904" t="s">
        <v>46</v>
      </c>
      <c r="D17" s="905"/>
      <c r="E17" s="957"/>
      <c r="F17" s="958"/>
      <c r="G17" s="959"/>
      <c r="H17" s="960"/>
      <c r="I17" s="960"/>
      <c r="J17" s="959"/>
      <c r="K17" s="926">
        <f>SUM(K18:K25)</f>
        <v>5953500</v>
      </c>
      <c r="L17" s="926"/>
      <c r="M17" s="963"/>
      <c r="N17" s="964"/>
      <c r="O17" s="965"/>
      <c r="P17" s="965"/>
      <c r="Q17" s="990"/>
      <c r="R17" s="990"/>
      <c r="S17" s="990"/>
      <c r="T17" s="991"/>
    </row>
    <row r="18" s="721" customFormat="1" spans="2:20">
      <c r="B18" s="757"/>
      <c r="C18" s="758" t="s">
        <v>47</v>
      </c>
      <c r="D18" s="759" t="s">
        <v>48</v>
      </c>
      <c r="E18" s="759"/>
      <c r="F18" s="760"/>
      <c r="G18" s="761">
        <v>10</v>
      </c>
      <c r="H18" s="762" t="s">
        <v>49</v>
      </c>
      <c r="I18" s="762"/>
      <c r="J18" s="761">
        <f>'Upah Bahan'!G1224</f>
        <v>50000</v>
      </c>
      <c r="K18" s="836">
        <f>G18*J18</f>
        <v>500000</v>
      </c>
      <c r="L18" s="966">
        <f>(K18/'2. RAB Progres Revit Akses&amp;Meu'!$C$41)*100</f>
        <v>0.0770265721987216</v>
      </c>
      <c r="M18" s="832">
        <v>1</v>
      </c>
      <c r="N18" s="833">
        <f>L18*M18</f>
        <v>0.0770265721987216</v>
      </c>
      <c r="O18" s="834"/>
      <c r="P18" s="835">
        <f>L18*O18</f>
        <v>0</v>
      </c>
      <c r="Q18" s="886">
        <f>N18+P18</f>
        <v>0.0770265721987216</v>
      </c>
      <c r="R18" s="887">
        <f>M18+O18</f>
        <v>1</v>
      </c>
      <c r="S18" s="886">
        <f>K18*R18</f>
        <v>500000</v>
      </c>
      <c r="T18" s="888">
        <f>K18-S18</f>
        <v>0</v>
      </c>
    </row>
    <row r="19" s="721" customFormat="1" spans="2:20">
      <c r="B19" s="757"/>
      <c r="C19" s="758" t="s">
        <v>50</v>
      </c>
      <c r="D19" s="759" t="s">
        <v>51</v>
      </c>
      <c r="E19" s="759"/>
      <c r="F19" s="760"/>
      <c r="G19" s="761">
        <v>10</v>
      </c>
      <c r="H19" s="762" t="s">
        <v>49</v>
      </c>
      <c r="I19" s="762"/>
      <c r="J19" s="761">
        <f>'Upah Bahan'!G1225</f>
        <v>100000</v>
      </c>
      <c r="K19" s="836">
        <f>G19*J19</f>
        <v>1000000</v>
      </c>
      <c r="L19" s="966">
        <f>(K19/'2. RAB Progres Revit Akses&amp;Meu'!$C$41)*100</f>
        <v>0.154053144397443</v>
      </c>
      <c r="M19" s="832">
        <v>1</v>
      </c>
      <c r="N19" s="833">
        <f t="shared" ref="N19:N25" si="0">L19*M19</f>
        <v>0.154053144397443</v>
      </c>
      <c r="O19" s="834"/>
      <c r="P19" s="835">
        <f t="shared" ref="P19:P25" si="1">L19*O19</f>
        <v>0</v>
      </c>
      <c r="Q19" s="886">
        <f t="shared" ref="Q19:Q25" si="2">N19+P19</f>
        <v>0.154053144397443</v>
      </c>
      <c r="R19" s="887">
        <f t="shared" ref="R19:R25" si="3">M19+O19</f>
        <v>1</v>
      </c>
      <c r="S19" s="886">
        <f t="shared" ref="S19:S25" si="4">K19*R19</f>
        <v>1000000</v>
      </c>
      <c r="T19" s="888">
        <f t="shared" ref="T19:T25" si="5">K19-S19</f>
        <v>0</v>
      </c>
    </row>
    <row r="20" s="721" customFormat="1" spans="2:20">
      <c r="B20" s="757"/>
      <c r="C20" s="758" t="s">
        <v>52</v>
      </c>
      <c r="D20" s="759" t="s">
        <v>53</v>
      </c>
      <c r="E20" s="763"/>
      <c r="F20" s="764"/>
      <c r="G20" s="761">
        <v>10</v>
      </c>
      <c r="H20" s="762" t="s">
        <v>54</v>
      </c>
      <c r="I20" s="762"/>
      <c r="J20" s="761">
        <f>'Upah Bahan'!G1226</f>
        <v>67450</v>
      </c>
      <c r="K20" s="836">
        <f t="shared" ref="K20:K25" si="6">G20*J20</f>
        <v>674500</v>
      </c>
      <c r="L20" s="966">
        <f>(K20/'2. RAB Progres Revit Akses&amp;Meu'!$C$41)*100</f>
        <v>0.103908845896075</v>
      </c>
      <c r="M20" s="832">
        <v>1</v>
      </c>
      <c r="N20" s="833">
        <f t="shared" si="0"/>
        <v>0.103908845896075</v>
      </c>
      <c r="O20" s="834"/>
      <c r="P20" s="835">
        <f t="shared" si="1"/>
        <v>0</v>
      </c>
      <c r="Q20" s="886">
        <f t="shared" si="2"/>
        <v>0.103908845896075</v>
      </c>
      <c r="R20" s="887">
        <f t="shared" si="3"/>
        <v>1</v>
      </c>
      <c r="S20" s="886">
        <f t="shared" si="4"/>
        <v>674500</v>
      </c>
      <c r="T20" s="888">
        <f t="shared" si="5"/>
        <v>0</v>
      </c>
    </row>
    <row r="21" s="721" customFormat="1" spans="2:20">
      <c r="B21" s="757"/>
      <c r="C21" s="758" t="s">
        <v>55</v>
      </c>
      <c r="D21" s="759" t="s">
        <v>56</v>
      </c>
      <c r="E21" s="759"/>
      <c r="F21" s="760"/>
      <c r="G21" s="761">
        <v>2</v>
      </c>
      <c r="H21" s="762" t="s">
        <v>57</v>
      </c>
      <c r="I21" s="762"/>
      <c r="J21" s="761">
        <f>'Upah Bahan'!G1227</f>
        <v>132000</v>
      </c>
      <c r="K21" s="836">
        <f t="shared" si="6"/>
        <v>264000</v>
      </c>
      <c r="L21" s="966">
        <f>(K21/'2. RAB Progres Revit Akses&amp;Meu'!$C$41)*100</f>
        <v>0.040670030120925</v>
      </c>
      <c r="M21" s="832">
        <v>1</v>
      </c>
      <c r="N21" s="833">
        <f t="shared" si="0"/>
        <v>0.040670030120925</v>
      </c>
      <c r="O21" s="834"/>
      <c r="P21" s="835">
        <f t="shared" si="1"/>
        <v>0</v>
      </c>
      <c r="Q21" s="886">
        <f t="shared" si="2"/>
        <v>0.040670030120925</v>
      </c>
      <c r="R21" s="887">
        <f t="shared" si="3"/>
        <v>1</v>
      </c>
      <c r="S21" s="886">
        <f t="shared" si="4"/>
        <v>264000</v>
      </c>
      <c r="T21" s="888">
        <f t="shared" si="5"/>
        <v>0</v>
      </c>
    </row>
    <row r="22" s="721" customFormat="1" spans="2:20">
      <c r="B22" s="757"/>
      <c r="C22" s="758" t="s">
        <v>58</v>
      </c>
      <c r="D22" s="765" t="s">
        <v>59</v>
      </c>
      <c r="E22" s="765"/>
      <c r="F22" s="766"/>
      <c r="G22" s="761">
        <v>10</v>
      </c>
      <c r="H22" s="762" t="s">
        <v>54</v>
      </c>
      <c r="I22" s="762"/>
      <c r="J22" s="761">
        <f>'Upah Bahan'!G1228</f>
        <v>154000</v>
      </c>
      <c r="K22" s="836">
        <f t="shared" si="6"/>
        <v>1540000</v>
      </c>
      <c r="L22" s="966">
        <f>(K22/'2. RAB Progres Revit Akses&amp;Meu'!$C$41)*100</f>
        <v>0.237241842372062</v>
      </c>
      <c r="M22" s="832">
        <v>1</v>
      </c>
      <c r="N22" s="833">
        <f t="shared" si="0"/>
        <v>0.237241842372062</v>
      </c>
      <c r="O22" s="834"/>
      <c r="P22" s="835">
        <f t="shared" si="1"/>
        <v>0</v>
      </c>
      <c r="Q22" s="886">
        <f t="shared" si="2"/>
        <v>0.237241842372062</v>
      </c>
      <c r="R22" s="887">
        <f t="shared" si="3"/>
        <v>1</v>
      </c>
      <c r="S22" s="886">
        <f t="shared" si="4"/>
        <v>1540000</v>
      </c>
      <c r="T22" s="888">
        <f t="shared" si="5"/>
        <v>0</v>
      </c>
    </row>
    <row r="23" s="721" customFormat="1" spans="2:20">
      <c r="B23" s="757"/>
      <c r="C23" s="758" t="s">
        <v>60</v>
      </c>
      <c r="D23" s="765" t="s">
        <v>61</v>
      </c>
      <c r="E23" s="765"/>
      <c r="F23" s="766"/>
      <c r="G23" s="761">
        <v>10</v>
      </c>
      <c r="H23" s="762" t="s">
        <v>49</v>
      </c>
      <c r="I23" s="762"/>
      <c r="J23" s="761">
        <f>'Upah Bahan'!G1229</f>
        <v>100000</v>
      </c>
      <c r="K23" s="836">
        <f t="shared" si="6"/>
        <v>1000000</v>
      </c>
      <c r="L23" s="966">
        <f>(K23/'2. RAB Progres Revit Akses&amp;Meu'!$C$41)*100</f>
        <v>0.154053144397443</v>
      </c>
      <c r="M23" s="832">
        <v>1</v>
      </c>
      <c r="N23" s="833">
        <f t="shared" si="0"/>
        <v>0.154053144397443</v>
      </c>
      <c r="O23" s="834"/>
      <c r="P23" s="835">
        <f t="shared" si="1"/>
        <v>0</v>
      </c>
      <c r="Q23" s="886">
        <f t="shared" si="2"/>
        <v>0.154053144397443</v>
      </c>
      <c r="R23" s="887">
        <f t="shared" si="3"/>
        <v>1</v>
      </c>
      <c r="S23" s="886">
        <f t="shared" si="4"/>
        <v>1000000</v>
      </c>
      <c r="T23" s="888">
        <f t="shared" si="5"/>
        <v>0</v>
      </c>
    </row>
    <row r="24" s="721" customFormat="1" spans="2:20">
      <c r="B24" s="757"/>
      <c r="C24" s="758" t="s">
        <v>62</v>
      </c>
      <c r="D24" s="765" t="s">
        <v>63</v>
      </c>
      <c r="E24" s="765"/>
      <c r="F24" s="766"/>
      <c r="G24" s="761">
        <v>2</v>
      </c>
      <c r="H24" s="762" t="s">
        <v>64</v>
      </c>
      <c r="I24" s="762"/>
      <c r="J24" s="761">
        <f>'Upah Bahan'!G1230</f>
        <v>300000</v>
      </c>
      <c r="K24" s="836">
        <f t="shared" si="6"/>
        <v>600000</v>
      </c>
      <c r="L24" s="966">
        <f>(K24/'2. RAB Progres Revit Akses&amp;Meu'!$C$41)*100</f>
        <v>0.0924318866384659</v>
      </c>
      <c r="M24" s="832">
        <v>1</v>
      </c>
      <c r="N24" s="833">
        <f t="shared" si="0"/>
        <v>0.0924318866384659</v>
      </c>
      <c r="O24" s="834"/>
      <c r="P24" s="835">
        <f t="shared" si="1"/>
        <v>0</v>
      </c>
      <c r="Q24" s="886">
        <f t="shared" si="2"/>
        <v>0.0924318866384659</v>
      </c>
      <c r="R24" s="887">
        <f t="shared" si="3"/>
        <v>1</v>
      </c>
      <c r="S24" s="886">
        <f t="shared" si="4"/>
        <v>600000</v>
      </c>
      <c r="T24" s="888">
        <f t="shared" si="5"/>
        <v>0</v>
      </c>
    </row>
    <row r="25" s="721" customFormat="1" spans="2:20">
      <c r="B25" s="757"/>
      <c r="C25" s="758" t="s">
        <v>65</v>
      </c>
      <c r="D25" s="765" t="s">
        <v>66</v>
      </c>
      <c r="E25" s="765"/>
      <c r="F25" s="766"/>
      <c r="G25" s="761">
        <v>5</v>
      </c>
      <c r="H25" s="762" t="s">
        <v>49</v>
      </c>
      <c r="I25" s="762"/>
      <c r="J25" s="761">
        <f>'Upah Bahan'!G1231</f>
        <v>75000</v>
      </c>
      <c r="K25" s="836">
        <f t="shared" si="6"/>
        <v>375000</v>
      </c>
      <c r="L25" s="966">
        <f>(K25/'2. RAB Progres Revit Akses&amp;Meu'!$C$41)*100</f>
        <v>0.0577699291490412</v>
      </c>
      <c r="M25" s="832">
        <v>1</v>
      </c>
      <c r="N25" s="833">
        <f t="shared" si="0"/>
        <v>0.0577699291490412</v>
      </c>
      <c r="O25" s="834"/>
      <c r="P25" s="835">
        <f t="shared" si="1"/>
        <v>0</v>
      </c>
      <c r="Q25" s="886">
        <f t="shared" si="2"/>
        <v>0.0577699291490412</v>
      </c>
      <c r="R25" s="887">
        <f t="shared" si="3"/>
        <v>1</v>
      </c>
      <c r="S25" s="886">
        <f t="shared" si="4"/>
        <v>375000</v>
      </c>
      <c r="T25" s="888">
        <f t="shared" si="5"/>
        <v>0</v>
      </c>
    </row>
    <row r="26" s="721" customFormat="1" spans="2:20">
      <c r="B26" s="767"/>
      <c r="C26" s="768"/>
      <c r="D26" s="769"/>
      <c r="E26" s="769"/>
      <c r="F26" s="770"/>
      <c r="G26" s="771"/>
      <c r="H26" s="772"/>
      <c r="I26" s="838"/>
      <c r="J26" s="771"/>
      <c r="K26" s="839"/>
      <c r="L26" s="840"/>
      <c r="M26" s="967"/>
      <c r="N26" s="968"/>
      <c r="O26" s="969"/>
      <c r="P26" s="970"/>
      <c r="Q26" s="992"/>
      <c r="R26" s="992"/>
      <c r="S26" s="992"/>
      <c r="T26" s="993"/>
    </row>
    <row r="27" s="722" customFormat="1" spans="2:20">
      <c r="B27" s="750" t="s">
        <v>67</v>
      </c>
      <c r="C27" s="751" t="s">
        <v>68</v>
      </c>
      <c r="D27" s="753"/>
      <c r="E27" s="753"/>
      <c r="F27" s="754"/>
      <c r="G27" s="755"/>
      <c r="H27" s="756"/>
      <c r="I27" s="756"/>
      <c r="J27" s="845"/>
      <c r="K27" s="831">
        <f>SUM(K28:K29)</f>
        <v>4199748.25</v>
      </c>
      <c r="L27" s="846"/>
      <c r="M27" s="971"/>
      <c r="N27" s="833"/>
      <c r="O27" s="972"/>
      <c r="P27" s="973"/>
      <c r="Q27" s="994"/>
      <c r="R27" s="994"/>
      <c r="S27" s="994"/>
      <c r="T27" s="995"/>
    </row>
    <row r="28" ht="13.8" customHeight="1" spans="2:20">
      <c r="B28" s="757"/>
      <c r="C28" s="758" t="s">
        <v>47</v>
      </c>
      <c r="D28" s="763" t="str">
        <f>'Analisa '!B2</f>
        <v>Pembersihan dan pengupasan permukaan tanah (striping) s.d. tanaman ∅ 2 cm (m2)</v>
      </c>
      <c r="E28" s="763"/>
      <c r="F28" s="764"/>
      <c r="G28" s="761">
        <f>9*8</f>
        <v>72</v>
      </c>
      <c r="H28" s="762" t="s">
        <v>69</v>
      </c>
      <c r="I28" s="762" t="str">
        <f>'Analisa '!A2</f>
        <v>1.1.3.1 </v>
      </c>
      <c r="J28" s="761">
        <f>'Analisa '!H14</f>
        <v>11500</v>
      </c>
      <c r="K28" s="836">
        <f>G28*J28</f>
        <v>828000</v>
      </c>
      <c r="L28" s="966">
        <f>(K28/'2. RAB Progres Revit Akses&amp;Meu'!$C$41)*100</f>
        <v>0.127556003561083</v>
      </c>
      <c r="M28" s="851">
        <v>1</v>
      </c>
      <c r="N28" s="833">
        <f t="shared" ref="N28:N29" si="7">L28*M28</f>
        <v>0.127556003561083</v>
      </c>
      <c r="O28" s="852"/>
      <c r="P28" s="835">
        <f t="shared" ref="P28:P29" si="8">L28*O28</f>
        <v>0</v>
      </c>
      <c r="Q28" s="886">
        <f t="shared" ref="Q28:Q29" si="9">N28+P28</f>
        <v>0.127556003561083</v>
      </c>
      <c r="R28" s="887">
        <f t="shared" ref="R28:R29" si="10">M28+O28</f>
        <v>1</v>
      </c>
      <c r="S28" s="886">
        <f t="shared" ref="S28:S29" si="11">K28*R28</f>
        <v>828000</v>
      </c>
      <c r="T28" s="888">
        <f t="shared" ref="T28:T29" si="12">K28-S28</f>
        <v>0</v>
      </c>
    </row>
    <row r="29" spans="2:20">
      <c r="B29" s="757"/>
      <c r="C29" s="758" t="s">
        <v>50</v>
      </c>
      <c r="D29" s="773" t="str">
        <f>'Analisa '!B17</f>
        <v>Pembuatan 1 m' bouwplank</v>
      </c>
      <c r="E29" s="773"/>
      <c r="F29" s="774"/>
      <c r="G29" s="761">
        <f>(2*(9+8))+9</f>
        <v>43</v>
      </c>
      <c r="H29" s="762" t="s">
        <v>70</v>
      </c>
      <c r="I29" s="762" t="str">
        <f>'Analisa '!A17</f>
        <v>1.1.4.2 </v>
      </c>
      <c r="J29" s="761">
        <f>'Analisa '!G35</f>
        <v>78412.75</v>
      </c>
      <c r="K29" s="836">
        <f>G29*J29</f>
        <v>3371748.25</v>
      </c>
      <c r="L29" s="966">
        <f>(K29/'2. RAB Progres Revit Akses&amp;Meu'!$C$41)*100</f>
        <v>0.519428420029076</v>
      </c>
      <c r="M29" s="851">
        <v>1</v>
      </c>
      <c r="N29" s="833">
        <f t="shared" si="7"/>
        <v>0.519428420029076</v>
      </c>
      <c r="O29" s="852"/>
      <c r="P29" s="835">
        <f t="shared" si="8"/>
        <v>0</v>
      </c>
      <c r="Q29" s="886">
        <f t="shared" si="9"/>
        <v>0.519428420029076</v>
      </c>
      <c r="R29" s="887">
        <f t="shared" si="10"/>
        <v>1</v>
      </c>
      <c r="S29" s="886">
        <f t="shared" si="11"/>
        <v>3371748.25</v>
      </c>
      <c r="T29" s="888">
        <f t="shared" si="12"/>
        <v>0</v>
      </c>
    </row>
    <row r="30" spans="2:20">
      <c r="B30" s="775"/>
      <c r="C30" s="776"/>
      <c r="D30" s="777"/>
      <c r="E30" s="777"/>
      <c r="F30" s="778"/>
      <c r="G30" s="779"/>
      <c r="H30" s="780"/>
      <c r="I30" s="780"/>
      <c r="J30" s="779"/>
      <c r="K30" s="853"/>
      <c r="L30" s="854"/>
      <c r="M30" s="974"/>
      <c r="N30" s="975"/>
      <c r="O30" s="976"/>
      <c r="P30" s="977"/>
      <c r="Q30" s="996"/>
      <c r="R30" s="996"/>
      <c r="S30" s="996"/>
      <c r="T30" s="997"/>
    </row>
    <row r="31" s="722" customFormat="1" spans="2:20">
      <c r="B31" s="750" t="s">
        <v>71</v>
      </c>
      <c r="C31" s="751" t="s">
        <v>72</v>
      </c>
      <c r="D31" s="752"/>
      <c r="E31" s="753"/>
      <c r="F31" s="754"/>
      <c r="G31" s="755"/>
      <c r="H31" s="756"/>
      <c r="I31" s="756"/>
      <c r="J31" s="755"/>
      <c r="K31" s="831">
        <f>SUM(K32:K35)</f>
        <v>30157198.65</v>
      </c>
      <c r="L31" s="846"/>
      <c r="M31" s="971"/>
      <c r="N31" s="978"/>
      <c r="O31" s="972"/>
      <c r="P31" s="973"/>
      <c r="Q31" s="994"/>
      <c r="R31" s="994"/>
      <c r="S31" s="994"/>
      <c r="T31" s="995"/>
    </row>
    <row r="32" ht="13.8" customHeight="1" spans="2:20">
      <c r="B32" s="757"/>
      <c r="C32" s="758" t="s">
        <v>47</v>
      </c>
      <c r="D32" s="759" t="str">
        <f>'Analisa '!B38</f>
        <v>Penggalian 1 m3 tanah biasa sedalam &gt; 1 s.d. 2 m</v>
      </c>
      <c r="E32" s="759"/>
      <c r="F32" s="760"/>
      <c r="G32" s="761">
        <f>0.6*0.9*((2*(9+8))+9)</f>
        <v>23.22</v>
      </c>
      <c r="H32" s="762" t="s">
        <v>73</v>
      </c>
      <c r="I32" s="762" t="str">
        <f>'Analisa '!A38</f>
        <v>1.2.1.1.4 </v>
      </c>
      <c r="J32" s="761">
        <f>'Analisa '!G50</f>
        <v>103500</v>
      </c>
      <c r="K32" s="836">
        <f>G32*J32</f>
        <v>2403270</v>
      </c>
      <c r="L32" s="966">
        <f>(K32/'2. RAB Progres Revit Akses&amp;Meu'!$C$41)*100</f>
        <v>0.370231300336043</v>
      </c>
      <c r="M32" s="832">
        <v>1</v>
      </c>
      <c r="N32" s="833">
        <f t="shared" ref="N32:N35" si="13">L32*M32</f>
        <v>0.370231300336043</v>
      </c>
      <c r="O32" s="852"/>
      <c r="P32" s="835">
        <f t="shared" ref="P32:P35" si="14">L32*O32</f>
        <v>0</v>
      </c>
      <c r="Q32" s="886">
        <f t="shared" ref="Q32:Q35" si="15">N32+P32</f>
        <v>0.370231300336043</v>
      </c>
      <c r="R32" s="887">
        <f t="shared" ref="R32:R35" si="16">M32+O32</f>
        <v>1</v>
      </c>
      <c r="S32" s="886">
        <f t="shared" ref="S32:S35" si="17">K32*R32</f>
        <v>2403270</v>
      </c>
      <c r="T32" s="888">
        <f t="shared" ref="T32:T35" si="18">K32-S32</f>
        <v>0</v>
      </c>
    </row>
    <row r="33" ht="13.8" customHeight="1" spans="2:20">
      <c r="B33" s="757"/>
      <c r="C33" s="758" t="s">
        <v>50</v>
      </c>
      <c r="D33" s="759" t="str">
        <f>'Analisa '!B53</f>
        <v>1 m3 urukan tanah biasa tanpa pemadatan secara manual</v>
      </c>
      <c r="E33" s="763"/>
      <c r="F33" s="764"/>
      <c r="G33" s="761">
        <f>9*8*(0.58+0.25)</f>
        <v>59.76</v>
      </c>
      <c r="H33" s="762" t="s">
        <v>73</v>
      </c>
      <c r="I33" s="762" t="str">
        <f>'Analisa '!A53</f>
        <v>1.3.1.4 </v>
      </c>
      <c r="J33" s="761">
        <f>'Analisa '!G66</f>
        <v>82340</v>
      </c>
      <c r="K33" s="836">
        <f>G33*J33</f>
        <v>4920638.4</v>
      </c>
      <c r="L33" s="966">
        <f>(K33/'2. RAB Progres Revit Akses&amp;Meu'!$C$41)*100</f>
        <v>0.758039817962804</v>
      </c>
      <c r="M33" s="832">
        <v>1</v>
      </c>
      <c r="N33" s="833">
        <f t="shared" si="13"/>
        <v>0.758039817962804</v>
      </c>
      <c r="O33" s="834"/>
      <c r="P33" s="835">
        <f t="shared" si="14"/>
        <v>0</v>
      </c>
      <c r="Q33" s="886">
        <f t="shared" si="15"/>
        <v>0.758039817962804</v>
      </c>
      <c r="R33" s="887">
        <f t="shared" si="16"/>
        <v>1</v>
      </c>
      <c r="S33" s="886">
        <f t="shared" si="17"/>
        <v>4920638.4</v>
      </c>
      <c r="T33" s="888">
        <f t="shared" si="18"/>
        <v>0</v>
      </c>
    </row>
    <row r="34" ht="13.8" customHeight="1" spans="2:20">
      <c r="B34" s="757"/>
      <c r="C34" s="758" t="s">
        <v>52</v>
      </c>
      <c r="D34" s="759" t="str">
        <f>'Analisa '!B84</f>
        <v>1 m3 urukan pasir uruk untuk volume s.d 200 m3 tanpa pemadatan secara manual</v>
      </c>
      <c r="E34" s="759"/>
      <c r="F34" s="760"/>
      <c r="G34" s="761">
        <f>0.05*0.9*((2*(9+8))+9)</f>
        <v>1.935</v>
      </c>
      <c r="H34" s="762" t="s">
        <v>73</v>
      </c>
      <c r="I34" s="762" t="str">
        <f>'Analisa '!A84</f>
        <v>1.3.1.2 </v>
      </c>
      <c r="J34" s="761">
        <f>'Analisa '!G97</f>
        <v>193200</v>
      </c>
      <c r="K34" s="836">
        <f>G34*J34</f>
        <v>373842</v>
      </c>
      <c r="L34" s="966">
        <f>(K34/'2. RAB Progres Revit Akses&amp;Meu'!$C$41)*100</f>
        <v>0.0575915356078289</v>
      </c>
      <c r="M34" s="832">
        <v>1</v>
      </c>
      <c r="N34" s="833">
        <f t="shared" si="13"/>
        <v>0.0575915356078289</v>
      </c>
      <c r="O34" s="834"/>
      <c r="P34" s="835">
        <f t="shared" si="14"/>
        <v>0</v>
      </c>
      <c r="Q34" s="886">
        <f t="shared" si="15"/>
        <v>0.0575915356078289</v>
      </c>
      <c r="R34" s="887">
        <f t="shared" si="16"/>
        <v>1</v>
      </c>
      <c r="S34" s="886">
        <f t="shared" si="17"/>
        <v>373842</v>
      </c>
      <c r="T34" s="888">
        <f t="shared" si="18"/>
        <v>0</v>
      </c>
    </row>
    <row r="35" ht="28.2" customHeight="1" spans="2:20">
      <c r="B35" s="757"/>
      <c r="C35" s="758" t="s">
        <v>55</v>
      </c>
      <c r="D35" s="765" t="str">
        <f>'Analisa '!B100</f>
        <v>Pemasangan 1 m3 pondasi batu belah mortar tipe S 12,5 Mpa (setara 1SP : 3PP), cara manual</v>
      </c>
      <c r="E35" s="765"/>
      <c r="F35" s="766"/>
      <c r="G35" s="761">
        <f>0.6*((2*(9+8))+9)</f>
        <v>25.8</v>
      </c>
      <c r="H35" s="762" t="s">
        <v>73</v>
      </c>
      <c r="I35" s="762" t="str">
        <f>'Analisa '!A100</f>
        <v>2.2.2.1.4 </v>
      </c>
      <c r="J35" s="761">
        <f>'Analisa '!G116</f>
        <v>870521.25</v>
      </c>
      <c r="K35" s="836">
        <f>G35*J35</f>
        <v>22459448.25</v>
      </c>
      <c r="L35" s="966">
        <f>(K35/'2. RAB Progres Revit Akses&amp;Meu'!$C$41)*100</f>
        <v>3.45994862434415</v>
      </c>
      <c r="M35" s="832">
        <v>1</v>
      </c>
      <c r="N35" s="833">
        <f t="shared" si="13"/>
        <v>3.45994862434415</v>
      </c>
      <c r="O35" s="834"/>
      <c r="P35" s="835">
        <f t="shared" si="14"/>
        <v>0</v>
      </c>
      <c r="Q35" s="886">
        <f t="shared" si="15"/>
        <v>3.45994862434415</v>
      </c>
      <c r="R35" s="887">
        <f t="shared" si="16"/>
        <v>1</v>
      </c>
      <c r="S35" s="886">
        <f t="shared" si="17"/>
        <v>22459448.25</v>
      </c>
      <c r="T35" s="888">
        <f t="shared" si="18"/>
        <v>0</v>
      </c>
    </row>
    <row r="36" spans="2:20">
      <c r="B36" s="781"/>
      <c r="C36" s="782"/>
      <c r="D36" s="783"/>
      <c r="E36" s="783"/>
      <c r="F36" s="784"/>
      <c r="G36" s="785"/>
      <c r="H36" s="786"/>
      <c r="I36" s="786"/>
      <c r="J36" s="859"/>
      <c r="K36" s="860"/>
      <c r="L36" s="861"/>
      <c r="M36" s="974"/>
      <c r="N36" s="975"/>
      <c r="O36" s="976"/>
      <c r="P36" s="977"/>
      <c r="Q36" s="996"/>
      <c r="R36" s="996"/>
      <c r="S36" s="996"/>
      <c r="T36" s="997"/>
    </row>
    <row r="37" s="722" customFormat="1" spans="2:20">
      <c r="B37" s="750" t="s">
        <v>74</v>
      </c>
      <c r="C37" s="751" t="s">
        <v>75</v>
      </c>
      <c r="D37" s="753"/>
      <c r="E37" s="753"/>
      <c r="F37" s="754"/>
      <c r="G37" s="755"/>
      <c r="H37" s="756"/>
      <c r="I37" s="756"/>
      <c r="J37" s="755"/>
      <c r="K37" s="831">
        <f>SUM(K38:K40)</f>
        <v>7215999.60155556</v>
      </c>
      <c r="L37" s="846"/>
      <c r="M37" s="971"/>
      <c r="N37" s="978"/>
      <c r="O37" s="972"/>
      <c r="P37" s="973"/>
      <c r="Q37" s="994"/>
      <c r="R37" s="994"/>
      <c r="S37" s="994"/>
      <c r="T37" s="995"/>
    </row>
    <row r="38" ht="27" customHeight="1" spans="2:20">
      <c r="B38" s="757"/>
      <c r="C38" s="758" t="s">
        <v>47</v>
      </c>
      <c r="D38" s="765" t="str">
        <f>'Analisa '!B138</f>
        <v>Pembuatan 1 kg penulangan kolom, balok, ring balok, sloof, dan shearwall untuk BjTP atau BjTS dia. ≥ 12 mm, cara semi mekanis</v>
      </c>
      <c r="E38" s="765"/>
      <c r="F38" s="766"/>
      <c r="G38" s="787">
        <f>1.29*100</f>
        <v>129</v>
      </c>
      <c r="H38" s="788" t="s">
        <v>76</v>
      </c>
      <c r="I38" s="788" t="str">
        <f>'Analisa '!A138</f>
        <v>2.2.1.1.2 </v>
      </c>
      <c r="J38" s="761">
        <f>'Analisa '!G156</f>
        <v>20983.406</v>
      </c>
      <c r="K38" s="836">
        <f>G38*J38</f>
        <v>2706859.374</v>
      </c>
      <c r="L38" s="966">
        <f>(K38/'2. RAB Progres Revit Akses&amp;Meu'!$C$41)*100</f>
        <v>0.417000198006395</v>
      </c>
      <c r="M38" s="832">
        <v>1</v>
      </c>
      <c r="N38" s="833">
        <f t="shared" ref="N38:N40" si="19">L38*M38</f>
        <v>0.417000198006395</v>
      </c>
      <c r="O38" s="834"/>
      <c r="P38" s="835">
        <f t="shared" ref="P38:P40" si="20">L38*O38</f>
        <v>0</v>
      </c>
      <c r="Q38" s="886">
        <f t="shared" ref="Q38:Q40" si="21">N38+P38</f>
        <v>0.417000198006395</v>
      </c>
      <c r="R38" s="887">
        <f t="shared" ref="R38:R40" si="22">M38+O38</f>
        <v>1</v>
      </c>
      <c r="S38" s="886">
        <f t="shared" ref="S38:S40" si="23">K38*R38</f>
        <v>2706859.374</v>
      </c>
      <c r="T38" s="888">
        <f t="shared" ref="T38:T40" si="24">K38-S38</f>
        <v>0</v>
      </c>
    </row>
    <row r="39" spans="2:20">
      <c r="B39" s="757"/>
      <c r="C39" s="758" t="s">
        <v>50</v>
      </c>
      <c r="D39" s="773" t="str">
        <f>'Analisa '!B200</f>
        <v>Pemasangan 1 m2 bekisting untuk sloof (3 kali pakai)</v>
      </c>
      <c r="E39" s="773"/>
      <c r="F39" s="774"/>
      <c r="G39" s="761">
        <f>43*0.2*2</f>
        <v>17.2</v>
      </c>
      <c r="H39" s="762" t="s">
        <v>69</v>
      </c>
      <c r="I39" s="762" t="str">
        <f>'Analisa '!A200</f>
        <v>2.2.1.3.2 </v>
      </c>
      <c r="J39" s="761">
        <f>'Analisa '!G176</f>
        <v>158792</v>
      </c>
      <c r="K39" s="836">
        <f>G39*J39</f>
        <v>2731222.4</v>
      </c>
      <c r="L39" s="966">
        <f>(K39/'2. RAB Progres Revit Akses&amp;Meu'!$C$41)*100</f>
        <v>0.420753398768731</v>
      </c>
      <c r="M39" s="832">
        <v>1</v>
      </c>
      <c r="N39" s="833">
        <f t="shared" si="19"/>
        <v>0.420753398768731</v>
      </c>
      <c r="O39" s="834"/>
      <c r="P39" s="835">
        <f t="shared" si="20"/>
        <v>0</v>
      </c>
      <c r="Q39" s="886">
        <f t="shared" si="21"/>
        <v>0.420753398768731</v>
      </c>
      <c r="R39" s="887">
        <f t="shared" si="22"/>
        <v>1</v>
      </c>
      <c r="S39" s="886">
        <f t="shared" si="23"/>
        <v>2731222.4</v>
      </c>
      <c r="T39" s="888">
        <f t="shared" si="24"/>
        <v>0</v>
      </c>
    </row>
    <row r="40" ht="27" customHeight="1" spans="2:20">
      <c r="B40" s="757"/>
      <c r="C40" s="758" t="s">
        <v>52</v>
      </c>
      <c r="D40" s="765" t="str">
        <f>'Analisa '!B179</f>
        <v>Pembuatan 1 m3 beton mutu rendah f'c 10 MPa, slump (100 ± 25) mm, agregat maks 19 mm secara manual</v>
      </c>
      <c r="E40" s="765"/>
      <c r="F40" s="766"/>
      <c r="G40" s="761">
        <f>((2*(9+8))+9)*(0.15*0.2)</f>
        <v>1.29</v>
      </c>
      <c r="H40" s="762" t="s">
        <v>73</v>
      </c>
      <c r="I40" s="762" t="str">
        <f>'Analisa '!A179</f>
        <v>2.2.1.4.2 </v>
      </c>
      <c r="J40" s="761">
        <f>'Analisa '!G197</f>
        <v>1378230.87407407</v>
      </c>
      <c r="K40" s="836">
        <f>G40*J40</f>
        <v>1777917.82755556</v>
      </c>
      <c r="L40" s="966">
        <f>(K40/'2. RAB Progres Revit Akses&amp;Meu'!$C$41)*100</f>
        <v>0.273893831815204</v>
      </c>
      <c r="M40" s="851">
        <v>1</v>
      </c>
      <c r="N40" s="833">
        <f t="shared" si="19"/>
        <v>0.273893831815204</v>
      </c>
      <c r="O40" s="834"/>
      <c r="P40" s="835">
        <f t="shared" si="20"/>
        <v>0</v>
      </c>
      <c r="Q40" s="886">
        <f t="shared" si="21"/>
        <v>0.273893831815204</v>
      </c>
      <c r="R40" s="887">
        <f t="shared" si="22"/>
        <v>1</v>
      </c>
      <c r="S40" s="886">
        <f t="shared" si="23"/>
        <v>1777917.82755556</v>
      </c>
      <c r="T40" s="888">
        <f t="shared" si="24"/>
        <v>0</v>
      </c>
    </row>
    <row r="41" spans="2:20">
      <c r="B41" s="781"/>
      <c r="C41" s="782"/>
      <c r="D41" s="783"/>
      <c r="E41" s="783"/>
      <c r="F41" s="784"/>
      <c r="G41" s="785"/>
      <c r="H41" s="786"/>
      <c r="I41" s="786"/>
      <c r="J41" s="859"/>
      <c r="K41" s="860"/>
      <c r="L41" s="861"/>
      <c r="M41" s="974"/>
      <c r="N41" s="975"/>
      <c r="O41" s="976"/>
      <c r="P41" s="977"/>
      <c r="Q41" s="996"/>
      <c r="R41" s="996"/>
      <c r="S41" s="996"/>
      <c r="T41" s="997"/>
    </row>
    <row r="42" s="723" customFormat="1" spans="2:20">
      <c r="B42" s="750" t="s">
        <v>77</v>
      </c>
      <c r="C42" s="751" t="s">
        <v>78</v>
      </c>
      <c r="D42" s="752"/>
      <c r="E42" s="752"/>
      <c r="F42" s="789"/>
      <c r="G42" s="790"/>
      <c r="H42" s="791"/>
      <c r="I42" s="791"/>
      <c r="J42" s="864"/>
      <c r="K42" s="831">
        <f>SUM(K43:K45)</f>
        <v>17944619.9548</v>
      </c>
      <c r="L42" s="846"/>
      <c r="M42" s="979"/>
      <c r="N42" s="980"/>
      <c r="O42" s="981"/>
      <c r="P42" s="982"/>
      <c r="Q42" s="998"/>
      <c r="R42" s="998"/>
      <c r="S42" s="998"/>
      <c r="T42" s="999"/>
    </row>
    <row r="43" ht="28.2" customHeight="1" spans="2:20">
      <c r="B43" s="757"/>
      <c r="C43" s="758" t="s">
        <v>47</v>
      </c>
      <c r="D43" s="765" t="str">
        <f>D38</f>
        <v>Pembuatan 1 kg penulangan kolom, balok, ring balok, sloof, dan shearwall untuk BjTP atau BjTS dia. ≥ 12 mm, cara semi mekanis</v>
      </c>
      <c r="E43" s="765"/>
      <c r="F43" s="766"/>
      <c r="G43" s="761">
        <f>((4.2*0.25*0.25)*9)*150</f>
        <v>354.375</v>
      </c>
      <c r="H43" s="762" t="str">
        <f>H38</f>
        <v>kg</v>
      </c>
      <c r="I43" s="788" t="str">
        <f>I38</f>
        <v>2.2.1.1.2 </v>
      </c>
      <c r="J43" s="761">
        <f>J38</f>
        <v>20983.406</v>
      </c>
      <c r="K43" s="836">
        <f>G43*J43</f>
        <v>7435994.50125</v>
      </c>
      <c r="L43" s="966">
        <f>(K43/'2. RAB Progres Revit Akses&amp;Meu'!$C$41)*100</f>
        <v>1.14553833463966</v>
      </c>
      <c r="M43" s="832">
        <v>1</v>
      </c>
      <c r="N43" s="833">
        <f t="shared" ref="N43:N45" si="25">L43*M43</f>
        <v>1.14553833463966</v>
      </c>
      <c r="O43" s="834"/>
      <c r="P43" s="835">
        <f t="shared" ref="P43:P45" si="26">L43*O43</f>
        <v>0</v>
      </c>
      <c r="Q43" s="886">
        <f t="shared" ref="Q43:Q45" si="27">N43+P43</f>
        <v>1.14553833463966</v>
      </c>
      <c r="R43" s="887">
        <f t="shared" ref="R43:R45" si="28">M43+O43</f>
        <v>1</v>
      </c>
      <c r="S43" s="886">
        <f t="shared" ref="S43:S45" si="29">K43*R43</f>
        <v>7435994.50125</v>
      </c>
      <c r="T43" s="888">
        <f t="shared" ref="T43:T45" si="30">K43-S43</f>
        <v>0</v>
      </c>
    </row>
    <row r="44" spans="2:20">
      <c r="B44" s="757"/>
      <c r="C44" s="758" t="s">
        <v>50</v>
      </c>
      <c r="D44" s="773" t="str">
        <f>'Analisa '!B220</f>
        <v>Pemasangan 1 m2 bekisting untuk kolom (3 kali pakai)</v>
      </c>
      <c r="E44" s="773"/>
      <c r="F44" s="774"/>
      <c r="G44" s="761">
        <f>(0.25*4.2*4)*9</f>
        <v>37.8</v>
      </c>
      <c r="H44" s="762" t="s">
        <v>69</v>
      </c>
      <c r="I44" s="762" t="str">
        <f>'Analisa '!A220</f>
        <v>2.2.1.3.3 </v>
      </c>
      <c r="J44" s="761">
        <f>'Analisa '!G239</f>
        <v>191866.53475</v>
      </c>
      <c r="K44" s="836">
        <f>G44*J44</f>
        <v>7252555.01355</v>
      </c>
      <c r="L44" s="966">
        <f>(K44/'2. RAB Progres Revit Akses&amp;Meu'!$C$41)*100</f>
        <v>1.11727890475282</v>
      </c>
      <c r="M44" s="832">
        <v>1</v>
      </c>
      <c r="N44" s="833">
        <f t="shared" si="25"/>
        <v>1.11727890475282</v>
      </c>
      <c r="O44" s="834"/>
      <c r="P44" s="835">
        <f t="shared" si="26"/>
        <v>0</v>
      </c>
      <c r="Q44" s="886">
        <f t="shared" si="27"/>
        <v>1.11727890475282</v>
      </c>
      <c r="R44" s="887">
        <f t="shared" si="28"/>
        <v>1</v>
      </c>
      <c r="S44" s="886">
        <f t="shared" si="29"/>
        <v>7252555.01355</v>
      </c>
      <c r="T44" s="888">
        <f t="shared" si="30"/>
        <v>0</v>
      </c>
    </row>
    <row r="45" ht="27" customHeight="1" spans="2:20">
      <c r="B45" s="757"/>
      <c r="C45" s="758" t="s">
        <v>52</v>
      </c>
      <c r="D45" s="765" t="str">
        <f>D40</f>
        <v>Pembuatan 1 m3 beton mutu rendah f'c 10 MPa, slump (100 ± 25) mm, agregat maks 19 mm secara manual</v>
      </c>
      <c r="E45" s="765"/>
      <c r="F45" s="766"/>
      <c r="G45" s="761">
        <f>((4.2*0.25*0.25)*9)</f>
        <v>2.3625</v>
      </c>
      <c r="H45" s="762" t="s">
        <v>73</v>
      </c>
      <c r="I45" s="762" t="str">
        <f>I40</f>
        <v>2.2.1.4.2 </v>
      </c>
      <c r="J45" s="761">
        <f>J40</f>
        <v>1378230.87407407</v>
      </c>
      <c r="K45" s="836">
        <f>G45*J45</f>
        <v>3256070.44</v>
      </c>
      <c r="L45" s="966">
        <f>(K45/'2. RAB Progres Revit Akses&amp;Meu'!$C$41)*100</f>
        <v>0.501607889661566</v>
      </c>
      <c r="M45" s="832">
        <v>1</v>
      </c>
      <c r="N45" s="833">
        <f t="shared" si="25"/>
        <v>0.501607889661566</v>
      </c>
      <c r="O45" s="834"/>
      <c r="P45" s="835">
        <f t="shared" si="26"/>
        <v>0</v>
      </c>
      <c r="Q45" s="886">
        <f t="shared" si="27"/>
        <v>0.501607889661566</v>
      </c>
      <c r="R45" s="887">
        <f t="shared" si="28"/>
        <v>1</v>
      </c>
      <c r="S45" s="886">
        <f t="shared" si="29"/>
        <v>3256070.44</v>
      </c>
      <c r="T45" s="888">
        <f t="shared" si="30"/>
        <v>0</v>
      </c>
    </row>
    <row r="46" spans="2:20">
      <c r="B46" s="757"/>
      <c r="C46" s="758"/>
      <c r="D46" s="773"/>
      <c r="E46" s="773"/>
      <c r="F46" s="774"/>
      <c r="G46" s="761"/>
      <c r="H46" s="762"/>
      <c r="I46" s="762"/>
      <c r="J46" s="761"/>
      <c r="K46" s="836"/>
      <c r="L46" s="837"/>
      <c r="M46" s="974"/>
      <c r="N46" s="975"/>
      <c r="O46" s="976"/>
      <c r="P46" s="977"/>
      <c r="Q46" s="996"/>
      <c r="R46" s="996"/>
      <c r="S46" s="996"/>
      <c r="T46" s="997"/>
    </row>
    <row r="47" spans="2:20">
      <c r="B47" s="750" t="s">
        <v>79</v>
      </c>
      <c r="C47" s="751" t="s">
        <v>80</v>
      </c>
      <c r="D47" s="752"/>
      <c r="E47" s="752"/>
      <c r="F47" s="789"/>
      <c r="G47" s="790"/>
      <c r="H47" s="791"/>
      <c r="I47" s="791"/>
      <c r="J47" s="864"/>
      <c r="K47" s="831">
        <f>SUM(K48:K50)</f>
        <v>9822505.42487778</v>
      </c>
      <c r="L47" s="846"/>
      <c r="M47" s="983"/>
      <c r="N47" s="984"/>
      <c r="O47" s="985"/>
      <c r="P47" s="986"/>
      <c r="Q47" s="1000"/>
      <c r="R47" s="1000"/>
      <c r="S47" s="1000"/>
      <c r="T47" s="1001"/>
    </row>
    <row r="48" ht="27.45" customHeight="1" spans="2:20">
      <c r="B48" s="757"/>
      <c r="C48" s="758" t="s">
        <v>47</v>
      </c>
      <c r="D48" s="765" t="str">
        <f>D43</f>
        <v>Pembuatan 1 kg penulangan kolom, balok, ring balok, sloof, dan shearwall untuk BjTP atau BjTS dia. ≥ 12 mm, cara semi mekanis</v>
      </c>
      <c r="E48" s="765"/>
      <c r="F48" s="766"/>
      <c r="G48" s="787">
        <f>(1.29+((8.75+(1.75+1.75))*0.15*0.2))*120</f>
        <v>198.9</v>
      </c>
      <c r="H48" s="762" t="str">
        <f>H43</f>
        <v>kg</v>
      </c>
      <c r="I48" s="788" t="str">
        <f>I43</f>
        <v>2.2.1.1.2 </v>
      </c>
      <c r="J48" s="761">
        <f>J43</f>
        <v>20983.406</v>
      </c>
      <c r="K48" s="836">
        <f>G48*J48</f>
        <v>4173599.4534</v>
      </c>
      <c r="L48" s="966">
        <f>(K48/'2. RAB Progres Revit Akses&amp;Meu'!$C$41)*100</f>
        <v>0.64295611925172</v>
      </c>
      <c r="M48" s="832">
        <v>1</v>
      </c>
      <c r="N48" s="833">
        <f t="shared" ref="N48:N50" si="31">L48*M48</f>
        <v>0.64295611925172</v>
      </c>
      <c r="O48" s="834"/>
      <c r="P48" s="835">
        <f t="shared" ref="P48:P50" si="32">L48*O48</f>
        <v>0</v>
      </c>
      <c r="Q48" s="886">
        <f t="shared" ref="Q48:Q50" si="33">N48+P48</f>
        <v>0.64295611925172</v>
      </c>
      <c r="R48" s="887">
        <f t="shared" ref="R48:R50" si="34">M48+O48</f>
        <v>1</v>
      </c>
      <c r="S48" s="886">
        <f t="shared" ref="S48:S50" si="35">K48*R48</f>
        <v>4173599.4534</v>
      </c>
      <c r="T48" s="888">
        <f t="shared" ref="T48:T50" si="36">K48-S48</f>
        <v>0</v>
      </c>
    </row>
    <row r="49" ht="13.8" customHeight="1" spans="2:20">
      <c r="B49" s="757"/>
      <c r="C49" s="758" t="s">
        <v>50</v>
      </c>
      <c r="D49" s="773" t="str">
        <f>'Analisa '!B242</f>
        <v>Pemasangan 1 m2 bekisting untuk balok (3 kali pakai)</v>
      </c>
      <c r="E49" s="773"/>
      <c r="F49" s="774"/>
      <c r="G49" s="761">
        <f>(43*0.2*2)</f>
        <v>17.2</v>
      </c>
      <c r="H49" s="762" t="s">
        <v>69</v>
      </c>
      <c r="I49" s="762" t="str">
        <f>'Analisa '!A242</f>
        <v>2.2.1.3.4 </v>
      </c>
      <c r="J49" s="761">
        <f>'Analisa '!G261</f>
        <v>195609.78475</v>
      </c>
      <c r="K49" s="836">
        <f>G49*J49</f>
        <v>3364488.2977</v>
      </c>
      <c r="L49" s="966">
        <f>(K49/'2. RAB Progres Revit Akses&amp;Meu'!$C$41)*100</f>
        <v>0.518310001549086</v>
      </c>
      <c r="M49" s="832">
        <v>1</v>
      </c>
      <c r="N49" s="833">
        <f t="shared" si="31"/>
        <v>0.518310001549086</v>
      </c>
      <c r="O49" s="852"/>
      <c r="P49" s="835">
        <f t="shared" si="32"/>
        <v>0</v>
      </c>
      <c r="Q49" s="886">
        <f t="shared" si="33"/>
        <v>0.518310001549086</v>
      </c>
      <c r="R49" s="887">
        <f t="shared" si="34"/>
        <v>1</v>
      </c>
      <c r="S49" s="886">
        <f t="shared" si="35"/>
        <v>3364488.2977</v>
      </c>
      <c r="T49" s="888">
        <f t="shared" si="36"/>
        <v>0</v>
      </c>
    </row>
    <row r="50" ht="27" customHeight="1" spans="2:20">
      <c r="B50" s="775"/>
      <c r="C50" s="776" t="s">
        <v>81</v>
      </c>
      <c r="D50" s="765" t="str">
        <f>D45</f>
        <v>Pembuatan 1 m3 beton mutu rendah f'c 10 MPa, slump (100 ± 25) mm, agregat maks 19 mm secara manual</v>
      </c>
      <c r="E50" s="765"/>
      <c r="F50" s="766"/>
      <c r="G50" s="779">
        <f>(1.29+(12.25*0.15*0.2))</f>
        <v>1.6575</v>
      </c>
      <c r="H50" s="780" t="str">
        <f>H45</f>
        <v>m³</v>
      </c>
      <c r="I50" s="780" t="str">
        <f>I45</f>
        <v>2.2.1.4.2 </v>
      </c>
      <c r="J50" s="779">
        <f>J45</f>
        <v>1378230.87407407</v>
      </c>
      <c r="K50" s="836">
        <f>G50*J50</f>
        <v>2284417.67377778</v>
      </c>
      <c r="L50" s="966">
        <f>(K50/'2. RAB Progres Revit Akses&amp;Meu'!$C$41)*100</f>
        <v>0.351921725762559</v>
      </c>
      <c r="M50" s="832">
        <v>1</v>
      </c>
      <c r="N50" s="833">
        <f t="shared" si="31"/>
        <v>0.351921725762559</v>
      </c>
      <c r="O50" s="852"/>
      <c r="P50" s="835">
        <f t="shared" si="32"/>
        <v>0</v>
      </c>
      <c r="Q50" s="886">
        <f t="shared" si="33"/>
        <v>0.351921725762559</v>
      </c>
      <c r="R50" s="887">
        <f t="shared" si="34"/>
        <v>1</v>
      </c>
      <c r="S50" s="886">
        <f t="shared" si="35"/>
        <v>2284417.67377778</v>
      </c>
      <c r="T50" s="888">
        <f t="shared" si="36"/>
        <v>0</v>
      </c>
    </row>
    <row r="51" spans="2:20">
      <c r="B51" s="781"/>
      <c r="C51" s="782"/>
      <c r="D51" s="792"/>
      <c r="E51" s="792"/>
      <c r="F51" s="793"/>
      <c r="G51" s="785"/>
      <c r="H51" s="786"/>
      <c r="I51" s="786"/>
      <c r="J51" s="785"/>
      <c r="K51" s="860"/>
      <c r="L51" s="861"/>
      <c r="M51" s="974"/>
      <c r="N51" s="987"/>
      <c r="O51" s="976"/>
      <c r="P51" s="977"/>
      <c r="Q51" s="996"/>
      <c r="R51" s="996"/>
      <c r="S51" s="996"/>
      <c r="T51" s="997"/>
    </row>
    <row r="52" spans="2:20">
      <c r="B52" s="750" t="s">
        <v>82</v>
      </c>
      <c r="C52" s="751" t="s">
        <v>83</v>
      </c>
      <c r="D52" s="752"/>
      <c r="E52" s="752"/>
      <c r="F52" s="789"/>
      <c r="G52" s="790"/>
      <c r="H52" s="791"/>
      <c r="I52" s="791"/>
      <c r="J52" s="864"/>
      <c r="K52" s="831">
        <f>SUM(K53:K56)</f>
        <v>44099083.334502</v>
      </c>
      <c r="L52" s="846"/>
      <c r="M52" s="983"/>
      <c r="N52" s="984"/>
      <c r="O52" s="985"/>
      <c r="P52" s="986"/>
      <c r="Q52" s="1000"/>
      <c r="R52" s="1000"/>
      <c r="S52" s="1000"/>
      <c r="T52" s="1001"/>
    </row>
    <row r="53" ht="27.45" customHeight="1" spans="2:20">
      <c r="B53" s="757"/>
      <c r="C53" s="758" t="s">
        <v>47</v>
      </c>
      <c r="D53" s="794" t="str">
        <f>'Analisa '!B305</f>
        <v>Pemasangan 1 m2 dinding bata merah tebal 1/2 batu dengan mortar tipe S,fc’ 12,5 MPa (Setara Campuran 1SP : 3PP) </v>
      </c>
      <c r="E53" s="794"/>
      <c r="F53" s="795"/>
      <c r="G53" s="761">
        <v>138.774154580874</v>
      </c>
      <c r="H53" s="762" t="s">
        <v>69</v>
      </c>
      <c r="I53" s="762" t="str">
        <f>'Analisa '!A305</f>
        <v>3.6.1.7 </v>
      </c>
      <c r="J53" s="761">
        <f>'Analisa '!G322</f>
        <v>179486.25</v>
      </c>
      <c r="K53" s="836">
        <f>G53*J53</f>
        <v>24908052.6026414</v>
      </c>
      <c r="L53" s="966">
        <f>(K53/'2. RAB Progres Revit Akses&amp;Meu'!$C$41)*100</f>
        <v>3.83716382425383</v>
      </c>
      <c r="M53" s="832">
        <v>1</v>
      </c>
      <c r="N53" s="833">
        <f t="shared" ref="N53:N56" si="37">L53*M53</f>
        <v>3.83716382425383</v>
      </c>
      <c r="O53" s="834"/>
      <c r="P53" s="835">
        <f t="shared" ref="P53:P56" si="38">L53*O53</f>
        <v>0</v>
      </c>
      <c r="Q53" s="886">
        <f t="shared" ref="Q53:Q56" si="39">N53+P53</f>
        <v>3.83716382425383</v>
      </c>
      <c r="R53" s="887">
        <f t="shared" ref="R53:R56" si="40">M53+O53</f>
        <v>1</v>
      </c>
      <c r="S53" s="886">
        <f t="shared" ref="S53:S56" si="41">K53*R53</f>
        <v>24908052.6026414</v>
      </c>
      <c r="T53" s="888">
        <f t="shared" ref="T53:T56" si="42">K53-S53</f>
        <v>0</v>
      </c>
    </row>
    <row r="54" spans="2:20">
      <c r="B54" s="757"/>
      <c r="C54" s="758" t="s">
        <v>50</v>
      </c>
      <c r="D54" s="796" t="str">
        <f>'Analisa '!B325</f>
        <v>Pemasangan 1 m2 plesteran 1SP : 2PP tebal 15 mm</v>
      </c>
      <c r="E54" s="773"/>
      <c r="F54" s="774"/>
      <c r="G54" s="761">
        <f>G53</f>
        <v>138.774154580874</v>
      </c>
      <c r="H54" s="762" t="s">
        <v>69</v>
      </c>
      <c r="I54" s="867" t="str">
        <f>'Analisa '!A325</f>
        <v>3.7.2</v>
      </c>
      <c r="J54" s="761">
        <f>'Analisa '!G341</f>
        <v>61707.16</v>
      </c>
      <c r="K54" s="836">
        <f t="shared" ref="K54:K56" si="43">G54*J54</f>
        <v>8563358.96058673</v>
      </c>
      <c r="L54" s="966">
        <f>(K54/'2. RAB Progres Revit Akses&amp;Meu'!$C$41)*100</f>
        <v>1.31921237448241</v>
      </c>
      <c r="M54" s="832">
        <v>1</v>
      </c>
      <c r="N54" s="833">
        <f t="shared" si="37"/>
        <v>1.31921237448241</v>
      </c>
      <c r="O54" s="834"/>
      <c r="P54" s="835">
        <f t="shared" si="38"/>
        <v>0</v>
      </c>
      <c r="Q54" s="886">
        <f t="shared" si="39"/>
        <v>1.31921237448241</v>
      </c>
      <c r="R54" s="887">
        <f t="shared" si="40"/>
        <v>1</v>
      </c>
      <c r="S54" s="886">
        <f t="shared" si="41"/>
        <v>8563358.96058673</v>
      </c>
      <c r="T54" s="888">
        <f t="shared" si="42"/>
        <v>0</v>
      </c>
    </row>
    <row r="55" spans="2:20">
      <c r="B55" s="757"/>
      <c r="C55" s="758" t="s">
        <v>52</v>
      </c>
      <c r="D55" s="796" t="str">
        <f>'Analisa '!B344</f>
        <v>Pemasangan 1 m2 acian</v>
      </c>
      <c r="E55" s="773"/>
      <c r="F55" s="774"/>
      <c r="G55" s="761">
        <f>G54</f>
        <v>138.774154580874</v>
      </c>
      <c r="H55" s="762" t="s">
        <v>69</v>
      </c>
      <c r="I55" s="867" t="str">
        <f>'Analisa '!A344</f>
        <v>3.7.8</v>
      </c>
      <c r="J55" s="761">
        <f>'Analisa '!G359</f>
        <v>46230</v>
      </c>
      <c r="K55" s="836">
        <f t="shared" si="43"/>
        <v>6415529.16627381</v>
      </c>
      <c r="L55" s="966">
        <f>(K55/'2. RAB Progres Revit Akses&amp;Meu'!$C$41)*100</f>
        <v>0.988332441037987</v>
      </c>
      <c r="M55" s="851"/>
      <c r="N55" s="833">
        <f t="shared" si="37"/>
        <v>0</v>
      </c>
      <c r="O55" s="852"/>
      <c r="P55" s="835">
        <f t="shared" si="38"/>
        <v>0</v>
      </c>
      <c r="Q55" s="886">
        <f t="shared" si="39"/>
        <v>0</v>
      </c>
      <c r="R55" s="887">
        <f t="shared" si="40"/>
        <v>0</v>
      </c>
      <c r="S55" s="886">
        <f t="shared" si="41"/>
        <v>0</v>
      </c>
      <c r="T55" s="888">
        <f t="shared" si="42"/>
        <v>6415529.16627381</v>
      </c>
    </row>
    <row r="56" spans="2:20">
      <c r="B56" s="775"/>
      <c r="C56" s="776" t="s">
        <v>55</v>
      </c>
      <c r="D56" s="797" t="str">
        <f>'Analisa '!B806</f>
        <v>Pemasangan 1 m2 dinding homogeneous tile uk. 40x40 cm (1SP : 2PP)</v>
      </c>
      <c r="E56" s="777"/>
      <c r="F56" s="778"/>
      <c r="G56" s="779">
        <v>9.79</v>
      </c>
      <c r="H56" s="762" t="s">
        <v>69</v>
      </c>
      <c r="I56" s="988" t="str">
        <f>'Analisa '!A806</f>
        <v>3.10.2.2</v>
      </c>
      <c r="J56" s="779">
        <f>'Analisa '!G823</f>
        <v>430249.5</v>
      </c>
      <c r="K56" s="836">
        <f t="shared" si="43"/>
        <v>4212142.605</v>
      </c>
      <c r="L56" s="966">
        <f>(K56/'2. RAB Progres Revit Akses&amp;Meu'!$C$41)*100</f>
        <v>0.648893812950687</v>
      </c>
      <c r="M56" s="851"/>
      <c r="N56" s="833">
        <f t="shared" si="37"/>
        <v>0</v>
      </c>
      <c r="O56" s="852"/>
      <c r="P56" s="835">
        <f t="shared" si="38"/>
        <v>0</v>
      </c>
      <c r="Q56" s="886">
        <f t="shared" si="39"/>
        <v>0</v>
      </c>
      <c r="R56" s="887">
        <f t="shared" si="40"/>
        <v>0</v>
      </c>
      <c r="S56" s="886">
        <f t="shared" si="41"/>
        <v>0</v>
      </c>
      <c r="T56" s="888">
        <f t="shared" si="42"/>
        <v>4212142.605</v>
      </c>
    </row>
    <row r="57" spans="2:20">
      <c r="B57" s="781"/>
      <c r="C57" s="782"/>
      <c r="D57" s="783"/>
      <c r="E57" s="783"/>
      <c r="F57" s="784"/>
      <c r="G57" s="785"/>
      <c r="H57" s="786"/>
      <c r="I57" s="786"/>
      <c r="J57" s="859"/>
      <c r="K57" s="860"/>
      <c r="L57" s="861"/>
      <c r="M57" s="974"/>
      <c r="N57" s="975"/>
      <c r="O57" s="976"/>
      <c r="P57" s="977"/>
      <c r="Q57" s="996"/>
      <c r="R57" s="996"/>
      <c r="S57" s="996"/>
      <c r="T57" s="997"/>
    </row>
    <row r="58" spans="2:20">
      <c r="B58" s="750" t="s">
        <v>84</v>
      </c>
      <c r="C58" s="798" t="s">
        <v>85</v>
      </c>
      <c r="D58" s="752"/>
      <c r="E58" s="752"/>
      <c r="F58" s="789"/>
      <c r="G58" s="790"/>
      <c r="H58" s="791"/>
      <c r="I58" s="791"/>
      <c r="J58" s="864"/>
      <c r="K58" s="831">
        <f>SUM(K59:K62)</f>
        <v>10484200</v>
      </c>
      <c r="L58" s="846"/>
      <c r="M58" s="983"/>
      <c r="N58" s="984"/>
      <c r="O58" s="985"/>
      <c r="P58" s="986"/>
      <c r="Q58" s="1000"/>
      <c r="R58" s="1000"/>
      <c r="S58" s="1000"/>
      <c r="T58" s="1001"/>
    </row>
    <row r="59" spans="2:20">
      <c r="B59" s="757"/>
      <c r="C59" s="758" t="s">
        <v>47</v>
      </c>
      <c r="D59" s="796" t="s">
        <v>124</v>
      </c>
      <c r="E59" s="773"/>
      <c r="F59" s="774"/>
      <c r="G59" s="761">
        <v>1</v>
      </c>
      <c r="H59" s="762" t="s">
        <v>87</v>
      </c>
      <c r="I59" s="762"/>
      <c r="J59" s="869">
        <f>'Upah Bahan'!G1212</f>
        <v>2000000</v>
      </c>
      <c r="K59" s="836">
        <f t="shared" ref="K59:K62" si="44">G59*J59</f>
        <v>2000000</v>
      </c>
      <c r="L59" s="966">
        <f>(K59/'2. RAB Progres Revit Akses&amp;Meu'!$C$41)*100</f>
        <v>0.308106288794886</v>
      </c>
      <c r="M59" s="851">
        <v>1</v>
      </c>
      <c r="N59" s="833">
        <f t="shared" ref="N59:N62" si="45">L59*M59</f>
        <v>0.308106288794886</v>
      </c>
      <c r="O59" s="852"/>
      <c r="P59" s="835">
        <f t="shared" ref="P59:P62" si="46">L59*O59</f>
        <v>0</v>
      </c>
      <c r="Q59" s="886">
        <f t="shared" ref="Q59:Q62" si="47">N59+P59</f>
        <v>0.308106288794886</v>
      </c>
      <c r="R59" s="887">
        <f t="shared" ref="R59:R62" si="48">M59+O59</f>
        <v>1</v>
      </c>
      <c r="S59" s="886">
        <f t="shared" ref="S59:S62" si="49">K59*R59</f>
        <v>2000000</v>
      </c>
      <c r="T59" s="888">
        <f>K59-S59</f>
        <v>0</v>
      </c>
    </row>
    <row r="60" spans="2:20">
      <c r="B60" s="757"/>
      <c r="C60" s="758" t="s">
        <v>50</v>
      </c>
      <c r="D60" s="773" t="s">
        <v>88</v>
      </c>
      <c r="E60" s="773"/>
      <c r="F60" s="774"/>
      <c r="G60" s="761">
        <v>5</v>
      </c>
      <c r="H60" s="762" t="s">
        <v>87</v>
      </c>
      <c r="I60" s="762"/>
      <c r="J60" s="869">
        <f>'Upah Bahan'!G1214</f>
        <v>1500000</v>
      </c>
      <c r="K60" s="836">
        <f t="shared" si="44"/>
        <v>7500000</v>
      </c>
      <c r="L60" s="966">
        <f>(K60/'2. RAB Progres Revit Akses&amp;Meu'!$C$41)*100</f>
        <v>1.15539858298082</v>
      </c>
      <c r="M60" s="851">
        <v>1</v>
      </c>
      <c r="N60" s="833">
        <f t="shared" si="45"/>
        <v>1.15539858298082</v>
      </c>
      <c r="O60" s="852"/>
      <c r="P60" s="835">
        <f t="shared" si="46"/>
        <v>0</v>
      </c>
      <c r="Q60" s="886">
        <f t="shared" si="47"/>
        <v>1.15539858298082</v>
      </c>
      <c r="R60" s="887">
        <f t="shared" si="48"/>
        <v>1</v>
      </c>
      <c r="S60" s="886">
        <f t="shared" si="49"/>
        <v>7500000</v>
      </c>
      <c r="T60" s="888">
        <f t="shared" ref="T60:T62" si="50">K60-S60</f>
        <v>0</v>
      </c>
    </row>
    <row r="61" spans="2:20">
      <c r="B61" s="775"/>
      <c r="C61" s="776" t="s">
        <v>52</v>
      </c>
      <c r="D61" s="777" t="s">
        <v>89</v>
      </c>
      <c r="E61" s="777"/>
      <c r="F61" s="778"/>
      <c r="G61" s="779">
        <v>2</v>
      </c>
      <c r="H61" s="780" t="s">
        <v>87</v>
      </c>
      <c r="I61" s="780"/>
      <c r="J61" s="869">
        <f>'Upah Bahan'!G1215</f>
        <v>300000</v>
      </c>
      <c r="K61" s="836">
        <f t="shared" si="44"/>
        <v>600000</v>
      </c>
      <c r="L61" s="966">
        <f>(K61/'2. RAB Progres Revit Akses&amp;Meu'!$C$41)*100</f>
        <v>0.0924318866384659</v>
      </c>
      <c r="M61" s="851">
        <v>1</v>
      </c>
      <c r="N61" s="833">
        <f t="shared" si="45"/>
        <v>0.0924318866384659</v>
      </c>
      <c r="O61" s="852"/>
      <c r="P61" s="835">
        <f t="shared" si="46"/>
        <v>0</v>
      </c>
      <c r="Q61" s="886">
        <f t="shared" si="47"/>
        <v>0.0924318866384659</v>
      </c>
      <c r="R61" s="887">
        <f t="shared" si="48"/>
        <v>1</v>
      </c>
      <c r="S61" s="886">
        <f t="shared" si="49"/>
        <v>600000</v>
      </c>
      <c r="T61" s="888">
        <f t="shared" si="50"/>
        <v>0</v>
      </c>
    </row>
    <row r="62" spans="2:20">
      <c r="B62" s="775"/>
      <c r="C62" s="776" t="s">
        <v>55</v>
      </c>
      <c r="D62" s="777" t="str">
        <f>'[497]Upah Bahan'!E1040</f>
        <v>Roster 10 x  20 cm</v>
      </c>
      <c r="E62" s="777"/>
      <c r="F62" s="778"/>
      <c r="G62" s="779">
        <v>34</v>
      </c>
      <c r="H62" s="780" t="s">
        <v>87</v>
      </c>
      <c r="I62" s="780"/>
      <c r="J62" s="869">
        <f>'Upah Bahan'!G1216</f>
        <v>11300</v>
      </c>
      <c r="K62" s="836">
        <f t="shared" si="44"/>
        <v>384200</v>
      </c>
      <c r="L62" s="966">
        <f>(K62/'2. RAB Progres Revit Akses&amp;Meu'!$C$41)*100</f>
        <v>0.0591872180774976</v>
      </c>
      <c r="M62" s="851">
        <v>1</v>
      </c>
      <c r="N62" s="833">
        <f t="shared" si="45"/>
        <v>0.0591872180774976</v>
      </c>
      <c r="O62" s="852"/>
      <c r="P62" s="835">
        <f t="shared" si="46"/>
        <v>0</v>
      </c>
      <c r="Q62" s="886">
        <f t="shared" si="47"/>
        <v>0.0591872180774976</v>
      </c>
      <c r="R62" s="887">
        <f t="shared" si="48"/>
        <v>1</v>
      </c>
      <c r="S62" s="886">
        <f t="shared" si="49"/>
        <v>384200</v>
      </c>
      <c r="T62" s="888">
        <f t="shared" si="50"/>
        <v>0</v>
      </c>
    </row>
    <row r="63" spans="2:20">
      <c r="B63" s="781"/>
      <c r="C63" s="782"/>
      <c r="D63" s="783"/>
      <c r="E63" s="783"/>
      <c r="F63" s="784"/>
      <c r="G63" s="785"/>
      <c r="H63" s="786"/>
      <c r="I63" s="786"/>
      <c r="J63" s="859"/>
      <c r="K63" s="860"/>
      <c r="L63" s="861"/>
      <c r="M63" s="974"/>
      <c r="N63" s="975"/>
      <c r="O63" s="976"/>
      <c r="P63" s="977"/>
      <c r="Q63" s="996"/>
      <c r="R63" s="996"/>
      <c r="S63" s="996"/>
      <c r="T63" s="997"/>
    </row>
    <row r="64" spans="2:20">
      <c r="B64" s="750" t="s">
        <v>90</v>
      </c>
      <c r="C64" s="751" t="s">
        <v>91</v>
      </c>
      <c r="D64" s="752"/>
      <c r="E64" s="752"/>
      <c r="F64" s="789"/>
      <c r="G64" s="790"/>
      <c r="H64" s="791"/>
      <c r="I64" s="791"/>
      <c r="J64" s="864"/>
      <c r="K64" s="831">
        <f>SUM(K65:K68)</f>
        <v>53926782.82404</v>
      </c>
      <c r="L64" s="846"/>
      <c r="M64" s="983"/>
      <c r="N64" s="984"/>
      <c r="O64" s="985"/>
      <c r="P64" s="986"/>
      <c r="Q64" s="1002"/>
      <c r="R64" s="1000"/>
      <c r="S64" s="1000"/>
      <c r="T64" s="1001"/>
    </row>
    <row r="65" spans="2:20">
      <c r="B65" s="799"/>
      <c r="C65" s="800" t="s">
        <v>47</v>
      </c>
      <c r="D65" s="801" t="str">
        <f>'Analisa '!B599</f>
        <v>Pemasangan 1 m2 rangka atap pelana baja ringan (canai dingin) profil C75</v>
      </c>
      <c r="E65" s="802"/>
      <c r="F65" s="803"/>
      <c r="G65" s="804">
        <f>59.83*2</f>
        <v>119.66</v>
      </c>
      <c r="H65" s="805" t="s">
        <v>69</v>
      </c>
      <c r="I65" s="805" t="str">
        <f>'Analisa '!A599</f>
        <v>2.1.1.1 </v>
      </c>
      <c r="J65" s="870">
        <f>'Analisa '!G614</f>
        <v>273996.194</v>
      </c>
      <c r="K65" s="871">
        <f>G65*J65</f>
        <v>32786384.57404</v>
      </c>
      <c r="L65" s="966">
        <f>(K65/'2. RAB Progres Revit Akses&amp;Meu'!$C$41)*100</f>
        <v>5.05084563705469</v>
      </c>
      <c r="M65" s="851">
        <v>0.5</v>
      </c>
      <c r="N65" s="833">
        <f t="shared" ref="N65:N68" si="51">L65*M65</f>
        <v>2.52542281852734</v>
      </c>
      <c r="O65" s="852">
        <v>0.5</v>
      </c>
      <c r="P65" s="835">
        <f t="shared" ref="P65:P68" si="52">L65*O65</f>
        <v>2.52542281852734</v>
      </c>
      <c r="Q65" s="886">
        <f t="shared" ref="Q65:Q68" si="53">N65+P65</f>
        <v>5.05084563705469</v>
      </c>
      <c r="R65" s="887">
        <f t="shared" ref="R65:R68" si="54">M65+O65</f>
        <v>1</v>
      </c>
      <c r="S65" s="886">
        <f t="shared" ref="S65:S68" si="55">K65*R65</f>
        <v>32786384.57404</v>
      </c>
      <c r="T65" s="888">
        <f t="shared" ref="T65:T68" si="56">K65-S65</f>
        <v>0</v>
      </c>
    </row>
    <row r="66" spans="2:20">
      <c r="B66" s="757"/>
      <c r="C66" s="758" t="s">
        <v>50</v>
      </c>
      <c r="D66" s="796" t="str">
        <f>'Analisa '!B617</f>
        <v>Pemasangan 1 m2 atap metal menerus tebal 0,4 mm</v>
      </c>
      <c r="E66" s="773"/>
      <c r="F66" s="774"/>
      <c r="G66" s="761">
        <f>G65</f>
        <v>119.66</v>
      </c>
      <c r="H66" s="762" t="s">
        <v>69</v>
      </c>
      <c r="I66" s="762" t="str">
        <f>'Analisa '!A617</f>
        <v>3.1.3.8 </v>
      </c>
      <c r="J66" s="869">
        <f>'Analisa '!G633</f>
        <v>138287.5</v>
      </c>
      <c r="K66" s="836">
        <f t="shared" ref="K66:K68" si="57">G66*J66</f>
        <v>16547482.25</v>
      </c>
      <c r="L66" s="966">
        <f>(K66/'2. RAB Progres Revit Akses&amp;Meu'!$C$41)*100</f>
        <v>2.54919167247338</v>
      </c>
      <c r="M66" s="851"/>
      <c r="N66" s="833">
        <f t="shared" si="51"/>
        <v>0</v>
      </c>
      <c r="O66" s="852">
        <v>0.3</v>
      </c>
      <c r="P66" s="835">
        <f t="shared" si="52"/>
        <v>0.764757501742013</v>
      </c>
      <c r="Q66" s="886">
        <f t="shared" si="53"/>
        <v>0.764757501742013</v>
      </c>
      <c r="R66" s="887">
        <f t="shared" si="54"/>
        <v>0.3</v>
      </c>
      <c r="S66" s="886">
        <f t="shared" si="55"/>
        <v>4964244.675</v>
      </c>
      <c r="T66" s="888">
        <f t="shared" si="56"/>
        <v>11583237.575</v>
      </c>
    </row>
    <row r="67" spans="2:20">
      <c r="B67" s="775"/>
      <c r="C67" s="776" t="s">
        <v>52</v>
      </c>
      <c r="D67" s="797" t="str">
        <f>'Analisa '!B636</f>
        <v>Pemasangan 1 m' bubung genteng metal</v>
      </c>
      <c r="E67" s="777"/>
      <c r="F67" s="778"/>
      <c r="G67" s="779">
        <v>11</v>
      </c>
      <c r="H67" s="780" t="s">
        <v>92</v>
      </c>
      <c r="I67" s="780" t="str">
        <f>'Analisa '!A636</f>
        <v>3.1.3.14 </v>
      </c>
      <c r="J67" s="868">
        <f>'Analisa '!G652</f>
        <v>88481</v>
      </c>
      <c r="K67" s="836">
        <f t="shared" si="57"/>
        <v>973291</v>
      </c>
      <c r="L67" s="966">
        <f>(K67/'2. RAB Progres Revit Akses&amp;Meu'!$C$41)*100</f>
        <v>0.149938538963732</v>
      </c>
      <c r="M67" s="851"/>
      <c r="N67" s="833">
        <f t="shared" si="51"/>
        <v>0</v>
      </c>
      <c r="O67" s="852">
        <v>0.3</v>
      </c>
      <c r="P67" s="835">
        <f t="shared" si="52"/>
        <v>0.0449815616891195</v>
      </c>
      <c r="Q67" s="886">
        <f t="shared" si="53"/>
        <v>0.0449815616891195</v>
      </c>
      <c r="R67" s="887">
        <f t="shared" si="54"/>
        <v>0.3</v>
      </c>
      <c r="S67" s="886">
        <f t="shared" si="55"/>
        <v>291987.3</v>
      </c>
      <c r="T67" s="888">
        <f t="shared" si="56"/>
        <v>681303.7</v>
      </c>
    </row>
    <row r="68" spans="2:20">
      <c r="B68" s="775"/>
      <c r="C68" s="776" t="s">
        <v>55</v>
      </c>
      <c r="D68" s="797" t="s">
        <v>93</v>
      </c>
      <c r="E68" s="777"/>
      <c r="F68" s="778"/>
      <c r="G68" s="779">
        <f>(11*2)+(7*4)</f>
        <v>50</v>
      </c>
      <c r="H68" s="780" t="s">
        <v>92</v>
      </c>
      <c r="I68" s="780" t="str">
        <f>'[209]Analisa '!A747</f>
        <v>3.3.6</v>
      </c>
      <c r="J68" s="868">
        <f>'[209]Analisa '!G763</f>
        <v>72392.5</v>
      </c>
      <c r="K68" s="836">
        <f t="shared" si="57"/>
        <v>3619625</v>
      </c>
      <c r="L68" s="966">
        <f>(K68/'2. RAB Progres Revit Akses&amp;Meu'!$C$41)*100</f>
        <v>0.557614612789595</v>
      </c>
      <c r="M68" s="851"/>
      <c r="N68" s="833">
        <f t="shared" si="51"/>
        <v>0</v>
      </c>
      <c r="O68" s="852">
        <v>0.3</v>
      </c>
      <c r="P68" s="835">
        <f t="shared" si="52"/>
        <v>0.167284383836879</v>
      </c>
      <c r="Q68" s="886">
        <f t="shared" si="53"/>
        <v>0.167284383836879</v>
      </c>
      <c r="R68" s="887">
        <f t="shared" si="54"/>
        <v>0.3</v>
      </c>
      <c r="S68" s="886">
        <f t="shared" si="55"/>
        <v>1085887.5</v>
      </c>
      <c r="T68" s="888">
        <f t="shared" si="56"/>
        <v>2533737.5</v>
      </c>
    </row>
    <row r="69" spans="2:20">
      <c r="B69" s="775"/>
      <c r="C69" s="776"/>
      <c r="D69" s="777"/>
      <c r="E69" s="777"/>
      <c r="F69" s="778"/>
      <c r="G69" s="779"/>
      <c r="H69" s="780"/>
      <c r="I69" s="780"/>
      <c r="J69" s="868"/>
      <c r="K69" s="853"/>
      <c r="L69" s="854"/>
      <c r="M69" s="974"/>
      <c r="N69" s="975"/>
      <c r="O69" s="976"/>
      <c r="P69" s="977"/>
      <c r="Q69" s="996"/>
      <c r="R69" s="996"/>
      <c r="S69" s="996"/>
      <c r="T69" s="997"/>
    </row>
    <row r="70" spans="2:20">
      <c r="B70" s="750" t="s">
        <v>94</v>
      </c>
      <c r="C70" s="751" t="s">
        <v>95</v>
      </c>
      <c r="D70" s="752"/>
      <c r="E70" s="752"/>
      <c r="F70" s="789"/>
      <c r="G70" s="790"/>
      <c r="H70" s="791"/>
      <c r="I70" s="791"/>
      <c r="J70" s="864"/>
      <c r="K70" s="831">
        <f>SUM(K71:K73)</f>
        <v>17550571.82</v>
      </c>
      <c r="L70" s="846"/>
      <c r="M70" s="983"/>
      <c r="N70" s="984"/>
      <c r="O70" s="985"/>
      <c r="P70" s="986"/>
      <c r="Q70" s="1000"/>
      <c r="R70" s="1000"/>
      <c r="S70" s="1000"/>
      <c r="T70" s="1001"/>
    </row>
    <row r="71" spans="2:20">
      <c r="B71" s="799"/>
      <c r="C71" s="800" t="s">
        <v>47</v>
      </c>
      <c r="D71" s="801" t="str">
        <f>'[209]Analisa '!B655</f>
        <v>Pemasangan 1 m2 plafon serat semen tebal 4 mm, 5 mm, dan 6 mm</v>
      </c>
      <c r="E71" s="802"/>
      <c r="F71" s="803"/>
      <c r="G71" s="804">
        <f>9*8</f>
        <v>72</v>
      </c>
      <c r="H71" s="805" t="s">
        <v>69</v>
      </c>
      <c r="I71" s="805" t="str">
        <f>'[209]Analisa '!A655</f>
        <v>3.5.2.2.1 </v>
      </c>
      <c r="J71" s="870">
        <f>'[209]Analisa '!G671</f>
        <v>78349.5</v>
      </c>
      <c r="K71" s="871">
        <f>G71*J71</f>
        <v>5641164</v>
      </c>
      <c r="L71" s="966">
        <f>(K71/'2. RAB Progres Revit Akses&amp;Meu'!$C$41)*100</f>
        <v>0.869039052261658</v>
      </c>
      <c r="M71" s="851"/>
      <c r="N71" s="833">
        <f t="shared" ref="N71:N73" si="58">L71*M71</f>
        <v>0</v>
      </c>
      <c r="O71" s="852"/>
      <c r="P71" s="835">
        <f t="shared" ref="P71:P73" si="59">L71*O71</f>
        <v>0</v>
      </c>
      <c r="Q71" s="886">
        <f t="shared" ref="Q71:Q73" si="60">N71+P71</f>
        <v>0</v>
      </c>
      <c r="R71" s="887">
        <f t="shared" ref="R71:R73" si="61">M71+O71</f>
        <v>0</v>
      </c>
      <c r="S71" s="886">
        <f t="shared" ref="S71:S73" si="62">K71*R71</f>
        <v>0</v>
      </c>
      <c r="T71" s="888">
        <f t="shared" ref="T71:T73" si="63">K71-S71</f>
        <v>5641164</v>
      </c>
    </row>
    <row r="72" spans="2:20">
      <c r="B72" s="757"/>
      <c r="C72" s="758" t="s">
        <v>50</v>
      </c>
      <c r="D72" s="796" t="str">
        <f>'[209]Analisa '!B673</f>
        <v>Pemasangan 1 m2 rangka plafon kayu kelas II atau III, modul 60x60 cm</v>
      </c>
      <c r="E72" s="773"/>
      <c r="F72" s="774"/>
      <c r="G72" s="761">
        <f>G71</f>
        <v>72</v>
      </c>
      <c r="H72" s="762" t="s">
        <v>92</v>
      </c>
      <c r="I72" s="762" t="str">
        <f>'[209]Analisa '!A673</f>
        <v>3.5.3.3 </v>
      </c>
      <c r="J72" s="869">
        <f>'[209]Analisa '!G689</f>
        <v>145532.5</v>
      </c>
      <c r="K72" s="836">
        <f t="shared" ref="K72:K73" si="64">G72*J72</f>
        <v>10478340</v>
      </c>
      <c r="L72" s="966">
        <f>(K72/'2. RAB Progres Revit Akses&amp;Meu'!$C$41)*100</f>
        <v>1.6142212250655</v>
      </c>
      <c r="M72" s="851"/>
      <c r="N72" s="833">
        <f t="shared" si="58"/>
        <v>0</v>
      </c>
      <c r="O72" s="852"/>
      <c r="P72" s="835">
        <f t="shared" si="59"/>
        <v>0</v>
      </c>
      <c r="Q72" s="886">
        <f t="shared" si="60"/>
        <v>0</v>
      </c>
      <c r="R72" s="887">
        <f t="shared" si="61"/>
        <v>0</v>
      </c>
      <c r="S72" s="886">
        <f t="shared" si="62"/>
        <v>0</v>
      </c>
      <c r="T72" s="888">
        <f t="shared" si="63"/>
        <v>10478340</v>
      </c>
    </row>
    <row r="73" spans="2:20">
      <c r="B73" s="775"/>
      <c r="C73" s="776" t="s">
        <v>52</v>
      </c>
      <c r="D73" s="797" t="str">
        <f>'[209]Analisa '!B766</f>
        <v>Pemasangan 1 m' list plafon gypsum</v>
      </c>
      <c r="E73" s="777"/>
      <c r="F73" s="778"/>
      <c r="G73" s="779">
        <f>(2*(9+6))+(2*(2+9))</f>
        <v>52</v>
      </c>
      <c r="H73" s="762" t="s">
        <v>92</v>
      </c>
      <c r="I73" s="780" t="str">
        <f>'[209]Analisa '!A766</f>
        <v>3.5.2.6 </v>
      </c>
      <c r="J73" s="868">
        <f>'[209]Analisa '!G782</f>
        <v>27520.535</v>
      </c>
      <c r="K73" s="836">
        <f t="shared" si="64"/>
        <v>1431067.82</v>
      </c>
      <c r="L73" s="966">
        <f>(K73/'2. RAB Progres Revit Akses&amp;Meu'!$C$41)*100</f>
        <v>0.220460497516994</v>
      </c>
      <c r="M73" s="851"/>
      <c r="N73" s="833">
        <f t="shared" si="58"/>
        <v>0</v>
      </c>
      <c r="O73" s="852"/>
      <c r="P73" s="835">
        <f t="shared" si="59"/>
        <v>0</v>
      </c>
      <c r="Q73" s="886">
        <f t="shared" si="60"/>
        <v>0</v>
      </c>
      <c r="R73" s="887">
        <f t="shared" si="61"/>
        <v>0</v>
      </c>
      <c r="S73" s="886">
        <f t="shared" si="62"/>
        <v>0</v>
      </c>
      <c r="T73" s="888">
        <f t="shared" si="63"/>
        <v>1431067.82</v>
      </c>
    </row>
    <row r="74" spans="2:20">
      <c r="B74" s="781"/>
      <c r="C74" s="782"/>
      <c r="D74" s="783"/>
      <c r="E74" s="783"/>
      <c r="F74" s="784"/>
      <c r="G74" s="785"/>
      <c r="H74" s="786"/>
      <c r="I74" s="786"/>
      <c r="J74" s="859"/>
      <c r="K74" s="860"/>
      <c r="L74" s="861"/>
      <c r="M74" s="974"/>
      <c r="N74" s="975"/>
      <c r="O74" s="976"/>
      <c r="P74" s="977"/>
      <c r="Q74" s="996"/>
      <c r="R74" s="996"/>
      <c r="S74" s="996"/>
      <c r="T74" s="997"/>
    </row>
    <row r="75" spans="2:20">
      <c r="B75" s="903" t="s">
        <v>96</v>
      </c>
      <c r="C75" s="904" t="s">
        <v>97</v>
      </c>
      <c r="D75" s="905"/>
      <c r="E75" s="905"/>
      <c r="F75" s="906"/>
      <c r="G75" s="907"/>
      <c r="H75" s="908"/>
      <c r="I75" s="908"/>
      <c r="J75" s="925"/>
      <c r="K75" s="926">
        <f>SUM(K76)</f>
        <v>11534992.2</v>
      </c>
      <c r="L75" s="927"/>
      <c r="M75" s="983"/>
      <c r="N75" s="984"/>
      <c r="O75" s="985"/>
      <c r="P75" s="986"/>
      <c r="Q75" s="1000"/>
      <c r="R75" s="1000"/>
      <c r="S75" s="1000"/>
      <c r="T75" s="1001"/>
    </row>
    <row r="76" spans="2:20">
      <c r="B76" s="757"/>
      <c r="C76" s="758" t="s">
        <v>47</v>
      </c>
      <c r="D76" s="796" t="str">
        <f>'[209]Analisa '!B692</f>
        <v>Pemasangan 1 m2 lantai keramik uk. 40x40 cm (1SP : 2PP)</v>
      </c>
      <c r="E76" s="773"/>
      <c r="F76" s="774"/>
      <c r="G76" s="761">
        <f>(8*9)</f>
        <v>72</v>
      </c>
      <c r="H76" s="762" t="s">
        <v>69</v>
      </c>
      <c r="I76" s="762" t="str">
        <f>'[209]Analisa '!A692</f>
        <v>3.9.8.3 </v>
      </c>
      <c r="J76" s="869">
        <f>'[209]Analisa '!G710</f>
        <v>160208.225</v>
      </c>
      <c r="K76" s="836">
        <f t="shared" ref="K76" si="65">G76*J76</f>
        <v>11534992.2</v>
      </c>
      <c r="L76" s="966">
        <f>(K76/'2. RAB Progres Revit Akses&amp;Meu'!$C$41)*100</f>
        <v>1.77700181900998</v>
      </c>
      <c r="M76" s="851"/>
      <c r="N76" s="833">
        <f t="shared" ref="N76" si="66">L76*M76</f>
        <v>0</v>
      </c>
      <c r="O76" s="852"/>
      <c r="P76" s="835">
        <f t="shared" ref="P76" si="67">L76*O76</f>
        <v>0</v>
      </c>
      <c r="Q76" s="886">
        <f t="shared" ref="Q76" si="68">N76+P76</f>
        <v>0</v>
      </c>
      <c r="R76" s="887">
        <f t="shared" ref="R76" si="69">M76+O76</f>
        <v>0</v>
      </c>
      <c r="S76" s="886">
        <f t="shared" ref="S76" si="70">K76*R76</f>
        <v>0</v>
      </c>
      <c r="T76" s="888">
        <f t="shared" ref="T76" si="71">K76-S76</f>
        <v>11534992.2</v>
      </c>
    </row>
    <row r="77" spans="2:20">
      <c r="B77" s="781"/>
      <c r="C77" s="782"/>
      <c r="D77" s="783"/>
      <c r="E77" s="783"/>
      <c r="F77" s="784"/>
      <c r="G77" s="785"/>
      <c r="H77" s="786"/>
      <c r="I77" s="786"/>
      <c r="J77" s="859"/>
      <c r="K77" s="860"/>
      <c r="L77" s="861"/>
      <c r="M77" s="974"/>
      <c r="N77" s="975"/>
      <c r="O77" s="976"/>
      <c r="P77" s="977"/>
      <c r="Q77" s="996"/>
      <c r="R77" s="996"/>
      <c r="S77" s="996"/>
      <c r="T77" s="997"/>
    </row>
    <row r="78" s="724" customFormat="1" spans="2:20">
      <c r="B78" s="750" t="s">
        <v>98</v>
      </c>
      <c r="C78" s="909" t="s">
        <v>99</v>
      </c>
      <c r="D78" s="752"/>
      <c r="E78" s="752"/>
      <c r="F78" s="789"/>
      <c r="G78" s="790"/>
      <c r="H78" s="791"/>
      <c r="I78" s="791"/>
      <c r="J78" s="864"/>
      <c r="K78" s="831">
        <f>SUM(K79:K81)</f>
        <v>22216023.775549</v>
      </c>
      <c r="L78" s="846"/>
      <c r="M78" s="1009"/>
      <c r="N78" s="1010"/>
      <c r="O78" s="1011"/>
      <c r="P78" s="1012"/>
      <c r="Q78" s="1021"/>
      <c r="R78" s="1021"/>
      <c r="S78" s="1021"/>
      <c r="T78" s="1022"/>
    </row>
    <row r="79" ht="27" customHeight="1" spans="2:20">
      <c r="B79" s="757"/>
      <c r="C79" s="758" t="s">
        <v>47</v>
      </c>
      <c r="D79" s="794" t="str">
        <f>'[209]Analisa '!B439</f>
        <v>Pengecatan 1 m2 tembok baru (1 lapis plamir, 1 lapis cat dasar, 2 lapis cat penutup), interior</v>
      </c>
      <c r="E79" s="794"/>
      <c r="F79" s="795"/>
      <c r="G79" s="761">
        <f>G55</f>
        <v>138.774154580874</v>
      </c>
      <c r="H79" s="762" t="s">
        <v>69</v>
      </c>
      <c r="I79" s="762" t="str">
        <f>'[209]Analisa '!A439</f>
        <v>3.8.10.1 </v>
      </c>
      <c r="J79" s="761">
        <f>'[209]Analisa '!G456</f>
        <v>76676.25</v>
      </c>
      <c r="K79" s="836">
        <f t="shared" ref="K79:K108" si="72">G79*J79</f>
        <v>10640681.7701817</v>
      </c>
      <c r="L79" s="966">
        <f>(K79/'2. RAB Progres Revit Akses&amp;Meu'!$C$41)*100</f>
        <v>1.63923048522905</v>
      </c>
      <c r="M79" s="851"/>
      <c r="N79" s="833">
        <f t="shared" ref="N79:N81" si="73">L79*M79</f>
        <v>0</v>
      </c>
      <c r="O79" s="852"/>
      <c r="P79" s="835">
        <f t="shared" ref="P79:P81" si="74">L79*O79</f>
        <v>0</v>
      </c>
      <c r="Q79" s="886">
        <f t="shared" ref="Q79:Q81" si="75">N79+P79</f>
        <v>0</v>
      </c>
      <c r="R79" s="887">
        <f t="shared" ref="R79:R81" si="76">M79+O79</f>
        <v>0</v>
      </c>
      <c r="S79" s="886">
        <f t="shared" ref="S79:S81" si="77">K79*R79</f>
        <v>0</v>
      </c>
      <c r="T79" s="888">
        <f t="shared" ref="T79:T81" si="78">K79-S79</f>
        <v>10640681.7701817</v>
      </c>
    </row>
    <row r="80" ht="13.8" customHeight="1" spans="2:20">
      <c r="B80" s="757"/>
      <c r="C80" s="758" t="s">
        <v>50</v>
      </c>
      <c r="D80" s="796" t="str">
        <f>'[209]Analisa '!B459</f>
        <v>Pengecatan 1 m2 tembok baru (1 lapis cat dasar, 2 lapis cat penutup), eksterior</v>
      </c>
      <c r="E80" s="773"/>
      <c r="F80" s="774"/>
      <c r="G80" s="761">
        <f>G55</f>
        <v>138.774154580874</v>
      </c>
      <c r="H80" s="762" t="s">
        <v>69</v>
      </c>
      <c r="I80" s="762" t="str">
        <f>'[209]Analisa '!A459</f>
        <v>3.8.10.2 </v>
      </c>
      <c r="J80" s="761">
        <f>'[209]Analisa '!G475</f>
        <v>77729.65</v>
      </c>
      <c r="K80" s="836">
        <f t="shared" si="72"/>
        <v>10786866.4646172</v>
      </c>
      <c r="L80" s="966">
        <f>(K80/'2. RAB Progres Revit Akses&amp;Meu'!$C$41)*100</f>
        <v>1.66175069706962</v>
      </c>
      <c r="M80" s="851"/>
      <c r="N80" s="833">
        <f t="shared" si="73"/>
        <v>0</v>
      </c>
      <c r="O80" s="852"/>
      <c r="P80" s="835">
        <f t="shared" si="74"/>
        <v>0</v>
      </c>
      <c r="Q80" s="886">
        <f t="shared" si="75"/>
        <v>0</v>
      </c>
      <c r="R80" s="887">
        <f t="shared" si="76"/>
        <v>0</v>
      </c>
      <c r="S80" s="886">
        <f t="shared" si="77"/>
        <v>0</v>
      </c>
      <c r="T80" s="888">
        <f t="shared" si="78"/>
        <v>10786866.4646172</v>
      </c>
    </row>
    <row r="81" ht="27.45" customHeight="1" spans="2:20">
      <c r="B81" s="757"/>
      <c r="C81" s="758" t="s">
        <v>52</v>
      </c>
      <c r="D81" s="794" t="str">
        <f>'[209]Analisa '!B478</f>
        <v>Pengecatan 1 m2 bidang kayu baru (1 lapis plamir, 1 lapis cat dasar, 2 lapis cat penutup)</v>
      </c>
      <c r="E81" s="794"/>
      <c r="F81" s="795"/>
      <c r="G81" s="761">
        <f>(1.9*2.15)+(5*(1*2.3))</f>
        <v>15.585</v>
      </c>
      <c r="H81" s="762" t="s">
        <v>69</v>
      </c>
      <c r="I81" s="867" t="str">
        <f>'[209]Analisa '!A478</f>
        <v>3.8.4</v>
      </c>
      <c r="J81" s="761">
        <f>'[209]Analisa '!G499</f>
        <v>50591.95</v>
      </c>
      <c r="K81" s="836">
        <f t="shared" si="72"/>
        <v>788475.54075</v>
      </c>
      <c r="L81" s="966">
        <f>(K81/'2. RAB Progres Revit Akses&amp;Meu'!$C$41)*100</f>
        <v>0.121467136333012</v>
      </c>
      <c r="M81" s="851"/>
      <c r="N81" s="833">
        <f t="shared" si="73"/>
        <v>0</v>
      </c>
      <c r="O81" s="852"/>
      <c r="P81" s="835">
        <f t="shared" si="74"/>
        <v>0</v>
      </c>
      <c r="Q81" s="886">
        <f t="shared" si="75"/>
        <v>0</v>
      </c>
      <c r="R81" s="887">
        <f t="shared" si="76"/>
        <v>0</v>
      </c>
      <c r="S81" s="886">
        <f t="shared" si="77"/>
        <v>0</v>
      </c>
      <c r="T81" s="888">
        <f t="shared" si="78"/>
        <v>788475.54075</v>
      </c>
    </row>
    <row r="82" spans="2:20">
      <c r="B82" s="799"/>
      <c r="C82" s="800"/>
      <c r="D82" s="910"/>
      <c r="E82" s="910"/>
      <c r="F82" s="911"/>
      <c r="G82" s="804"/>
      <c r="H82" s="805"/>
      <c r="I82" s="930"/>
      <c r="J82" s="804"/>
      <c r="K82" s="871"/>
      <c r="L82" s="931"/>
      <c r="M82" s="974"/>
      <c r="N82" s="975"/>
      <c r="O82" s="976"/>
      <c r="P82" s="977"/>
      <c r="Q82" s="996"/>
      <c r="R82" s="996"/>
      <c r="S82" s="996"/>
      <c r="T82" s="997"/>
    </row>
    <row r="83" spans="2:20">
      <c r="B83" s="750" t="s">
        <v>100</v>
      </c>
      <c r="C83" s="909" t="s">
        <v>101</v>
      </c>
      <c r="D83" s="752"/>
      <c r="E83" s="752"/>
      <c r="F83" s="789"/>
      <c r="G83" s="790"/>
      <c r="H83" s="791"/>
      <c r="I83" s="791"/>
      <c r="J83" s="864"/>
      <c r="K83" s="831">
        <f>SUM(K84:K89)</f>
        <v>1293860</v>
      </c>
      <c r="L83" s="846"/>
      <c r="M83" s="983"/>
      <c r="N83" s="984"/>
      <c r="O83" s="985"/>
      <c r="P83" s="986"/>
      <c r="Q83" s="1000"/>
      <c r="R83" s="1000"/>
      <c r="S83" s="1000"/>
      <c r="T83" s="1001"/>
    </row>
    <row r="84" spans="2:20">
      <c r="B84" s="757"/>
      <c r="C84" s="758" t="s">
        <v>47</v>
      </c>
      <c r="D84" s="912" t="str">
        <f>'[209]Analisa '!B712</f>
        <v>Pemasangan 1 m' Kabel NYM 2 x 1,5 mm2</v>
      </c>
      <c r="E84" s="794"/>
      <c r="F84" s="795"/>
      <c r="G84" s="761">
        <v>25</v>
      </c>
      <c r="H84" s="762" t="s">
        <v>92</v>
      </c>
      <c r="I84" s="762" t="str">
        <f>'[209]Analisa '!A712</f>
        <v>5.1.1.3.1 </v>
      </c>
      <c r="J84" s="761">
        <f>'[209]Analisa '!G727</f>
        <v>21914.4</v>
      </c>
      <c r="K84" s="836">
        <f t="shared" ref="K84:K89" si="79">G84*J84</f>
        <v>547860</v>
      </c>
      <c r="L84" s="966">
        <f>(K84/'2. RAB Progres Revit Akses&amp;Meu'!$C$41)*100</f>
        <v>0.0843995556895832</v>
      </c>
      <c r="M84" s="851"/>
      <c r="N84" s="833">
        <f t="shared" ref="N84:N89" si="80">L84*M84</f>
        <v>0</v>
      </c>
      <c r="O84" s="852"/>
      <c r="P84" s="835">
        <f t="shared" ref="P84:P89" si="81">L84*O84</f>
        <v>0</v>
      </c>
      <c r="Q84" s="886">
        <f t="shared" ref="Q84:Q89" si="82">N84+P84</f>
        <v>0</v>
      </c>
      <c r="R84" s="887">
        <f t="shared" ref="R84:R89" si="83">M84+O84</f>
        <v>0</v>
      </c>
      <c r="S84" s="886">
        <f t="shared" ref="S84:S89" si="84">K84*R84</f>
        <v>0</v>
      </c>
      <c r="T84" s="888">
        <f t="shared" ref="T84:T89" si="85">K84-S84</f>
        <v>547860</v>
      </c>
    </row>
    <row r="85" spans="2:20">
      <c r="B85" s="757"/>
      <c r="C85" s="758" t="s">
        <v>50</v>
      </c>
      <c r="D85" s="912" t="s">
        <v>102</v>
      </c>
      <c r="E85" s="794"/>
      <c r="F85" s="795"/>
      <c r="G85" s="761">
        <v>1</v>
      </c>
      <c r="H85" s="762" t="s">
        <v>103</v>
      </c>
      <c r="I85" s="762"/>
      <c r="J85" s="761">
        <f>'Upah Bahan'!G1217</f>
        <v>100000</v>
      </c>
      <c r="K85" s="836">
        <f t="shared" si="79"/>
        <v>100000</v>
      </c>
      <c r="L85" s="966">
        <f>(K85/'2. RAB Progres Revit Akses&amp;Meu'!$C$41)*100</f>
        <v>0.0154053144397443</v>
      </c>
      <c r="M85" s="851"/>
      <c r="N85" s="833">
        <f t="shared" si="80"/>
        <v>0</v>
      </c>
      <c r="O85" s="852"/>
      <c r="P85" s="835">
        <f t="shared" si="81"/>
        <v>0</v>
      </c>
      <c r="Q85" s="886">
        <f t="shared" si="82"/>
        <v>0</v>
      </c>
      <c r="R85" s="887">
        <f t="shared" si="83"/>
        <v>0</v>
      </c>
      <c r="S85" s="886">
        <f t="shared" si="84"/>
        <v>0</v>
      </c>
      <c r="T85" s="888">
        <f t="shared" si="85"/>
        <v>100000</v>
      </c>
    </row>
    <row r="86" spans="2:20">
      <c r="B86" s="757"/>
      <c r="C86" s="758" t="s">
        <v>52</v>
      </c>
      <c r="D86" s="912" t="s">
        <v>104</v>
      </c>
      <c r="E86" s="794"/>
      <c r="F86" s="795"/>
      <c r="G86" s="761">
        <v>4</v>
      </c>
      <c r="H86" s="762" t="s">
        <v>103</v>
      </c>
      <c r="I86" s="762"/>
      <c r="J86" s="761">
        <f>'Upah Bahan'!G1218</f>
        <v>34000</v>
      </c>
      <c r="K86" s="836">
        <f t="shared" si="79"/>
        <v>136000</v>
      </c>
      <c r="L86" s="966">
        <f>(K86/'2. RAB Progres Revit Akses&amp;Meu'!$C$41)*100</f>
        <v>0.0209512276380523</v>
      </c>
      <c r="M86" s="851"/>
      <c r="N86" s="833">
        <f t="shared" si="80"/>
        <v>0</v>
      </c>
      <c r="O86" s="852"/>
      <c r="P86" s="835">
        <f t="shared" si="81"/>
        <v>0</v>
      </c>
      <c r="Q86" s="886">
        <f t="shared" si="82"/>
        <v>0</v>
      </c>
      <c r="R86" s="887">
        <f t="shared" si="83"/>
        <v>0</v>
      </c>
      <c r="S86" s="886">
        <f t="shared" si="84"/>
        <v>0</v>
      </c>
      <c r="T86" s="888">
        <f t="shared" si="85"/>
        <v>136000</v>
      </c>
    </row>
    <row r="87" spans="2:20">
      <c r="B87" s="757"/>
      <c r="C87" s="758" t="s">
        <v>55</v>
      </c>
      <c r="D87" s="912" t="s">
        <v>105</v>
      </c>
      <c r="E87" s="794"/>
      <c r="F87" s="795"/>
      <c r="G87" s="761">
        <v>4</v>
      </c>
      <c r="H87" s="762" t="s">
        <v>103</v>
      </c>
      <c r="I87" s="762"/>
      <c r="J87" s="761">
        <f>'Upah Bahan'!G1219</f>
        <v>60000</v>
      </c>
      <c r="K87" s="836">
        <f t="shared" si="79"/>
        <v>240000</v>
      </c>
      <c r="L87" s="966">
        <f>(K87/'2. RAB Progres Revit Akses&amp;Meu'!$C$41)*100</f>
        <v>0.0369727546553864</v>
      </c>
      <c r="M87" s="851"/>
      <c r="N87" s="833">
        <f t="shared" si="80"/>
        <v>0</v>
      </c>
      <c r="O87" s="852"/>
      <c r="P87" s="835">
        <f t="shared" si="81"/>
        <v>0</v>
      </c>
      <c r="Q87" s="886">
        <f t="shared" si="82"/>
        <v>0</v>
      </c>
      <c r="R87" s="887">
        <f t="shared" si="83"/>
        <v>0</v>
      </c>
      <c r="S87" s="886">
        <f t="shared" si="84"/>
        <v>0</v>
      </c>
      <c r="T87" s="888">
        <f t="shared" si="85"/>
        <v>240000</v>
      </c>
    </row>
    <row r="88" spans="2:20">
      <c r="B88" s="757"/>
      <c r="C88" s="758" t="s">
        <v>58</v>
      </c>
      <c r="D88" s="912" t="s">
        <v>106</v>
      </c>
      <c r="E88" s="794"/>
      <c r="F88" s="795"/>
      <c r="G88" s="761">
        <v>3</v>
      </c>
      <c r="H88" s="762" t="s">
        <v>103</v>
      </c>
      <c r="I88" s="762"/>
      <c r="J88" s="761">
        <f>'Upah Bahan'!G1220</f>
        <v>45000</v>
      </c>
      <c r="K88" s="836">
        <f t="shared" si="79"/>
        <v>135000</v>
      </c>
      <c r="L88" s="966">
        <f>(K88/'2. RAB Progres Revit Akses&amp;Meu'!$C$41)*100</f>
        <v>0.0207971744936548</v>
      </c>
      <c r="M88" s="851"/>
      <c r="N88" s="833">
        <f t="shared" si="80"/>
        <v>0</v>
      </c>
      <c r="O88" s="852"/>
      <c r="P88" s="835">
        <f t="shared" si="81"/>
        <v>0</v>
      </c>
      <c r="Q88" s="886">
        <f t="shared" si="82"/>
        <v>0</v>
      </c>
      <c r="R88" s="887">
        <f t="shared" si="83"/>
        <v>0</v>
      </c>
      <c r="S88" s="886">
        <f t="shared" si="84"/>
        <v>0</v>
      </c>
      <c r="T88" s="888">
        <f t="shared" si="85"/>
        <v>135000</v>
      </c>
    </row>
    <row r="89" spans="2:20">
      <c r="B89" s="757"/>
      <c r="C89" s="758" t="s">
        <v>60</v>
      </c>
      <c r="D89" s="912" t="s">
        <v>107</v>
      </c>
      <c r="E89" s="794"/>
      <c r="F89" s="795"/>
      <c r="G89" s="761">
        <v>3</v>
      </c>
      <c r="H89" s="762" t="s">
        <v>103</v>
      </c>
      <c r="I89" s="762"/>
      <c r="J89" s="761">
        <f>'Upah Bahan'!G1221</f>
        <v>45000</v>
      </c>
      <c r="K89" s="836">
        <f t="shared" si="79"/>
        <v>135000</v>
      </c>
      <c r="L89" s="966">
        <f>(K89/'2. RAB Progres Revit Akses&amp;Meu'!$C$41)*100</f>
        <v>0.0207971744936548</v>
      </c>
      <c r="M89" s="851"/>
      <c r="N89" s="833">
        <f t="shared" si="80"/>
        <v>0</v>
      </c>
      <c r="O89" s="852"/>
      <c r="P89" s="835">
        <f t="shared" si="81"/>
        <v>0</v>
      </c>
      <c r="Q89" s="886">
        <f t="shared" si="82"/>
        <v>0</v>
      </c>
      <c r="R89" s="887">
        <f t="shared" si="83"/>
        <v>0</v>
      </c>
      <c r="S89" s="886">
        <f t="shared" si="84"/>
        <v>0</v>
      </c>
      <c r="T89" s="888">
        <f t="shared" si="85"/>
        <v>135000</v>
      </c>
    </row>
    <row r="90" hidden="1" spans="2:20">
      <c r="B90" s="799"/>
      <c r="C90" s="800"/>
      <c r="D90" s="913"/>
      <c r="E90" s="910"/>
      <c r="F90" s="911"/>
      <c r="G90" s="804"/>
      <c r="H90" s="805"/>
      <c r="I90" s="805"/>
      <c r="J90" s="804"/>
      <c r="K90" s="871"/>
      <c r="L90" s="871"/>
      <c r="M90" s="974"/>
      <c r="N90" s="975"/>
      <c r="O90" s="976"/>
      <c r="P90" s="977"/>
      <c r="Q90" s="996"/>
      <c r="R90" s="996"/>
      <c r="S90" s="996"/>
      <c r="T90" s="997"/>
    </row>
    <row r="91" hidden="1" spans="2:20">
      <c r="B91" s="750" t="s">
        <v>108</v>
      </c>
      <c r="C91" s="909" t="s">
        <v>109</v>
      </c>
      <c r="D91" s="752"/>
      <c r="E91" s="752"/>
      <c r="F91" s="789"/>
      <c r="G91" s="790"/>
      <c r="H91" s="791"/>
      <c r="I91" s="791"/>
      <c r="J91" s="864"/>
      <c r="K91" s="831">
        <f>SUM(K92:K99)</f>
        <v>8735298.16467568</v>
      </c>
      <c r="L91" s="831"/>
      <c r="M91" s="983"/>
      <c r="N91" s="984"/>
      <c r="O91" s="985"/>
      <c r="P91" s="986"/>
      <c r="Q91" s="1000"/>
      <c r="R91" s="1000"/>
      <c r="S91" s="1000"/>
      <c r="T91" s="1001"/>
    </row>
    <row r="92" hidden="1" spans="2:20">
      <c r="B92" s="757"/>
      <c r="C92" s="758" t="s">
        <v>47</v>
      </c>
      <c r="D92" s="794" t="str">
        <f>D53</f>
        <v>Pemasangan 1 m2 dinding bata merah tebal 1/2 batu dengan mortar tipe S,fc’ 12,5 MPa (Setara Campuran 1SP : 3PP) </v>
      </c>
      <c r="E92" s="794"/>
      <c r="F92" s="795"/>
      <c r="G92" s="761">
        <f>1.26*2</f>
        <v>2.52</v>
      </c>
      <c r="H92" s="762" t="str">
        <f>H53</f>
        <v>m²</v>
      </c>
      <c r="I92" s="762" t="str">
        <f>I53</f>
        <v>3.6.1.7 </v>
      </c>
      <c r="J92" s="761">
        <f>J53</f>
        <v>179486.25</v>
      </c>
      <c r="K92" s="836">
        <f t="shared" ref="K92:K99" si="86">G92*J92</f>
        <v>452305.35</v>
      </c>
      <c r="L92" s="836">
        <f t="shared" ref="L92:L99" si="87">(K92/$K$110)*100</f>
        <v>0.191331260187307</v>
      </c>
      <c r="M92" s="851"/>
      <c r="N92" s="833">
        <f t="shared" ref="N92:N99" si="88">L92*M92</f>
        <v>0</v>
      </c>
      <c r="O92" s="852"/>
      <c r="P92" s="835">
        <f t="shared" ref="P92:P99" si="89">L92*O92</f>
        <v>0</v>
      </c>
      <c r="Q92" s="886">
        <f t="shared" ref="Q92:Q99" si="90">N92+P92</f>
        <v>0</v>
      </c>
      <c r="R92" s="887">
        <f t="shared" ref="R92:R99" si="91">M92+O92</f>
        <v>0</v>
      </c>
      <c r="S92" s="886">
        <f t="shared" ref="S92:S99" si="92">K92*R92</f>
        <v>0</v>
      </c>
      <c r="T92" s="888">
        <f t="shared" ref="T92:T99" si="93">K92-S92</f>
        <v>452305.35</v>
      </c>
    </row>
    <row r="93" hidden="1" spans="2:20">
      <c r="B93" s="757"/>
      <c r="C93" s="758" t="s">
        <v>50</v>
      </c>
      <c r="D93" s="912" t="str">
        <f>D33</f>
        <v>1 m3 urukan tanah biasa tanpa pemadatan secara manual</v>
      </c>
      <c r="E93" s="794"/>
      <c r="F93" s="795"/>
      <c r="G93" s="761">
        <f>G92</f>
        <v>2.52</v>
      </c>
      <c r="H93" s="762" t="str">
        <f>H33</f>
        <v>m³</v>
      </c>
      <c r="I93" s="762" t="str">
        <f t="shared" ref="I93:J93" si="94">I33</f>
        <v>1.3.1.4 </v>
      </c>
      <c r="J93" s="761">
        <f t="shared" si="94"/>
        <v>82340</v>
      </c>
      <c r="K93" s="836">
        <f t="shared" si="86"/>
        <v>207496.8</v>
      </c>
      <c r="L93" s="836">
        <f t="shared" si="87"/>
        <v>0.0877739434849348</v>
      </c>
      <c r="M93" s="851"/>
      <c r="N93" s="833">
        <f t="shared" si="88"/>
        <v>0</v>
      </c>
      <c r="O93" s="852"/>
      <c r="P93" s="835">
        <f t="shared" si="89"/>
        <v>0</v>
      </c>
      <c r="Q93" s="886">
        <f t="shared" si="90"/>
        <v>0</v>
      </c>
      <c r="R93" s="887">
        <f t="shared" si="91"/>
        <v>0</v>
      </c>
      <c r="S93" s="886">
        <f t="shared" si="92"/>
        <v>0</v>
      </c>
      <c r="T93" s="888">
        <f t="shared" si="93"/>
        <v>207496.8</v>
      </c>
    </row>
    <row r="94" hidden="1" spans="2:20">
      <c r="B94" s="757"/>
      <c r="C94" s="758" t="s">
        <v>52</v>
      </c>
      <c r="D94" s="794" t="str">
        <f>D50</f>
        <v>Pembuatan 1 m3 beton mutu rendah f'c 10 MPa, slump (100 ± 25) mm, agregat maks 19 mm secara manual</v>
      </c>
      <c r="E94" s="794"/>
      <c r="F94" s="795"/>
      <c r="G94" s="761">
        <f>(4.83*0.02)</f>
        <v>0.0966</v>
      </c>
      <c r="H94" s="762" t="str">
        <f>H50</f>
        <v>m³</v>
      </c>
      <c r="I94" s="762" t="str">
        <f t="shared" ref="I94:J94" si="95">I50</f>
        <v>2.2.1.4.2 </v>
      </c>
      <c r="J94" s="761">
        <f t="shared" si="95"/>
        <v>1378230.87407407</v>
      </c>
      <c r="K94" s="836">
        <f t="shared" si="86"/>
        <v>133137.102435556</v>
      </c>
      <c r="L94" s="836">
        <f t="shared" si="87"/>
        <v>0.056318789036392</v>
      </c>
      <c r="M94" s="851"/>
      <c r="N94" s="833">
        <f t="shared" si="88"/>
        <v>0</v>
      </c>
      <c r="O94" s="852"/>
      <c r="P94" s="835">
        <f t="shared" si="89"/>
        <v>0</v>
      </c>
      <c r="Q94" s="886">
        <f t="shared" si="90"/>
        <v>0</v>
      </c>
      <c r="R94" s="887">
        <f t="shared" si="91"/>
        <v>0</v>
      </c>
      <c r="S94" s="886">
        <f t="shared" si="92"/>
        <v>0</v>
      </c>
      <c r="T94" s="888">
        <f t="shared" si="93"/>
        <v>133137.102435556</v>
      </c>
    </row>
    <row r="95" hidden="1" spans="2:20">
      <c r="B95" s="757"/>
      <c r="C95" s="758" t="s">
        <v>58</v>
      </c>
      <c r="D95" s="794" t="str">
        <f>D54</f>
        <v>Pemasangan 1 m2 plesteran 1SP : 2PP tebal 15 mm</v>
      </c>
      <c r="E95" s="794"/>
      <c r="F95" s="795"/>
      <c r="G95" s="761">
        <f>G92</f>
        <v>2.52</v>
      </c>
      <c r="H95" s="762" t="str">
        <f t="shared" ref="H95:J96" si="96">H54</f>
        <v>m²</v>
      </c>
      <c r="I95" s="762" t="str">
        <f t="shared" si="96"/>
        <v>3.7.2</v>
      </c>
      <c r="J95" s="761">
        <f t="shared" si="96"/>
        <v>61707.16</v>
      </c>
      <c r="K95" s="836">
        <f t="shared" si="86"/>
        <v>155502.0432</v>
      </c>
      <c r="L95" s="836">
        <f t="shared" si="87"/>
        <v>0.0657794604621791</v>
      </c>
      <c r="M95" s="851"/>
      <c r="N95" s="833">
        <f t="shared" si="88"/>
        <v>0</v>
      </c>
      <c r="O95" s="852"/>
      <c r="P95" s="835">
        <f t="shared" si="89"/>
        <v>0</v>
      </c>
      <c r="Q95" s="886">
        <f t="shared" si="90"/>
        <v>0</v>
      </c>
      <c r="R95" s="887">
        <f t="shared" si="91"/>
        <v>0</v>
      </c>
      <c r="S95" s="886">
        <f t="shared" si="92"/>
        <v>0</v>
      </c>
      <c r="T95" s="888">
        <f t="shared" si="93"/>
        <v>155502.0432</v>
      </c>
    </row>
    <row r="96" hidden="1" spans="2:20">
      <c r="B96" s="757"/>
      <c r="C96" s="758" t="s">
        <v>60</v>
      </c>
      <c r="D96" s="794" t="str">
        <f>D55</f>
        <v>Pemasangan 1 m2 acian</v>
      </c>
      <c r="E96" s="794"/>
      <c r="F96" s="795"/>
      <c r="G96" s="761">
        <f>G92</f>
        <v>2.52</v>
      </c>
      <c r="H96" s="762" t="str">
        <f t="shared" si="96"/>
        <v>m²</v>
      </c>
      <c r="I96" s="762" t="str">
        <f t="shared" si="96"/>
        <v>3.7.8</v>
      </c>
      <c r="J96" s="761">
        <f t="shared" si="96"/>
        <v>46230</v>
      </c>
      <c r="K96" s="836">
        <f t="shared" si="86"/>
        <v>116499.6</v>
      </c>
      <c r="L96" s="836">
        <f t="shared" si="87"/>
        <v>0.0492809012303684</v>
      </c>
      <c r="M96" s="851"/>
      <c r="N96" s="833">
        <f t="shared" si="88"/>
        <v>0</v>
      </c>
      <c r="O96" s="852"/>
      <c r="P96" s="835">
        <f t="shared" si="89"/>
        <v>0</v>
      </c>
      <c r="Q96" s="886">
        <f t="shared" si="90"/>
        <v>0</v>
      </c>
      <c r="R96" s="887">
        <f t="shared" si="91"/>
        <v>0</v>
      </c>
      <c r="S96" s="886">
        <f t="shared" si="92"/>
        <v>0</v>
      </c>
      <c r="T96" s="888">
        <f t="shared" si="93"/>
        <v>116499.6</v>
      </c>
    </row>
    <row r="97" hidden="1" spans="2:20">
      <c r="B97" s="757"/>
      <c r="C97" s="758" t="s">
        <v>62</v>
      </c>
      <c r="D97" s="773" t="s">
        <v>110</v>
      </c>
      <c r="E97" s="773"/>
      <c r="F97" s="774"/>
      <c r="G97" s="761">
        <v>19.86</v>
      </c>
      <c r="H97" s="762" t="s">
        <v>92</v>
      </c>
      <c r="I97" s="867" t="str">
        <f>'[209]Analisa '!A579</f>
        <v>3.13.5</v>
      </c>
      <c r="J97" s="761">
        <f>'[209]Analisa '!G596</f>
        <v>264416.625</v>
      </c>
      <c r="K97" s="836">
        <f t="shared" si="86"/>
        <v>5251314.1725</v>
      </c>
      <c r="L97" s="836">
        <f t="shared" si="87"/>
        <v>2.22137668339296</v>
      </c>
      <c r="M97" s="851"/>
      <c r="N97" s="833">
        <f t="shared" si="88"/>
        <v>0</v>
      </c>
      <c r="O97" s="852"/>
      <c r="P97" s="835">
        <f t="shared" si="89"/>
        <v>0</v>
      </c>
      <c r="Q97" s="886">
        <f t="shared" si="90"/>
        <v>0</v>
      </c>
      <c r="R97" s="887">
        <f t="shared" si="91"/>
        <v>0</v>
      </c>
      <c r="S97" s="886">
        <f t="shared" si="92"/>
        <v>0</v>
      </c>
      <c r="T97" s="888">
        <f t="shared" si="93"/>
        <v>5251314.1725</v>
      </c>
    </row>
    <row r="98" hidden="1" spans="2:20">
      <c r="B98" s="775"/>
      <c r="C98" s="776" t="s">
        <v>65</v>
      </c>
      <c r="D98" s="797" t="str">
        <f>'[209]Analisa '!B785</f>
        <v>Pemasangan 1 m2 Guiding/Warning Block uk. 30x30 cm (1SP : 2PP)</v>
      </c>
      <c r="E98" s="777"/>
      <c r="F98" s="778"/>
      <c r="G98" s="779">
        <f>(9.25+1.8+1.5)*0.3</f>
        <v>3.765</v>
      </c>
      <c r="H98" s="762" t="s">
        <v>69</v>
      </c>
      <c r="I98" s="780" t="str">
        <f>'[209]Analisa '!A785</f>
        <v>3.9.8.2</v>
      </c>
      <c r="J98" s="868">
        <f>'[209]Analisa '!G803</f>
        <v>496082.5357</v>
      </c>
      <c r="K98" s="836">
        <f t="shared" si="86"/>
        <v>1867750.7469105</v>
      </c>
      <c r="L98" s="836">
        <f t="shared" si="87"/>
        <v>0.790083743475885</v>
      </c>
      <c r="M98" s="851"/>
      <c r="N98" s="833">
        <f t="shared" si="88"/>
        <v>0</v>
      </c>
      <c r="O98" s="852"/>
      <c r="P98" s="835">
        <f t="shared" si="89"/>
        <v>0</v>
      </c>
      <c r="Q98" s="886">
        <f t="shared" si="90"/>
        <v>0</v>
      </c>
      <c r="R98" s="887">
        <f t="shared" si="91"/>
        <v>0</v>
      </c>
      <c r="S98" s="886">
        <f t="shared" si="92"/>
        <v>0</v>
      </c>
      <c r="T98" s="888">
        <f t="shared" si="93"/>
        <v>1867750.7469105</v>
      </c>
    </row>
    <row r="99" hidden="1" spans="2:20">
      <c r="B99" s="757"/>
      <c r="C99" s="758" t="s">
        <v>111</v>
      </c>
      <c r="D99" s="794" t="s">
        <v>112</v>
      </c>
      <c r="E99" s="794"/>
      <c r="F99" s="795"/>
      <c r="G99" s="761">
        <f>20*0.02</f>
        <v>0.4</v>
      </c>
      <c r="H99" s="762" t="s">
        <v>73</v>
      </c>
      <c r="I99" s="762" t="str">
        <f>I50</f>
        <v>2.2.1.4.2 </v>
      </c>
      <c r="J99" s="761">
        <f>J50</f>
        <v>1378230.87407407</v>
      </c>
      <c r="K99" s="836">
        <f t="shared" si="86"/>
        <v>551292.34962963</v>
      </c>
      <c r="L99" s="836">
        <f t="shared" si="87"/>
        <v>0.233204095388787</v>
      </c>
      <c r="M99" s="851"/>
      <c r="N99" s="833">
        <f t="shared" si="88"/>
        <v>0</v>
      </c>
      <c r="O99" s="852"/>
      <c r="P99" s="835">
        <f t="shared" si="89"/>
        <v>0</v>
      </c>
      <c r="Q99" s="886">
        <f t="shared" si="90"/>
        <v>0</v>
      </c>
      <c r="R99" s="887">
        <f t="shared" si="91"/>
        <v>0</v>
      </c>
      <c r="S99" s="886">
        <f t="shared" si="92"/>
        <v>0</v>
      </c>
      <c r="T99" s="888">
        <f t="shared" si="93"/>
        <v>551292.34962963</v>
      </c>
    </row>
    <row r="100" hidden="1" spans="2:20">
      <c r="B100" s="799"/>
      <c r="C100" s="800"/>
      <c r="D100" s="910"/>
      <c r="E100" s="910"/>
      <c r="F100" s="911"/>
      <c r="G100" s="804"/>
      <c r="H100" s="805"/>
      <c r="I100" s="805"/>
      <c r="J100" s="804"/>
      <c r="K100" s="871"/>
      <c r="L100" s="871"/>
      <c r="M100" s="974"/>
      <c r="N100" s="975"/>
      <c r="O100" s="976"/>
      <c r="P100" s="977"/>
      <c r="Q100" s="996"/>
      <c r="R100" s="996"/>
      <c r="S100" s="996"/>
      <c r="T100" s="997"/>
    </row>
    <row r="101" hidden="1" spans="2:20">
      <c r="B101" s="750" t="s">
        <v>113</v>
      </c>
      <c r="C101" s="909" t="s">
        <v>114</v>
      </c>
      <c r="D101" s="752"/>
      <c r="E101" s="752"/>
      <c r="F101" s="789"/>
      <c r="G101" s="790"/>
      <c r="H101" s="791"/>
      <c r="I101" s="791"/>
      <c r="J101" s="864"/>
      <c r="K101" s="831">
        <f>SUM(K102:K108)</f>
        <v>24950000</v>
      </c>
      <c r="L101" s="831"/>
      <c r="M101" s="1013"/>
      <c r="N101" s="1014"/>
      <c r="O101" s="1015"/>
      <c r="P101" s="1016"/>
      <c r="Q101" s="1023"/>
      <c r="R101" s="1023"/>
      <c r="S101" s="1023"/>
      <c r="T101" s="1024"/>
    </row>
    <row r="102" hidden="1" spans="2:20">
      <c r="B102" s="775"/>
      <c r="C102" s="758" t="s">
        <v>47</v>
      </c>
      <c r="D102" s="777" t="s">
        <v>115</v>
      </c>
      <c r="E102" s="777"/>
      <c r="F102" s="778"/>
      <c r="G102" s="779">
        <v>1</v>
      </c>
      <c r="H102" s="780" t="s">
        <v>49</v>
      </c>
      <c r="I102" s="780"/>
      <c r="J102" s="779">
        <v>850000</v>
      </c>
      <c r="K102" s="836">
        <f t="shared" si="72"/>
        <v>850000</v>
      </c>
      <c r="L102" s="836">
        <f t="shared" ref="L102:L108" si="97">(K102/$K$110)*100</f>
        <v>0.359561458114991</v>
      </c>
      <c r="M102" s="851"/>
      <c r="N102" s="833">
        <f t="shared" ref="N102:N108" si="98">L102*M102</f>
        <v>0</v>
      </c>
      <c r="O102" s="852"/>
      <c r="P102" s="835">
        <f t="shared" ref="P102:P108" si="99">L102*O102</f>
        <v>0</v>
      </c>
      <c r="Q102" s="886">
        <f t="shared" ref="Q102:Q106" si="100">N102+P102</f>
        <v>0</v>
      </c>
      <c r="R102" s="887">
        <f t="shared" ref="R102:R106" si="101">M102+O102</f>
        <v>0</v>
      </c>
      <c r="S102" s="886">
        <f t="shared" ref="S102:S106" si="102">K102*R102</f>
        <v>0</v>
      </c>
      <c r="T102" s="888">
        <f t="shared" ref="T102:T106" si="103">K102-S102</f>
        <v>850000</v>
      </c>
    </row>
    <row r="103" hidden="1" spans="2:20">
      <c r="B103" s="775"/>
      <c r="C103" s="758" t="s">
        <v>50</v>
      </c>
      <c r="D103" s="777" t="s">
        <v>116</v>
      </c>
      <c r="E103" s="777"/>
      <c r="F103" s="778"/>
      <c r="G103" s="779">
        <v>1</v>
      </c>
      <c r="H103" s="780" t="s">
        <v>49</v>
      </c>
      <c r="I103" s="780"/>
      <c r="J103" s="779">
        <v>500000</v>
      </c>
      <c r="K103" s="836">
        <f t="shared" si="72"/>
        <v>500000</v>
      </c>
      <c r="L103" s="836">
        <f t="shared" si="97"/>
        <v>0.211506740067641</v>
      </c>
      <c r="M103" s="851"/>
      <c r="N103" s="833">
        <f t="shared" si="98"/>
        <v>0</v>
      </c>
      <c r="O103" s="852"/>
      <c r="P103" s="835">
        <f t="shared" si="99"/>
        <v>0</v>
      </c>
      <c r="Q103" s="886">
        <f t="shared" si="100"/>
        <v>0</v>
      </c>
      <c r="R103" s="887">
        <f t="shared" si="101"/>
        <v>0</v>
      </c>
      <c r="S103" s="886">
        <f t="shared" si="102"/>
        <v>0</v>
      </c>
      <c r="T103" s="888">
        <f t="shared" si="103"/>
        <v>500000</v>
      </c>
    </row>
    <row r="104" hidden="1" spans="2:20">
      <c r="B104" s="775"/>
      <c r="C104" s="758" t="s">
        <v>52</v>
      </c>
      <c r="D104" s="777" t="s">
        <v>125</v>
      </c>
      <c r="E104" s="777"/>
      <c r="F104" s="778"/>
      <c r="G104" s="779">
        <v>2</v>
      </c>
      <c r="H104" s="780" t="s">
        <v>49</v>
      </c>
      <c r="I104" s="780"/>
      <c r="J104" s="779">
        <v>6000000</v>
      </c>
      <c r="K104" s="836">
        <f t="shared" si="72"/>
        <v>12000000</v>
      </c>
      <c r="L104" s="836">
        <f t="shared" si="97"/>
        <v>5.0761617616234</v>
      </c>
      <c r="M104" s="851"/>
      <c r="N104" s="833">
        <f t="shared" si="98"/>
        <v>0</v>
      </c>
      <c r="O104" s="852"/>
      <c r="P104" s="835">
        <f t="shared" si="99"/>
        <v>0</v>
      </c>
      <c r="Q104" s="886">
        <f t="shared" si="100"/>
        <v>0</v>
      </c>
      <c r="R104" s="887">
        <f t="shared" si="101"/>
        <v>0</v>
      </c>
      <c r="S104" s="886">
        <f t="shared" si="102"/>
        <v>0</v>
      </c>
      <c r="T104" s="888">
        <f t="shared" si="103"/>
        <v>12000000</v>
      </c>
    </row>
    <row r="105" hidden="1" spans="2:20">
      <c r="B105" s="775"/>
      <c r="C105" s="758" t="s">
        <v>58</v>
      </c>
      <c r="D105" s="777" t="s">
        <v>126</v>
      </c>
      <c r="E105" s="777"/>
      <c r="F105" s="778"/>
      <c r="G105" s="779">
        <v>10</v>
      </c>
      <c r="H105" s="780" t="s">
        <v>49</v>
      </c>
      <c r="I105" s="780"/>
      <c r="J105" s="779">
        <v>350000</v>
      </c>
      <c r="K105" s="836">
        <f t="shared" si="72"/>
        <v>3500000</v>
      </c>
      <c r="L105" s="836">
        <f t="shared" si="97"/>
        <v>1.48054718047349</v>
      </c>
      <c r="M105" s="851"/>
      <c r="N105" s="833">
        <f t="shared" si="98"/>
        <v>0</v>
      </c>
      <c r="O105" s="852"/>
      <c r="P105" s="835">
        <f t="shared" si="99"/>
        <v>0</v>
      </c>
      <c r="Q105" s="886">
        <f t="shared" si="100"/>
        <v>0</v>
      </c>
      <c r="R105" s="887">
        <f t="shared" si="101"/>
        <v>0</v>
      </c>
      <c r="S105" s="886">
        <f t="shared" si="102"/>
        <v>0</v>
      </c>
      <c r="T105" s="888">
        <f t="shared" si="103"/>
        <v>3500000</v>
      </c>
    </row>
    <row r="106" hidden="1" spans="2:20">
      <c r="B106" s="775"/>
      <c r="C106" s="758" t="s">
        <v>60</v>
      </c>
      <c r="D106" s="777" t="s">
        <v>127</v>
      </c>
      <c r="E106" s="777"/>
      <c r="F106" s="778"/>
      <c r="G106" s="779">
        <v>1</v>
      </c>
      <c r="H106" s="780" t="s">
        <v>49</v>
      </c>
      <c r="I106" s="780"/>
      <c r="J106" s="779">
        <v>2500000</v>
      </c>
      <c r="K106" s="836">
        <f t="shared" si="72"/>
        <v>2500000</v>
      </c>
      <c r="L106" s="836">
        <f t="shared" si="97"/>
        <v>1.05753370033821</v>
      </c>
      <c r="M106" s="1017"/>
      <c r="N106" s="833">
        <f t="shared" si="98"/>
        <v>0</v>
      </c>
      <c r="O106" s="852"/>
      <c r="P106" s="835">
        <f t="shared" si="99"/>
        <v>0</v>
      </c>
      <c r="Q106" s="886">
        <f t="shared" si="100"/>
        <v>0</v>
      </c>
      <c r="R106" s="887">
        <f t="shared" si="101"/>
        <v>0</v>
      </c>
      <c r="S106" s="886">
        <f t="shared" si="102"/>
        <v>0</v>
      </c>
      <c r="T106" s="888">
        <f t="shared" si="103"/>
        <v>2500000</v>
      </c>
    </row>
    <row r="107" hidden="1" spans="2:20">
      <c r="B107" s="775"/>
      <c r="C107" s="758" t="s">
        <v>62</v>
      </c>
      <c r="D107" s="777" t="s">
        <v>128</v>
      </c>
      <c r="E107" s="777"/>
      <c r="F107" s="778"/>
      <c r="G107" s="779">
        <v>2</v>
      </c>
      <c r="H107" s="780" t="s">
        <v>103</v>
      </c>
      <c r="I107" s="780"/>
      <c r="J107" s="779">
        <v>2300000</v>
      </c>
      <c r="K107" s="836">
        <f t="shared" si="72"/>
        <v>4600000</v>
      </c>
      <c r="L107" s="836">
        <f t="shared" si="97"/>
        <v>1.9458620086223</v>
      </c>
      <c r="M107" s="1017"/>
      <c r="N107" s="833">
        <f t="shared" si="98"/>
        <v>0</v>
      </c>
      <c r="O107" s="852"/>
      <c r="P107" s="835">
        <f t="shared" si="99"/>
        <v>0</v>
      </c>
      <c r="Q107" s="886">
        <f t="shared" ref="Q107:Q108" si="104">N107+P107</f>
        <v>0</v>
      </c>
      <c r="R107" s="887">
        <f t="shared" ref="R107:R108" si="105">M107+O107</f>
        <v>0</v>
      </c>
      <c r="S107" s="886">
        <f t="shared" ref="S107:S108" si="106">K107*R107</f>
        <v>0</v>
      </c>
      <c r="T107" s="888">
        <f t="shared" ref="T107:T108" si="107">K107-S107</f>
        <v>4600000</v>
      </c>
    </row>
    <row r="108" hidden="1" spans="2:20">
      <c r="B108" s="775"/>
      <c r="C108" s="758" t="s">
        <v>65</v>
      </c>
      <c r="D108" s="777" t="s">
        <v>129</v>
      </c>
      <c r="E108" s="777"/>
      <c r="F108" s="778"/>
      <c r="G108" s="779">
        <v>1</v>
      </c>
      <c r="H108" s="780" t="s">
        <v>103</v>
      </c>
      <c r="I108" s="780"/>
      <c r="J108" s="779">
        <v>1000000</v>
      </c>
      <c r="K108" s="836">
        <f t="shared" si="72"/>
        <v>1000000</v>
      </c>
      <c r="L108" s="836">
        <f t="shared" si="97"/>
        <v>0.423013480135283</v>
      </c>
      <c r="M108" s="1017"/>
      <c r="N108" s="833">
        <f t="shared" si="98"/>
        <v>0</v>
      </c>
      <c r="O108" s="852"/>
      <c r="P108" s="835">
        <f t="shared" si="99"/>
        <v>0</v>
      </c>
      <c r="Q108" s="886">
        <f t="shared" si="104"/>
        <v>0</v>
      </c>
      <c r="R108" s="887">
        <f t="shared" si="105"/>
        <v>0</v>
      </c>
      <c r="S108" s="886">
        <f t="shared" si="106"/>
        <v>0</v>
      </c>
      <c r="T108" s="888">
        <f t="shared" si="107"/>
        <v>1000000</v>
      </c>
    </row>
    <row r="109" ht="14.75" spans="2:20">
      <c r="B109" s="916"/>
      <c r="C109" s="917"/>
      <c r="D109" s="1003"/>
      <c r="E109" s="1003"/>
      <c r="F109" s="1004"/>
      <c r="G109" s="920"/>
      <c r="H109" s="921"/>
      <c r="I109" s="921"/>
      <c r="J109" s="920"/>
      <c r="K109" s="934"/>
      <c r="L109" s="934"/>
      <c r="M109" s="1017"/>
      <c r="N109" s="833"/>
      <c r="O109" s="852"/>
      <c r="P109" s="835"/>
      <c r="Q109" s="886"/>
      <c r="R109" s="887"/>
      <c r="S109" s="886"/>
      <c r="T109" s="888"/>
    </row>
    <row r="110" ht="14.75" spans="2:20">
      <c r="B110" s="922" t="s">
        <v>120</v>
      </c>
      <c r="C110" s="923"/>
      <c r="D110" s="923"/>
      <c r="E110" s="923"/>
      <c r="F110" s="923"/>
      <c r="G110" s="923"/>
      <c r="H110" s="923"/>
      <c r="I110" s="923"/>
      <c r="J110" s="938"/>
      <c r="K110" s="939">
        <f>SUM(K84:K89,K79:K81,K76,K71:K73,K65:K68,K59:K62,K53:K56,K43:K45,K48:K50,K38:K40,K32:K35,K28:K29,K18:K25)</f>
        <v>236399085.835324</v>
      </c>
      <c r="L110" s="939">
        <f>SUM(L84:L89,L79:L81,L76,L71:L73,L65:L68,L59:L62,L53:L56,L43:L45,L48:L50,L38:L40,L32:L35,L28:L29,L18:L25)</f>
        <v>36.4180225056128</v>
      </c>
      <c r="M110" s="939"/>
      <c r="N110" s="939">
        <f>SUM(N84:N89,N79:N81,N76,N71:N73,N65:N68,N59:N62,N53:N56,N43:N45,N48:N50,N38:N40,N32:N35,N28:N29,N18:N25)</f>
        <v>20.8961344949742</v>
      </c>
      <c r="O110" s="939"/>
      <c r="P110" s="939">
        <f>SUM(P84:P89,P79:P81,P76,P71:P73,P65:P68,P59:P62,P53:P56,P43:P45,P48:P50,P38:P40,P32:P35,P28:P29,P18:P25)</f>
        <v>3.50244626579535</v>
      </c>
      <c r="Q110" s="939">
        <f>SUM(Q84:Q89,Q79:Q81,Q76,Q71:Q73,Q65:Q68,Q59:Q62,Q53:Q56,Q43:Q45,Q48:Q50,Q38:Q40,Q32:Q35,Q28:Q29,Q18:Q25)</f>
        <v>24.3985807607695</v>
      </c>
      <c r="R110" s="1025"/>
      <c r="S110" s="939">
        <f>SUM(S84:S89,S79:S81,S76,S71:S73,S65:S68,S59:S62,S53:S56,S43:S45,S48:S50,S38:S40,S32:S35,S28:S29,S18:S25)</f>
        <v>158377687.493501</v>
      </c>
      <c r="T110" s="1026">
        <f>SUM(T84:T89,T79:T81,T76,T71:T73,T65:T68,T59:T62,T53:T56,T43:T45,T48:T50,T38:T40,T32:T35,T28:T29,T18:T25)</f>
        <v>78021398.3418228</v>
      </c>
    </row>
    <row r="111" ht="14.75" spans="2:20">
      <c r="B111" s="924"/>
      <c r="C111" s="924"/>
      <c r="D111" s="924"/>
      <c r="E111" s="924"/>
      <c r="F111" s="924"/>
      <c r="G111" s="924"/>
      <c r="H111" s="924"/>
      <c r="I111" s="924"/>
      <c r="J111" s="924"/>
      <c r="K111" s="940"/>
      <c r="L111" s="940"/>
      <c r="M111" s="940"/>
      <c r="N111" s="940"/>
      <c r="O111" s="940"/>
      <c r="P111" s="940"/>
      <c r="Q111" s="940"/>
      <c r="R111" s="951"/>
      <c r="S111" s="940"/>
      <c r="T111" s="940"/>
    </row>
    <row r="112" ht="27" customHeight="1" spans="2:20">
      <c r="B112" s="922" t="s">
        <v>121</v>
      </c>
      <c r="C112" s="923"/>
      <c r="D112" s="923"/>
      <c r="E112" s="923"/>
      <c r="F112" s="923"/>
      <c r="G112" s="923"/>
      <c r="H112" s="923"/>
      <c r="I112" s="923"/>
      <c r="J112" s="923"/>
      <c r="K112" s="941"/>
      <c r="L112" s="941"/>
      <c r="M112" s="941"/>
      <c r="N112" s="941"/>
      <c r="O112" s="941"/>
      <c r="P112" s="941"/>
      <c r="Q112" s="941"/>
      <c r="R112" s="941"/>
      <c r="S112" s="952">
        <f>(S110/K110)*100</f>
        <v>66.9958967624043</v>
      </c>
      <c r="T112" s="953">
        <f>(T110/K110)*100</f>
        <v>33.0041032375957</v>
      </c>
    </row>
    <row r="113" spans="2:20">
      <c r="B113" s="1005"/>
      <c r="C113" s="1005"/>
      <c r="D113" s="1005"/>
      <c r="E113" s="1005"/>
      <c r="F113" s="1005"/>
      <c r="G113" s="1005"/>
      <c r="H113" s="1005"/>
      <c r="I113" s="1005"/>
      <c r="J113" s="1005"/>
      <c r="K113" s="940"/>
      <c r="L113" s="940"/>
      <c r="M113" s="940"/>
      <c r="N113" s="940"/>
      <c r="O113" s="940"/>
      <c r="P113" s="940"/>
      <c r="Q113" s="940"/>
      <c r="R113" s="951"/>
      <c r="S113" s="940"/>
      <c r="T113" s="940"/>
    </row>
    <row r="114" spans="2:20">
      <c r="B114" s="1005"/>
      <c r="C114" s="1005"/>
      <c r="D114" s="1005"/>
      <c r="E114" s="1005"/>
      <c r="F114" s="1005"/>
      <c r="G114" s="1005"/>
      <c r="H114" s="1005"/>
      <c r="I114" s="1005"/>
      <c r="J114" s="1005"/>
      <c r="K114" s="940"/>
      <c r="L114" s="940"/>
      <c r="M114" s="940"/>
      <c r="N114" s="940"/>
      <c r="O114" s="940"/>
      <c r="P114" s="940"/>
      <c r="Q114" s="940"/>
      <c r="R114" s="951"/>
      <c r="S114" s="940"/>
      <c r="T114" s="940"/>
    </row>
    <row r="115" spans="2:20">
      <c r="B115" s="1005"/>
      <c r="C115" s="1005"/>
      <c r="D115" s="1005"/>
      <c r="E115" s="1005"/>
      <c r="F115" s="1005"/>
      <c r="G115" s="1005"/>
      <c r="H115" s="1005"/>
      <c r="I115" s="1005"/>
      <c r="J115" s="1005"/>
      <c r="K115" s="940"/>
      <c r="L115" s="940"/>
      <c r="M115" s="940"/>
      <c r="N115" s="940"/>
      <c r="O115" s="940"/>
      <c r="P115" s="940"/>
      <c r="Q115" s="940"/>
      <c r="R115" s="951"/>
      <c r="S115" s="940"/>
      <c r="T115" s="940"/>
    </row>
    <row r="116" spans="2:20">
      <c r="B116" s="1005"/>
      <c r="C116" s="1005"/>
      <c r="D116" s="1005"/>
      <c r="E116" s="1005"/>
      <c r="F116" s="1005"/>
      <c r="G116" s="1005"/>
      <c r="H116" s="1006"/>
      <c r="I116" s="1006"/>
      <c r="J116" s="1006"/>
      <c r="K116" s="1018"/>
      <c r="L116" s="1018"/>
      <c r="M116" s="1018"/>
      <c r="N116" s="1018"/>
      <c r="O116" s="940"/>
      <c r="P116" s="940"/>
      <c r="Q116" s="940"/>
      <c r="R116" s="951"/>
      <c r="S116" s="940"/>
      <c r="T116" s="940"/>
    </row>
    <row r="117" spans="3:14">
      <c r="C117" s="725"/>
      <c r="G117" s="725"/>
      <c r="H117" s="1007"/>
      <c r="I117" s="942"/>
      <c r="J117" s="942"/>
      <c r="K117" s="943">
        <f>K118-J118</f>
        <v>0</v>
      </c>
      <c r="L117" s="943"/>
      <c r="M117" s="944"/>
      <c r="N117" s="942"/>
    </row>
    <row r="118" spans="8:14">
      <c r="H118" s="1008"/>
      <c r="I118" s="942"/>
      <c r="J118" s="944">
        <v>270084384</v>
      </c>
      <c r="K118" s="944">
        <f>K101+K91+K83+K78+K75+K70+K64+K58+K52+K47+K42+K37+K31+K27+K17</f>
        <v>270084384</v>
      </c>
      <c r="L118" s="944"/>
      <c r="M118" s="942"/>
      <c r="N118" s="942"/>
    </row>
    <row r="119" spans="3:14">
      <c r="C119" s="725"/>
      <c r="G119" s="725"/>
      <c r="H119" s="1007"/>
      <c r="I119" s="942"/>
      <c r="J119" s="1019"/>
      <c r="K119" s="1020"/>
      <c r="L119" s="1020"/>
      <c r="M119" s="942"/>
      <c r="N119" s="942"/>
    </row>
    <row r="120" spans="3:14">
      <c r="C120" s="725"/>
      <c r="G120" s="725"/>
      <c r="H120" s="1007"/>
      <c r="I120" s="942"/>
      <c r="J120" s="1019"/>
      <c r="K120" s="942"/>
      <c r="L120" s="942"/>
      <c r="M120" s="942"/>
      <c r="N120" s="942"/>
    </row>
    <row r="121" spans="3:14">
      <c r="C121" s="725"/>
      <c r="G121" s="725"/>
      <c r="H121" s="1007"/>
      <c r="I121" s="942"/>
      <c r="J121" s="942"/>
      <c r="K121" s="942"/>
      <c r="L121" s="942"/>
      <c r="M121" s="942"/>
      <c r="N121" s="942"/>
    </row>
    <row r="122" spans="3:14">
      <c r="C122" s="725"/>
      <c r="G122" s="725"/>
      <c r="H122" s="1007"/>
      <c r="I122" s="942"/>
      <c r="J122" s="942"/>
      <c r="K122" s="942"/>
      <c r="L122" s="942"/>
      <c r="M122" s="942"/>
      <c r="N122" s="942"/>
    </row>
    <row r="123" spans="3:14">
      <c r="C123" s="725"/>
      <c r="G123" s="725"/>
      <c r="H123" s="1007"/>
      <c r="I123" s="942"/>
      <c r="J123" s="942"/>
      <c r="K123" s="942"/>
      <c r="L123" s="942"/>
      <c r="M123" s="942"/>
      <c r="N123" s="942"/>
    </row>
    <row r="124" spans="3:14">
      <c r="C124" s="725"/>
      <c r="G124" s="725"/>
      <c r="H124" s="1007"/>
      <c r="I124" s="942"/>
      <c r="J124" s="942"/>
      <c r="K124" s="942"/>
      <c r="L124" s="942"/>
      <c r="M124" s="942"/>
      <c r="N124" s="942"/>
    </row>
    <row r="125" spans="3:12">
      <c r="C125" s="725"/>
      <c r="G125" s="725"/>
      <c r="H125" s="806"/>
      <c r="I125" s="725"/>
      <c r="J125" s="725"/>
      <c r="K125" s="725"/>
      <c r="L125" s="725"/>
    </row>
    <row r="126" spans="3:12">
      <c r="C126" s="725"/>
      <c r="G126" s="725"/>
      <c r="H126" s="806"/>
      <c r="I126" s="725"/>
      <c r="J126" s="725"/>
      <c r="K126" s="725"/>
      <c r="L126" s="725"/>
    </row>
    <row r="127" spans="3:12">
      <c r="C127" s="725"/>
      <c r="G127" s="725"/>
      <c r="H127" s="806"/>
      <c r="I127" s="725"/>
      <c r="J127" s="725"/>
      <c r="K127" s="725"/>
      <c r="L127" s="725"/>
    </row>
    <row r="128" spans="3:12">
      <c r="C128" s="725"/>
      <c r="G128" s="725"/>
      <c r="H128" s="806"/>
      <c r="I128" s="725"/>
      <c r="J128" s="725"/>
      <c r="K128" s="725"/>
      <c r="L128" s="725"/>
    </row>
    <row r="129" s="725" customFormat="1" spans="8:8">
      <c r="H129" s="806"/>
    </row>
    <row r="130" s="725" customFormat="1" spans="8:8">
      <c r="H130" s="806"/>
    </row>
    <row r="133" s="725" customFormat="1" spans="8:8">
      <c r="H133" s="806"/>
    </row>
    <row r="134" s="725" customFormat="1" spans="8:8">
      <c r="H134" s="806"/>
    </row>
    <row r="135" s="725" customFormat="1" spans="8:8">
      <c r="H135" s="806"/>
    </row>
  </sheetData>
  <mergeCells count="44">
    <mergeCell ref="B2:T2"/>
    <mergeCell ref="M13:N13"/>
    <mergeCell ref="O13:P13"/>
    <mergeCell ref="Q13:S13"/>
    <mergeCell ref="C15:F15"/>
    <mergeCell ref="C16:F16"/>
    <mergeCell ref="D22:F22"/>
    <mergeCell ref="D23:F23"/>
    <mergeCell ref="D24:F24"/>
    <mergeCell ref="D25:F25"/>
    <mergeCell ref="D35:F35"/>
    <mergeCell ref="D38:F38"/>
    <mergeCell ref="D40:F40"/>
    <mergeCell ref="D43:F43"/>
    <mergeCell ref="D45:F45"/>
    <mergeCell ref="D48:F48"/>
    <mergeCell ref="D50:F50"/>
    <mergeCell ref="D53:F53"/>
    <mergeCell ref="D79:F79"/>
    <mergeCell ref="D81:F81"/>
    <mergeCell ref="D92:F92"/>
    <mergeCell ref="D94:F94"/>
    <mergeCell ref="D95:F95"/>
    <mergeCell ref="D96:F96"/>
    <mergeCell ref="D99:F99"/>
    <mergeCell ref="D109:F109"/>
    <mergeCell ref="B110:J110"/>
    <mergeCell ref="B112:J112"/>
    <mergeCell ref="B13:B14"/>
    <mergeCell ref="G13:G14"/>
    <mergeCell ref="H13:H14"/>
    <mergeCell ref="I13:I14"/>
    <mergeCell ref="J13:J14"/>
    <mergeCell ref="K13:K14"/>
    <mergeCell ref="L13:L14"/>
    <mergeCell ref="M14:M15"/>
    <mergeCell ref="N14:N15"/>
    <mergeCell ref="O14:O15"/>
    <mergeCell ref="P14:P15"/>
    <mergeCell ref="Q14:Q15"/>
    <mergeCell ref="R14:R15"/>
    <mergeCell ref="S14:S15"/>
    <mergeCell ref="T14:T15"/>
    <mergeCell ref="C13:F14"/>
  </mergeCells>
  <pageMargins left="0.7" right="0.7" top="0.75" bottom="0.75" header="0.3" footer="0.3"/>
  <pageSetup paperSize="9" orientation="portrait"/>
  <headerFooter/>
  <ignoredErrors>
    <ignoredError sqref="I44:J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35"/>
  <sheetViews>
    <sheetView showGridLines="0" zoomScale="70" zoomScaleNormal="70" topLeftCell="A46" workbookViewId="0">
      <selection activeCell="O66" sqref="O66"/>
    </sheetView>
  </sheetViews>
  <sheetFormatPr defaultColWidth="8.78181818181818" defaultRowHeight="14"/>
  <cols>
    <col min="1" max="1" width="6.78181818181818" style="725" customWidth="1"/>
    <col min="2" max="2" width="4.44545454545455" style="725" customWidth="1"/>
    <col min="3" max="3" width="3.10909090909091" style="726" customWidth="1"/>
    <col min="4" max="4" width="17.2181818181818" style="725" customWidth="1"/>
    <col min="5" max="5" width="1.44545454545455" style="725" customWidth="1"/>
    <col min="6" max="6" width="59.7818181818182" style="725" customWidth="1"/>
    <col min="7" max="7" width="15" style="727" customWidth="1"/>
    <col min="8" max="8" width="9.78181818181818" style="721" customWidth="1"/>
    <col min="9" max="9" width="11.5545454545455" style="721" customWidth="1"/>
    <col min="10" max="10" width="16.7818181818182" style="728" customWidth="1"/>
    <col min="11" max="11" width="17.7818181818182" style="727" customWidth="1"/>
    <col min="12" max="12" width="8.78181818181818" style="725"/>
    <col min="13" max="13" width="11.5545454545455" style="725" customWidth="1"/>
    <col min="14" max="14" width="10.2181818181818" style="725" customWidth="1"/>
    <col min="15" max="15" width="10.4454545454545" style="725" customWidth="1"/>
    <col min="16" max="16" width="10.8909090909091" style="725" customWidth="1"/>
    <col min="17" max="17" width="11.1090909090909" style="725" customWidth="1"/>
    <col min="18" max="18" width="12.3363636363636" style="725" customWidth="1"/>
    <col min="19" max="19" width="19.1090909090909" style="725" customWidth="1"/>
    <col min="20" max="20" width="21.4454545454545" style="725" customWidth="1"/>
    <col min="21" max="16384" width="8.78181818181818" style="725"/>
  </cols>
  <sheetData>
    <row r="1" ht="14.75"/>
    <row r="2" ht="18.75" spans="2:20">
      <c r="B2" s="729" t="s">
        <v>0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872"/>
    </row>
    <row r="3" spans="12:20">
      <c r="L3" s="727"/>
      <c r="M3" s="727"/>
      <c r="O3" s="806"/>
      <c r="P3" s="807"/>
      <c r="Q3" s="807"/>
      <c r="R3" s="873"/>
      <c r="S3" s="807"/>
      <c r="T3" s="807"/>
    </row>
    <row r="4" spans="2:20">
      <c r="B4" s="724" t="s">
        <v>1</v>
      </c>
      <c r="C4" s="731"/>
      <c r="D4" s="724"/>
      <c r="E4" s="732" t="s">
        <v>2</v>
      </c>
      <c r="F4" s="724" t="s">
        <v>3</v>
      </c>
      <c r="L4" s="727"/>
      <c r="M4" s="727"/>
      <c r="O4" s="806"/>
      <c r="P4" s="807"/>
      <c r="Q4" s="807"/>
      <c r="R4" s="873"/>
      <c r="S4" s="807"/>
      <c r="T4" s="807"/>
    </row>
    <row r="5" spans="2:20">
      <c r="B5" s="724" t="s">
        <v>4</v>
      </c>
      <c r="C5" s="731"/>
      <c r="D5" s="724"/>
      <c r="E5" s="732" t="s">
        <v>2</v>
      </c>
      <c r="F5" s="731" t="s">
        <v>5</v>
      </c>
      <c r="L5" s="727"/>
      <c r="M5" s="727"/>
      <c r="O5" s="806"/>
      <c r="P5" s="807"/>
      <c r="Q5" s="807"/>
      <c r="R5" s="873"/>
      <c r="S5" s="807"/>
      <c r="T5" s="807"/>
    </row>
    <row r="6" spans="2:20">
      <c r="B6" s="724" t="s">
        <v>6</v>
      </c>
      <c r="C6" s="731"/>
      <c r="D6" s="724"/>
      <c r="E6" s="732" t="s">
        <v>2</v>
      </c>
      <c r="F6" s="731" t="s">
        <v>130</v>
      </c>
      <c r="L6" s="727"/>
      <c r="M6" s="727"/>
      <c r="O6" s="806"/>
      <c r="P6" s="807"/>
      <c r="Q6" s="807"/>
      <c r="R6" s="873"/>
      <c r="S6" s="807"/>
      <c r="T6" s="807"/>
    </row>
    <row r="7" spans="2:20">
      <c r="B7" s="731" t="s">
        <v>8</v>
      </c>
      <c r="C7" s="731"/>
      <c r="D7" s="731"/>
      <c r="E7" s="732" t="s">
        <v>2</v>
      </c>
      <c r="F7" s="731" t="s">
        <v>9</v>
      </c>
      <c r="K7" s="808"/>
      <c r="L7" s="808"/>
      <c r="M7" s="808"/>
      <c r="N7" s="726"/>
      <c r="O7" s="721"/>
      <c r="P7" s="734"/>
      <c r="Q7" s="734"/>
      <c r="R7" s="874"/>
      <c r="S7" s="734"/>
      <c r="T7" s="807"/>
    </row>
    <row r="8" spans="2:20">
      <c r="B8" s="731" t="s">
        <v>10</v>
      </c>
      <c r="C8" s="731"/>
      <c r="D8" s="731"/>
      <c r="E8" s="732" t="s">
        <v>2</v>
      </c>
      <c r="F8" s="733">
        <v>2025</v>
      </c>
      <c r="K8" s="808"/>
      <c r="L8" s="808"/>
      <c r="M8" s="808"/>
      <c r="N8" s="731"/>
      <c r="O8" s="731"/>
      <c r="P8" s="731"/>
      <c r="Q8" s="731"/>
      <c r="R8" s="875"/>
      <c r="S8" s="876"/>
      <c r="T8" s="807"/>
    </row>
    <row r="9" spans="2:20">
      <c r="B9" s="731" t="s">
        <v>11</v>
      </c>
      <c r="C9" s="731"/>
      <c r="D9" s="731"/>
      <c r="E9" s="732" t="s">
        <v>2</v>
      </c>
      <c r="F9" s="1075" t="s">
        <v>12</v>
      </c>
      <c r="K9" s="808"/>
      <c r="L9" s="808"/>
      <c r="M9" s="808"/>
      <c r="N9" s="726"/>
      <c r="O9" s="721"/>
      <c r="P9" s="734"/>
      <c r="Q9" s="734"/>
      <c r="R9" s="874"/>
      <c r="S9" s="734"/>
      <c r="T9" s="807"/>
    </row>
    <row r="10" spans="2:20">
      <c r="B10" s="731" t="s">
        <v>13</v>
      </c>
      <c r="C10" s="731"/>
      <c r="D10" s="731"/>
      <c r="E10" s="732" t="s">
        <v>2</v>
      </c>
      <c r="F10" s="1075" t="str">
        <f>'RAB Progres RK. Ket.'!F11</f>
        <v>Minggu Ke 9 (tgl 26 s.d. 01 bulan September tahun 2025)</v>
      </c>
      <c r="K10" s="808"/>
      <c r="L10" s="808"/>
      <c r="M10" s="808"/>
      <c r="N10" s="726"/>
      <c r="O10" s="721"/>
      <c r="P10" s="734"/>
      <c r="Q10" s="734"/>
      <c r="R10" s="874"/>
      <c r="S10" s="734"/>
      <c r="T10" s="807"/>
    </row>
    <row r="11" spans="2:20">
      <c r="B11" s="726"/>
      <c r="D11" s="726"/>
      <c r="E11" s="721"/>
      <c r="F11" s="734"/>
      <c r="K11" s="808"/>
      <c r="L11" s="808"/>
      <c r="M11" s="808"/>
      <c r="N11" s="726"/>
      <c r="O11" s="721"/>
      <c r="P11" s="734"/>
      <c r="Q11" s="734"/>
      <c r="R11" s="874"/>
      <c r="S11" s="734"/>
      <c r="T11" s="807"/>
    </row>
    <row r="12" ht="14.75" spans="2:20">
      <c r="B12" s="726"/>
      <c r="D12" s="726"/>
      <c r="E12" s="721"/>
      <c r="F12" s="734"/>
      <c r="K12" s="808"/>
      <c r="L12" s="808"/>
      <c r="M12" s="808"/>
      <c r="N12" s="726"/>
      <c r="O12" s="721"/>
      <c r="P12" s="734"/>
      <c r="Q12" s="734"/>
      <c r="R12" s="874"/>
      <c r="S12" s="734"/>
      <c r="T12" s="807"/>
    </row>
    <row r="13" ht="42" customHeight="1" spans="2:20">
      <c r="B13" s="735" t="s">
        <v>15</v>
      </c>
      <c r="C13" s="736" t="s">
        <v>16</v>
      </c>
      <c r="D13" s="736"/>
      <c r="E13" s="736"/>
      <c r="F13" s="736"/>
      <c r="G13" s="737" t="s">
        <v>17</v>
      </c>
      <c r="H13" s="736" t="s">
        <v>18</v>
      </c>
      <c r="I13" s="809" t="s">
        <v>19</v>
      </c>
      <c r="J13" s="737" t="s">
        <v>20</v>
      </c>
      <c r="K13" s="810" t="s">
        <v>21</v>
      </c>
      <c r="L13" s="811" t="s">
        <v>22</v>
      </c>
      <c r="M13" s="812" t="s">
        <v>23</v>
      </c>
      <c r="N13" s="813"/>
      <c r="O13" s="814" t="s">
        <v>24</v>
      </c>
      <c r="P13" s="815"/>
      <c r="Q13" s="877" t="s">
        <v>25</v>
      </c>
      <c r="R13" s="878"/>
      <c r="S13" s="877"/>
      <c r="T13" s="879" t="s">
        <v>26</v>
      </c>
    </row>
    <row r="14" s="721" customFormat="1" ht="36.6" customHeight="1" spans="2:20">
      <c r="B14" s="738"/>
      <c r="C14" s="739"/>
      <c r="D14" s="739"/>
      <c r="E14" s="739"/>
      <c r="F14" s="739"/>
      <c r="G14" s="740"/>
      <c r="H14" s="739"/>
      <c r="I14" s="816"/>
      <c r="J14" s="740"/>
      <c r="K14" s="817"/>
      <c r="L14" s="818"/>
      <c r="M14" s="819" t="s">
        <v>27</v>
      </c>
      <c r="N14" s="820" t="s">
        <v>28</v>
      </c>
      <c r="O14" s="821" t="s">
        <v>29</v>
      </c>
      <c r="P14" s="822" t="s">
        <v>30</v>
      </c>
      <c r="Q14" s="880" t="s">
        <v>31</v>
      </c>
      <c r="R14" s="881" t="s">
        <v>32</v>
      </c>
      <c r="S14" s="880" t="s">
        <v>33</v>
      </c>
      <c r="T14" s="882" t="s">
        <v>34</v>
      </c>
    </row>
    <row r="15" s="721" customFormat="1" spans="2:20">
      <c r="B15" s="741">
        <v>1</v>
      </c>
      <c r="C15" s="742">
        <v>2</v>
      </c>
      <c r="D15" s="743"/>
      <c r="E15" s="743"/>
      <c r="F15" s="744"/>
      <c r="G15" s="745">
        <v>3</v>
      </c>
      <c r="H15" s="746">
        <v>4</v>
      </c>
      <c r="I15" s="823">
        <v>5</v>
      </c>
      <c r="J15" s="745">
        <v>6</v>
      </c>
      <c r="K15" s="824">
        <v>7</v>
      </c>
      <c r="L15" s="825">
        <v>8</v>
      </c>
      <c r="M15" s="819"/>
      <c r="N15" s="820"/>
      <c r="O15" s="821"/>
      <c r="P15" s="822"/>
      <c r="Q15" s="880"/>
      <c r="R15" s="881"/>
      <c r="S15" s="880"/>
      <c r="T15" s="882"/>
    </row>
    <row r="16" s="721" customFormat="1" spans="2:20">
      <c r="B16" s="738"/>
      <c r="C16" s="747"/>
      <c r="D16" s="748"/>
      <c r="E16" s="748"/>
      <c r="F16" s="749"/>
      <c r="G16" s="740"/>
      <c r="H16" s="739"/>
      <c r="I16" s="816"/>
      <c r="J16" s="740"/>
      <c r="K16" s="817" t="s">
        <v>35</v>
      </c>
      <c r="L16" s="826" t="s">
        <v>123</v>
      </c>
      <c r="M16" s="827" t="s">
        <v>37</v>
      </c>
      <c r="N16" s="828" t="s">
        <v>38</v>
      </c>
      <c r="O16" s="829" t="s">
        <v>39</v>
      </c>
      <c r="P16" s="830" t="s">
        <v>40</v>
      </c>
      <c r="Q16" s="883" t="s">
        <v>41</v>
      </c>
      <c r="R16" s="884" t="s">
        <v>42</v>
      </c>
      <c r="S16" s="883" t="s">
        <v>43</v>
      </c>
      <c r="T16" s="885" t="s">
        <v>44</v>
      </c>
    </row>
    <row r="17" s="721" customFormat="1" spans="2:20">
      <c r="B17" s="750" t="s">
        <v>45</v>
      </c>
      <c r="C17" s="751" t="s">
        <v>46</v>
      </c>
      <c r="D17" s="752"/>
      <c r="E17" s="753"/>
      <c r="F17" s="754"/>
      <c r="G17" s="755"/>
      <c r="H17" s="756"/>
      <c r="I17" s="756"/>
      <c r="J17" s="755"/>
      <c r="K17" s="831">
        <f>SUM(K18:K25)</f>
        <v>3164250</v>
      </c>
      <c r="L17" s="831"/>
      <c r="M17" s="832"/>
      <c r="N17" s="833"/>
      <c r="O17" s="834"/>
      <c r="P17" s="835"/>
      <c r="Q17" s="886"/>
      <c r="R17" s="887"/>
      <c r="S17" s="886"/>
      <c r="T17" s="888"/>
    </row>
    <row r="18" s="721" customFormat="1" spans="2:20">
      <c r="B18" s="757"/>
      <c r="C18" s="758" t="s">
        <v>47</v>
      </c>
      <c r="D18" s="759" t="s">
        <v>48</v>
      </c>
      <c r="E18" s="759"/>
      <c r="F18" s="760"/>
      <c r="G18" s="761">
        <v>5</v>
      </c>
      <c r="H18" s="762" t="s">
        <v>49</v>
      </c>
      <c r="I18" s="762"/>
      <c r="J18" s="761">
        <f>'Upah Bahan'!G1224</f>
        <v>50000</v>
      </c>
      <c r="K18" s="836">
        <f>G18*J18</f>
        <v>250000</v>
      </c>
      <c r="L18" s="837">
        <f>(K18/'[498]2. RAB Progres Revit Akses&amp;Meu'!$C$41)*100</f>
        <v>0.0385132860993608</v>
      </c>
      <c r="M18" s="832">
        <v>1</v>
      </c>
      <c r="N18" s="833">
        <f>L18*M18</f>
        <v>0.0385132860993608</v>
      </c>
      <c r="O18" s="834"/>
      <c r="P18" s="835">
        <f>L18*O18</f>
        <v>0</v>
      </c>
      <c r="Q18" s="886">
        <f>N18+P18</f>
        <v>0.0385132860993608</v>
      </c>
      <c r="R18" s="887">
        <f>M18+O18</f>
        <v>1</v>
      </c>
      <c r="S18" s="886">
        <f>K18*R18</f>
        <v>250000</v>
      </c>
      <c r="T18" s="888">
        <f>K18-S18</f>
        <v>0</v>
      </c>
    </row>
    <row r="19" s="721" customFormat="1" spans="2:20">
      <c r="B19" s="757"/>
      <c r="C19" s="758" t="s">
        <v>50</v>
      </c>
      <c r="D19" s="759" t="s">
        <v>51</v>
      </c>
      <c r="E19" s="759"/>
      <c r="F19" s="760"/>
      <c r="G19" s="761">
        <v>5</v>
      </c>
      <c r="H19" s="762" t="s">
        <v>49</v>
      </c>
      <c r="I19" s="762"/>
      <c r="J19" s="761">
        <f>'Upah Bahan'!G1225</f>
        <v>100000</v>
      </c>
      <c r="K19" s="836">
        <f>G19*J19</f>
        <v>500000</v>
      </c>
      <c r="L19" s="837">
        <f>(K19/'[498]2. RAB Progres Revit Akses&amp;Meu'!$C$41)*100</f>
        <v>0.0770265721987216</v>
      </c>
      <c r="M19" s="832">
        <v>1</v>
      </c>
      <c r="N19" s="833">
        <f t="shared" ref="N19:N25" si="0">L19*M19</f>
        <v>0.0770265721987216</v>
      </c>
      <c r="O19" s="834"/>
      <c r="P19" s="835">
        <f t="shared" ref="P19:P25" si="1">L19*O19</f>
        <v>0</v>
      </c>
      <c r="Q19" s="886">
        <f t="shared" ref="Q19:Q25" si="2">N19+P19</f>
        <v>0.0770265721987216</v>
      </c>
      <c r="R19" s="887">
        <f t="shared" ref="R19:R25" si="3">M19+O19</f>
        <v>1</v>
      </c>
      <c r="S19" s="886">
        <f t="shared" ref="S19:S25" si="4">K19*R19</f>
        <v>500000</v>
      </c>
      <c r="T19" s="888">
        <f t="shared" ref="T19:T25" si="5">K19-S19</f>
        <v>0</v>
      </c>
    </row>
    <row r="20" s="721" customFormat="1" spans="2:20">
      <c r="B20" s="757"/>
      <c r="C20" s="758" t="s">
        <v>52</v>
      </c>
      <c r="D20" s="759" t="s">
        <v>53</v>
      </c>
      <c r="E20" s="763"/>
      <c r="F20" s="764"/>
      <c r="G20" s="761">
        <v>5</v>
      </c>
      <c r="H20" s="762" t="s">
        <v>54</v>
      </c>
      <c r="I20" s="762"/>
      <c r="J20" s="761">
        <f>'Upah Bahan'!G1226</f>
        <v>67450</v>
      </c>
      <c r="K20" s="836">
        <f t="shared" ref="K20:K25" si="6">G20*J20</f>
        <v>337250</v>
      </c>
      <c r="L20" s="837">
        <f>(K20/'[498]2. RAB Progres Revit Akses&amp;Meu'!$C$41)*100</f>
        <v>0.0519544229480377</v>
      </c>
      <c r="M20" s="832">
        <v>1</v>
      </c>
      <c r="N20" s="833">
        <f t="shared" si="0"/>
        <v>0.0519544229480377</v>
      </c>
      <c r="O20" s="834"/>
      <c r="P20" s="835">
        <f t="shared" si="1"/>
        <v>0</v>
      </c>
      <c r="Q20" s="886">
        <f t="shared" si="2"/>
        <v>0.0519544229480377</v>
      </c>
      <c r="R20" s="887">
        <f t="shared" si="3"/>
        <v>1</v>
      </c>
      <c r="S20" s="886">
        <f t="shared" si="4"/>
        <v>337250</v>
      </c>
      <c r="T20" s="888">
        <f t="shared" si="5"/>
        <v>0</v>
      </c>
    </row>
    <row r="21" s="721" customFormat="1" spans="2:20">
      <c r="B21" s="757"/>
      <c r="C21" s="758" t="s">
        <v>55</v>
      </c>
      <c r="D21" s="759" t="s">
        <v>56</v>
      </c>
      <c r="E21" s="759"/>
      <c r="F21" s="760"/>
      <c r="G21" s="761">
        <v>1</v>
      </c>
      <c r="H21" s="762" t="s">
        <v>57</v>
      </c>
      <c r="I21" s="762"/>
      <c r="J21" s="761">
        <f>'Upah Bahan'!G1227</f>
        <v>132000</v>
      </c>
      <c r="K21" s="836">
        <f t="shared" si="6"/>
        <v>132000</v>
      </c>
      <c r="L21" s="837">
        <f>(K21/'[498]2. RAB Progres Revit Akses&amp;Meu'!$C$41)*100</f>
        <v>0.0203350150604625</v>
      </c>
      <c r="M21" s="832">
        <v>1</v>
      </c>
      <c r="N21" s="833">
        <f t="shared" si="0"/>
        <v>0.0203350150604625</v>
      </c>
      <c r="O21" s="834"/>
      <c r="P21" s="835">
        <f t="shared" si="1"/>
        <v>0</v>
      </c>
      <c r="Q21" s="886">
        <f t="shared" si="2"/>
        <v>0.0203350150604625</v>
      </c>
      <c r="R21" s="887">
        <f t="shared" si="3"/>
        <v>1</v>
      </c>
      <c r="S21" s="886">
        <f t="shared" si="4"/>
        <v>132000</v>
      </c>
      <c r="T21" s="888">
        <f t="shared" si="5"/>
        <v>0</v>
      </c>
    </row>
    <row r="22" s="721" customFormat="1" spans="2:20">
      <c r="B22" s="757"/>
      <c r="C22" s="758" t="s">
        <v>58</v>
      </c>
      <c r="D22" s="765" t="s">
        <v>59</v>
      </c>
      <c r="E22" s="765"/>
      <c r="F22" s="766"/>
      <c r="G22" s="761">
        <v>5</v>
      </c>
      <c r="H22" s="762" t="s">
        <v>54</v>
      </c>
      <c r="I22" s="762"/>
      <c r="J22" s="761">
        <f>'Upah Bahan'!G1228</f>
        <v>154000</v>
      </c>
      <c r="K22" s="836">
        <f t="shared" si="6"/>
        <v>770000</v>
      </c>
      <c r="L22" s="837">
        <f>(K22/'[498]2. RAB Progres Revit Akses&amp;Meu'!$C$41)*100</f>
        <v>0.118620921186031</v>
      </c>
      <c r="M22" s="832">
        <v>1</v>
      </c>
      <c r="N22" s="833">
        <f t="shared" si="0"/>
        <v>0.118620921186031</v>
      </c>
      <c r="O22" s="834"/>
      <c r="P22" s="835">
        <f t="shared" si="1"/>
        <v>0</v>
      </c>
      <c r="Q22" s="886">
        <f t="shared" si="2"/>
        <v>0.118620921186031</v>
      </c>
      <c r="R22" s="887">
        <f t="shared" si="3"/>
        <v>1</v>
      </c>
      <c r="S22" s="886">
        <f t="shared" si="4"/>
        <v>770000</v>
      </c>
      <c r="T22" s="888">
        <f t="shared" si="5"/>
        <v>0</v>
      </c>
    </row>
    <row r="23" s="721" customFormat="1" spans="2:20">
      <c r="B23" s="757"/>
      <c r="C23" s="758" t="s">
        <v>60</v>
      </c>
      <c r="D23" s="765" t="s">
        <v>61</v>
      </c>
      <c r="E23" s="765"/>
      <c r="F23" s="766"/>
      <c r="G23" s="761">
        <v>5</v>
      </c>
      <c r="H23" s="762" t="s">
        <v>49</v>
      </c>
      <c r="I23" s="762"/>
      <c r="J23" s="761">
        <f>'Upah Bahan'!G1229</f>
        <v>100000</v>
      </c>
      <c r="K23" s="836">
        <f t="shared" si="6"/>
        <v>500000</v>
      </c>
      <c r="L23" s="837">
        <f>(K23/'[498]2. RAB Progres Revit Akses&amp;Meu'!$C$41)*100</f>
        <v>0.0770265721987216</v>
      </c>
      <c r="M23" s="832">
        <v>1</v>
      </c>
      <c r="N23" s="833">
        <f t="shared" si="0"/>
        <v>0.0770265721987216</v>
      </c>
      <c r="O23" s="834"/>
      <c r="P23" s="835">
        <f t="shared" si="1"/>
        <v>0</v>
      </c>
      <c r="Q23" s="886">
        <f t="shared" si="2"/>
        <v>0.0770265721987216</v>
      </c>
      <c r="R23" s="887">
        <f t="shared" si="3"/>
        <v>1</v>
      </c>
      <c r="S23" s="886">
        <f t="shared" si="4"/>
        <v>500000</v>
      </c>
      <c r="T23" s="888">
        <f t="shared" si="5"/>
        <v>0</v>
      </c>
    </row>
    <row r="24" s="721" customFormat="1" spans="2:20">
      <c r="B24" s="757"/>
      <c r="C24" s="758" t="s">
        <v>62</v>
      </c>
      <c r="D24" s="765" t="s">
        <v>63</v>
      </c>
      <c r="E24" s="765"/>
      <c r="F24" s="766"/>
      <c r="G24" s="761">
        <v>1</v>
      </c>
      <c r="H24" s="762" t="s">
        <v>64</v>
      </c>
      <c r="I24" s="762"/>
      <c r="J24" s="761">
        <f>'Upah Bahan'!G1230</f>
        <v>300000</v>
      </c>
      <c r="K24" s="836">
        <f t="shared" si="6"/>
        <v>300000</v>
      </c>
      <c r="L24" s="837">
        <f>(K24/'[498]2. RAB Progres Revit Akses&amp;Meu'!$C$41)*100</f>
        <v>0.0462159433192329</v>
      </c>
      <c r="M24" s="832">
        <v>1</v>
      </c>
      <c r="N24" s="833">
        <f t="shared" si="0"/>
        <v>0.0462159433192329</v>
      </c>
      <c r="O24" s="834"/>
      <c r="P24" s="835">
        <f t="shared" si="1"/>
        <v>0</v>
      </c>
      <c r="Q24" s="886">
        <f t="shared" si="2"/>
        <v>0.0462159433192329</v>
      </c>
      <c r="R24" s="887">
        <f t="shared" si="3"/>
        <v>1</v>
      </c>
      <c r="S24" s="886">
        <f t="shared" si="4"/>
        <v>300000</v>
      </c>
      <c r="T24" s="888">
        <f t="shared" si="5"/>
        <v>0</v>
      </c>
    </row>
    <row r="25" s="721" customFormat="1" spans="2:20">
      <c r="B25" s="757"/>
      <c r="C25" s="758" t="s">
        <v>65</v>
      </c>
      <c r="D25" s="765" t="s">
        <v>66</v>
      </c>
      <c r="E25" s="765"/>
      <c r="F25" s="766"/>
      <c r="G25" s="761">
        <v>5</v>
      </c>
      <c r="H25" s="762" t="s">
        <v>49</v>
      </c>
      <c r="I25" s="762"/>
      <c r="J25" s="761">
        <f>'Upah Bahan'!G1231</f>
        <v>75000</v>
      </c>
      <c r="K25" s="836">
        <f t="shared" si="6"/>
        <v>375000</v>
      </c>
      <c r="L25" s="837">
        <f>(K25/'[498]2. RAB Progres Revit Akses&amp;Meu'!$C$41)*100</f>
        <v>0.0577699291490412</v>
      </c>
      <c r="M25" s="832">
        <v>1</v>
      </c>
      <c r="N25" s="833">
        <f t="shared" si="0"/>
        <v>0.0577699291490412</v>
      </c>
      <c r="O25" s="834"/>
      <c r="P25" s="835">
        <f t="shared" si="1"/>
        <v>0</v>
      </c>
      <c r="Q25" s="886">
        <f t="shared" si="2"/>
        <v>0.0577699291490412</v>
      </c>
      <c r="R25" s="887">
        <f t="shared" si="3"/>
        <v>1</v>
      </c>
      <c r="S25" s="886">
        <f t="shared" si="4"/>
        <v>375000</v>
      </c>
      <c r="T25" s="888">
        <f t="shared" si="5"/>
        <v>0</v>
      </c>
    </row>
    <row r="26" s="721" customFormat="1" spans="2:20">
      <c r="B26" s="767"/>
      <c r="C26" s="768"/>
      <c r="D26" s="769"/>
      <c r="E26" s="769"/>
      <c r="F26" s="770"/>
      <c r="G26" s="771"/>
      <c r="H26" s="772"/>
      <c r="I26" s="838"/>
      <c r="J26" s="771"/>
      <c r="K26" s="839"/>
      <c r="L26" s="840"/>
      <c r="M26" s="841"/>
      <c r="N26" s="842"/>
      <c r="O26" s="843"/>
      <c r="P26" s="844"/>
      <c r="Q26" s="889"/>
      <c r="R26" s="890"/>
      <c r="S26" s="889"/>
      <c r="T26" s="891"/>
    </row>
    <row r="27" s="722" customFormat="1" spans="2:20">
      <c r="B27" s="750" t="s">
        <v>67</v>
      </c>
      <c r="C27" s="751" t="s">
        <v>68</v>
      </c>
      <c r="D27" s="753"/>
      <c r="E27" s="753"/>
      <c r="F27" s="754"/>
      <c r="G27" s="755"/>
      <c r="H27" s="756"/>
      <c r="I27" s="756"/>
      <c r="J27" s="845"/>
      <c r="K27" s="831">
        <f>SUM(K28:K29)</f>
        <v>2149607.60697738</v>
      </c>
      <c r="L27" s="846"/>
      <c r="M27" s="847"/>
      <c r="N27" s="848"/>
      <c r="O27" s="849"/>
      <c r="P27" s="850"/>
      <c r="Q27" s="892"/>
      <c r="R27" s="893"/>
      <c r="S27" s="892"/>
      <c r="T27" s="894"/>
    </row>
    <row r="28" ht="13.8" customHeight="1" spans="2:20">
      <c r="B28" s="757"/>
      <c r="C28" s="758" t="s">
        <v>47</v>
      </c>
      <c r="D28" s="763" t="str">
        <f>'Analisa '!B2</f>
        <v>Pembersihan dan pengupasan permukaan tanah (striping) s.d. tanaman ∅ 2 cm (m2)</v>
      </c>
      <c r="E28" s="763"/>
      <c r="F28" s="764"/>
      <c r="G28" s="761">
        <f>8*4.5</f>
        <v>36</v>
      </c>
      <c r="H28" s="762" t="s">
        <v>69</v>
      </c>
      <c r="I28" s="762" t="str">
        <f>'Analisa '!A2</f>
        <v>1.1.3.1 </v>
      </c>
      <c r="J28" s="761">
        <f>'Analisa '!G14</f>
        <v>11000</v>
      </c>
      <c r="K28" s="836">
        <f>G28*J28</f>
        <v>396000</v>
      </c>
      <c r="L28" s="837">
        <f>(K28/'[498]2. RAB Progres Revit Akses&amp;Meu'!$C$41)*100</f>
        <v>0.0610050451813875</v>
      </c>
      <c r="M28" s="851">
        <v>1</v>
      </c>
      <c r="N28" s="833">
        <f t="shared" ref="N28:N29" si="7">L28*M28</f>
        <v>0.0610050451813875</v>
      </c>
      <c r="O28" s="852"/>
      <c r="P28" s="835">
        <f t="shared" ref="P28:P29" si="8">L28*O28</f>
        <v>0</v>
      </c>
      <c r="Q28" s="886">
        <f t="shared" ref="Q28:Q29" si="9">N28+P28</f>
        <v>0.0610050451813875</v>
      </c>
      <c r="R28" s="887">
        <f t="shared" ref="R28:R29" si="10">M28+O28</f>
        <v>1</v>
      </c>
      <c r="S28" s="886">
        <f t="shared" ref="S28:S29" si="11">K28*R28</f>
        <v>396000</v>
      </c>
      <c r="T28" s="888">
        <f t="shared" ref="T28:T29" si="12">K28-S28</f>
        <v>0</v>
      </c>
    </row>
    <row r="29" spans="2:20">
      <c r="B29" s="757"/>
      <c r="C29" s="758" t="s">
        <v>50</v>
      </c>
      <c r="D29" s="773" t="str">
        <f>'Analisa '!B17</f>
        <v>Pembuatan 1 m' bouwplank</v>
      </c>
      <c r="E29" s="773"/>
      <c r="F29" s="774"/>
      <c r="G29" s="761">
        <v>22.363806995385</v>
      </c>
      <c r="H29" s="762" t="s">
        <v>70</v>
      </c>
      <c r="I29" s="762" t="str">
        <f>'Analisa '!A17</f>
        <v>1.1.4.2 </v>
      </c>
      <c r="J29" s="761">
        <f>'Analisa '!G35</f>
        <v>78412.75</v>
      </c>
      <c r="K29" s="836">
        <f>G29*J29</f>
        <v>1753607.60697738</v>
      </c>
      <c r="L29" s="837">
        <f>(K29/'[498]2. RAB Progres Revit Akses&amp;Meu'!$C$41)*100</f>
        <v>0.270148765894141</v>
      </c>
      <c r="M29" s="851">
        <v>1</v>
      </c>
      <c r="N29" s="833">
        <f t="shared" si="7"/>
        <v>0.270148765894141</v>
      </c>
      <c r="O29" s="852"/>
      <c r="P29" s="835">
        <f t="shared" si="8"/>
        <v>0</v>
      </c>
      <c r="Q29" s="886">
        <f t="shared" si="9"/>
        <v>0.270148765894141</v>
      </c>
      <c r="R29" s="887">
        <f t="shared" si="10"/>
        <v>1</v>
      </c>
      <c r="S29" s="886">
        <f t="shared" si="11"/>
        <v>1753607.60697738</v>
      </c>
      <c r="T29" s="888">
        <f t="shared" si="12"/>
        <v>0</v>
      </c>
    </row>
    <row r="30" spans="2:20">
      <c r="B30" s="775"/>
      <c r="C30" s="776"/>
      <c r="D30" s="777"/>
      <c r="E30" s="777"/>
      <c r="F30" s="778"/>
      <c r="G30" s="779"/>
      <c r="H30" s="780"/>
      <c r="I30" s="780"/>
      <c r="J30" s="779"/>
      <c r="K30" s="853"/>
      <c r="L30" s="854"/>
      <c r="M30" s="855"/>
      <c r="N30" s="855"/>
      <c r="O30" s="856"/>
      <c r="P30" s="856"/>
      <c r="Q30" s="895"/>
      <c r="R30" s="895"/>
      <c r="S30" s="895"/>
      <c r="T30" s="896"/>
    </row>
    <row r="31" s="722" customFormat="1" spans="2:20">
      <c r="B31" s="750" t="s">
        <v>71</v>
      </c>
      <c r="C31" s="751" t="s">
        <v>72</v>
      </c>
      <c r="D31" s="752"/>
      <c r="E31" s="753"/>
      <c r="F31" s="754"/>
      <c r="G31" s="755"/>
      <c r="H31" s="756"/>
      <c r="I31" s="756"/>
      <c r="J31" s="755"/>
      <c r="K31" s="831">
        <f>SUM(K32:K35)</f>
        <v>19479970.75</v>
      </c>
      <c r="L31" s="846"/>
      <c r="M31" s="857"/>
      <c r="N31" s="857"/>
      <c r="O31" s="858"/>
      <c r="P31" s="858"/>
      <c r="Q31" s="897"/>
      <c r="R31" s="897"/>
      <c r="S31" s="897"/>
      <c r="T31" s="898"/>
    </row>
    <row r="32" ht="13.8" customHeight="1" spans="2:20">
      <c r="B32" s="757"/>
      <c r="C32" s="758" t="s">
        <v>47</v>
      </c>
      <c r="D32" s="759" t="str">
        <f>'Analisa '!B38</f>
        <v>Penggalian 1 m3 tanah biasa sedalam &gt; 1 s.d. 2 m</v>
      </c>
      <c r="E32" s="759"/>
      <c r="F32" s="760"/>
      <c r="G32" s="761">
        <f>(0.5*0.7)*42.85</f>
        <v>14.9975</v>
      </c>
      <c r="H32" s="762" t="s">
        <v>73</v>
      </c>
      <c r="I32" s="762" t="str">
        <f>'Analisa '!A38</f>
        <v>1.2.1.1.4 </v>
      </c>
      <c r="J32" s="761">
        <f>'Analisa '!G50</f>
        <v>103500</v>
      </c>
      <c r="K32" s="836">
        <f>G32*J32</f>
        <v>1552241.25</v>
      </c>
      <c r="L32" s="837">
        <f>(K32/'[498]2. RAB Progres Revit Akses&amp;Meu'!$C$41)*100</f>
        <v>0.239127645425918</v>
      </c>
      <c r="M32" s="832">
        <v>1</v>
      </c>
      <c r="N32" s="833">
        <f t="shared" ref="N32:N35" si="13">L32*M32</f>
        <v>0.239127645425918</v>
      </c>
      <c r="O32" s="834"/>
      <c r="P32" s="835">
        <f t="shared" ref="P32:P35" si="14">L32*O32</f>
        <v>0</v>
      </c>
      <c r="Q32" s="886">
        <f t="shared" ref="Q32:Q35" si="15">N32+P32</f>
        <v>0.239127645425918</v>
      </c>
      <c r="R32" s="887">
        <f t="shared" ref="R32:R35" si="16">M32+O32</f>
        <v>1</v>
      </c>
      <c r="S32" s="886">
        <f t="shared" ref="S32:S35" si="17">K32*R32</f>
        <v>1552241.25</v>
      </c>
      <c r="T32" s="888">
        <f t="shared" ref="T32:T35" si="18">K32-S32</f>
        <v>0</v>
      </c>
    </row>
    <row r="33" ht="13.8" customHeight="1" spans="2:20">
      <c r="B33" s="757"/>
      <c r="C33" s="758" t="s">
        <v>50</v>
      </c>
      <c r="D33" s="759" t="str">
        <f>'Analisa '!B53</f>
        <v>1 m3 urukan tanah biasa tanpa pemadatan secara manual</v>
      </c>
      <c r="E33" s="763"/>
      <c r="F33" s="764"/>
      <c r="G33" s="761">
        <f>8*4*(0.5+0.2)</f>
        <v>22.4</v>
      </c>
      <c r="H33" s="762" t="s">
        <v>73</v>
      </c>
      <c r="I33" s="762" t="str">
        <f>'Analisa '!A53</f>
        <v>1.3.1.4 </v>
      </c>
      <c r="J33" s="761">
        <f>'Analisa '!G66</f>
        <v>82340</v>
      </c>
      <c r="K33" s="836">
        <f>G33*J33</f>
        <v>1844416</v>
      </c>
      <c r="L33" s="837">
        <f>(K33/'[498]2. RAB Progres Revit Akses&amp;Meu'!$C$41)*100</f>
        <v>0.284138084376954</v>
      </c>
      <c r="M33" s="832">
        <v>1</v>
      </c>
      <c r="N33" s="833">
        <f t="shared" si="13"/>
        <v>0.284138084376954</v>
      </c>
      <c r="O33" s="834"/>
      <c r="P33" s="835">
        <f t="shared" si="14"/>
        <v>0</v>
      </c>
      <c r="Q33" s="886">
        <f t="shared" si="15"/>
        <v>0.284138084376954</v>
      </c>
      <c r="R33" s="887">
        <f t="shared" si="16"/>
        <v>1</v>
      </c>
      <c r="S33" s="886">
        <f t="shared" si="17"/>
        <v>1844416</v>
      </c>
      <c r="T33" s="888">
        <f t="shared" si="18"/>
        <v>0</v>
      </c>
    </row>
    <row r="34" ht="13.8" customHeight="1" spans="2:20">
      <c r="B34" s="757"/>
      <c r="C34" s="758" t="s">
        <v>52</v>
      </c>
      <c r="D34" s="759" t="str">
        <f>'Analisa '!B84</f>
        <v>1 m3 urukan pasir uruk untuk volume s.d 200 m3 tanpa pemadatan secara manual</v>
      </c>
      <c r="E34" s="759"/>
      <c r="F34" s="760"/>
      <c r="G34" s="761">
        <f>(0.05*1)*42.85</f>
        <v>2.1425</v>
      </c>
      <c r="H34" s="762" t="s">
        <v>73</v>
      </c>
      <c r="I34" s="762" t="str">
        <f>'Analisa '!A84</f>
        <v>1.3.1.2 </v>
      </c>
      <c r="J34" s="761">
        <f>'Analisa '!G97</f>
        <v>193200</v>
      </c>
      <c r="K34" s="836">
        <f>G34*J34</f>
        <v>413931</v>
      </c>
      <c r="L34" s="837">
        <f>(K34/'[498]2. RAB Progres Revit Akses&amp;Meu'!$C$41)*100</f>
        <v>0.063767372113578</v>
      </c>
      <c r="M34" s="832">
        <v>1</v>
      </c>
      <c r="N34" s="833">
        <f t="shared" si="13"/>
        <v>0.063767372113578</v>
      </c>
      <c r="O34" s="834"/>
      <c r="P34" s="835">
        <f t="shared" si="14"/>
        <v>0</v>
      </c>
      <c r="Q34" s="886">
        <f t="shared" si="15"/>
        <v>0.063767372113578</v>
      </c>
      <c r="R34" s="887">
        <f t="shared" si="16"/>
        <v>1</v>
      </c>
      <c r="S34" s="886">
        <f t="shared" si="17"/>
        <v>413931</v>
      </c>
      <c r="T34" s="888">
        <f t="shared" si="18"/>
        <v>0</v>
      </c>
    </row>
    <row r="35" ht="28.2" customHeight="1" spans="2:20">
      <c r="B35" s="757"/>
      <c r="C35" s="758" t="s">
        <v>55</v>
      </c>
      <c r="D35" s="765" t="str">
        <f>'Analisa '!B100</f>
        <v>Pemasangan 1 m3 pondasi batu belah mortar tipe S 12,5 Mpa (setara 1SP : 3PP), cara manual</v>
      </c>
      <c r="E35" s="765"/>
      <c r="F35" s="766"/>
      <c r="G35" s="761">
        <f>0.45*40</f>
        <v>18</v>
      </c>
      <c r="H35" s="762" t="s">
        <v>73</v>
      </c>
      <c r="I35" s="762" t="str">
        <f>'Analisa '!A100</f>
        <v>2.2.2.1.4 </v>
      </c>
      <c r="J35" s="761">
        <f>'Analisa '!G116</f>
        <v>870521.25</v>
      </c>
      <c r="K35" s="836">
        <f>G35*J35</f>
        <v>15669382.5</v>
      </c>
      <c r="L35" s="837">
        <f>(K35/'[498]2. RAB Progres Revit Akses&amp;Meu'!$C$41)*100</f>
        <v>2.41391764489127</v>
      </c>
      <c r="M35" s="832">
        <v>1</v>
      </c>
      <c r="N35" s="833">
        <f t="shared" si="13"/>
        <v>2.41391764489127</v>
      </c>
      <c r="O35" s="834"/>
      <c r="P35" s="835">
        <f t="shared" si="14"/>
        <v>0</v>
      </c>
      <c r="Q35" s="886">
        <f t="shared" si="15"/>
        <v>2.41391764489127</v>
      </c>
      <c r="R35" s="887">
        <f t="shared" si="16"/>
        <v>1</v>
      </c>
      <c r="S35" s="886">
        <f t="shared" si="17"/>
        <v>15669382.5</v>
      </c>
      <c r="T35" s="888">
        <f t="shared" si="18"/>
        <v>0</v>
      </c>
    </row>
    <row r="36" spans="2:20">
      <c r="B36" s="781"/>
      <c r="C36" s="782"/>
      <c r="D36" s="783"/>
      <c r="E36" s="783"/>
      <c r="F36" s="784"/>
      <c r="G36" s="785"/>
      <c r="H36" s="786"/>
      <c r="I36" s="786"/>
      <c r="J36" s="859"/>
      <c r="K36" s="860"/>
      <c r="L36" s="861"/>
      <c r="M36" s="862"/>
      <c r="N36" s="862"/>
      <c r="O36" s="863"/>
      <c r="P36" s="863"/>
      <c r="Q36" s="899"/>
      <c r="R36" s="899"/>
      <c r="S36" s="899"/>
      <c r="T36" s="900"/>
    </row>
    <row r="37" s="722" customFormat="1" spans="2:20">
      <c r="B37" s="750" t="s">
        <v>74</v>
      </c>
      <c r="C37" s="751" t="s">
        <v>75</v>
      </c>
      <c r="D37" s="753"/>
      <c r="E37" s="753"/>
      <c r="F37" s="754"/>
      <c r="G37" s="755"/>
      <c r="H37" s="756"/>
      <c r="I37" s="756"/>
      <c r="J37" s="755"/>
      <c r="K37" s="831">
        <f>SUM(K38:K40)</f>
        <v>5333909.8042963</v>
      </c>
      <c r="L37" s="846"/>
      <c r="M37" s="857"/>
      <c r="N37" s="857"/>
      <c r="O37" s="858"/>
      <c r="P37" s="858"/>
      <c r="Q37" s="897"/>
      <c r="R37" s="897"/>
      <c r="S37" s="897"/>
      <c r="T37" s="898"/>
    </row>
    <row r="38" ht="27" customHeight="1" spans="2:20">
      <c r="B38" s="757"/>
      <c r="C38" s="758" t="s">
        <v>47</v>
      </c>
      <c r="D38" s="765" t="str">
        <f>'Analisa '!B138</f>
        <v>Pembuatan 1 kg penulangan kolom, balok, ring balok, sloof, dan shearwall untuk BjTP atau BjTS dia. ≥ 12 mm, cara semi mekanis</v>
      </c>
      <c r="E38" s="765"/>
      <c r="F38" s="766"/>
      <c r="G38" s="787">
        <f>1.3*60</f>
        <v>78</v>
      </c>
      <c r="H38" s="788" t="s">
        <v>76</v>
      </c>
      <c r="I38" s="788" t="str">
        <f>'Analisa '!A138</f>
        <v>2.2.1.1.2 </v>
      </c>
      <c r="J38" s="761">
        <f>'Analisa '!G156</f>
        <v>20983.406</v>
      </c>
      <c r="K38" s="836">
        <f>G38*J38</f>
        <v>1636705.668</v>
      </c>
      <c r="L38" s="837">
        <f>(K38/'[498]2. RAB Progres Revit Akses&amp;Meu'!$C$41)*100</f>
        <v>0.252139654608518</v>
      </c>
      <c r="M38" s="832">
        <v>1</v>
      </c>
      <c r="N38" s="833">
        <f t="shared" ref="N38:N40" si="19">L38*M38</f>
        <v>0.252139654608518</v>
      </c>
      <c r="O38" s="834"/>
      <c r="P38" s="835">
        <f t="shared" ref="P38:P40" si="20">L38*O38</f>
        <v>0</v>
      </c>
      <c r="Q38" s="886">
        <f t="shared" ref="Q38:Q40" si="21">N38+P38</f>
        <v>0.252139654608518</v>
      </c>
      <c r="R38" s="887">
        <f t="shared" ref="R38:R40" si="22">M38+O38</f>
        <v>1</v>
      </c>
      <c r="S38" s="886">
        <f t="shared" ref="S38:S40" si="23">K38*R38</f>
        <v>1636705.668</v>
      </c>
      <c r="T38" s="888">
        <f t="shared" ref="T38:T40" si="24">K38-S38</f>
        <v>0</v>
      </c>
    </row>
    <row r="39" spans="2:20">
      <c r="B39" s="757"/>
      <c r="C39" s="758" t="s">
        <v>50</v>
      </c>
      <c r="D39" s="773" t="str">
        <f>'Analisa '!B200</f>
        <v>Pemasangan 1 m2 bekisting untuk sloof (3 kali pakai)</v>
      </c>
      <c r="E39" s="773"/>
      <c r="F39" s="774"/>
      <c r="G39" s="761">
        <f>30*0.2*2</f>
        <v>12</v>
      </c>
      <c r="H39" s="762" t="s">
        <v>69</v>
      </c>
      <c r="I39" s="762" t="str">
        <f>'Analisa '!A200</f>
        <v>2.2.1.3.2 </v>
      </c>
      <c r="J39" s="761">
        <f>'Analisa '!G176</f>
        <v>158792</v>
      </c>
      <c r="K39" s="836">
        <f>G39*J39</f>
        <v>1905504</v>
      </c>
      <c r="L39" s="837">
        <f>(K39/'[498]2. RAB Progres Revit Akses&amp;Meu'!$C$41)*100</f>
        <v>0.293548882861906</v>
      </c>
      <c r="M39" s="832">
        <v>1</v>
      </c>
      <c r="N39" s="833">
        <f t="shared" si="19"/>
        <v>0.293548882861906</v>
      </c>
      <c r="O39" s="834"/>
      <c r="P39" s="835">
        <f t="shared" si="20"/>
        <v>0</v>
      </c>
      <c r="Q39" s="886">
        <f t="shared" si="21"/>
        <v>0.293548882861906</v>
      </c>
      <c r="R39" s="887">
        <f t="shared" si="22"/>
        <v>1</v>
      </c>
      <c r="S39" s="886">
        <f t="shared" si="23"/>
        <v>1905504</v>
      </c>
      <c r="T39" s="888">
        <f t="shared" si="24"/>
        <v>0</v>
      </c>
    </row>
    <row r="40" ht="27" customHeight="1" spans="2:20">
      <c r="B40" s="757"/>
      <c r="C40" s="758" t="s">
        <v>52</v>
      </c>
      <c r="D40" s="765" t="str">
        <f>'Analisa '!B179</f>
        <v>Pembuatan 1 m3 beton mutu rendah f'c 10 MPa, slump (100 ± 25) mm, agregat maks 19 mm secara manual</v>
      </c>
      <c r="E40" s="765"/>
      <c r="F40" s="766"/>
      <c r="G40" s="761">
        <v>1.3</v>
      </c>
      <c r="H40" s="762" t="s">
        <v>73</v>
      </c>
      <c r="I40" s="762" t="str">
        <f>'Analisa '!A179</f>
        <v>2.2.1.4.2 </v>
      </c>
      <c r="J40" s="761">
        <f>'Analisa '!G197</f>
        <v>1378230.87407407</v>
      </c>
      <c r="K40" s="836">
        <f>G40*J40</f>
        <v>1791700.1362963</v>
      </c>
      <c r="L40" s="837">
        <f>(K40/'[498]2. RAB Progres Revit Akses&amp;Meu'!$C$41)*100</f>
        <v>0.276017039813772</v>
      </c>
      <c r="M40" s="851"/>
      <c r="N40" s="833">
        <f t="shared" si="19"/>
        <v>0</v>
      </c>
      <c r="O40" s="852"/>
      <c r="P40" s="835">
        <f t="shared" si="20"/>
        <v>0</v>
      </c>
      <c r="Q40" s="886">
        <f t="shared" si="21"/>
        <v>0</v>
      </c>
      <c r="R40" s="887">
        <f t="shared" si="22"/>
        <v>0</v>
      </c>
      <c r="S40" s="886">
        <f t="shared" si="23"/>
        <v>0</v>
      </c>
      <c r="T40" s="888">
        <f t="shared" si="24"/>
        <v>1791700.1362963</v>
      </c>
    </row>
    <row r="41" spans="2:20">
      <c r="B41" s="781"/>
      <c r="C41" s="782"/>
      <c r="D41" s="783"/>
      <c r="E41" s="783"/>
      <c r="F41" s="784"/>
      <c r="G41" s="785"/>
      <c r="H41" s="786"/>
      <c r="I41" s="786"/>
      <c r="J41" s="859"/>
      <c r="K41" s="860"/>
      <c r="L41" s="861"/>
      <c r="M41" s="862"/>
      <c r="N41" s="862"/>
      <c r="O41" s="863"/>
      <c r="P41" s="863"/>
      <c r="Q41" s="899"/>
      <c r="R41" s="899"/>
      <c r="S41" s="899"/>
      <c r="T41" s="900"/>
    </row>
    <row r="42" s="723" customFormat="1" spans="2:20">
      <c r="B42" s="750" t="s">
        <v>77</v>
      </c>
      <c r="C42" s="751" t="s">
        <v>131</v>
      </c>
      <c r="D42" s="752"/>
      <c r="E42" s="752"/>
      <c r="F42" s="789"/>
      <c r="G42" s="790"/>
      <c r="H42" s="791"/>
      <c r="I42" s="791"/>
      <c r="J42" s="864"/>
      <c r="K42" s="831">
        <f>SUM(K43:K45)</f>
        <v>4998273.0654723</v>
      </c>
      <c r="L42" s="846"/>
      <c r="M42" s="857"/>
      <c r="N42" s="857"/>
      <c r="O42" s="858"/>
      <c r="P42" s="858"/>
      <c r="Q42" s="897"/>
      <c r="R42" s="897"/>
      <c r="S42" s="897"/>
      <c r="T42" s="898"/>
    </row>
    <row r="43" ht="28.2" customHeight="1" spans="2:20">
      <c r="B43" s="757"/>
      <c r="C43" s="758" t="s">
        <v>47</v>
      </c>
      <c r="D43" s="765" t="str">
        <f>D38</f>
        <v>Pembuatan 1 kg penulangan kolom, balok, ring balok, sloof, dan shearwall untuk BjTP atau BjTS dia. ≥ 12 mm, cara semi mekanis</v>
      </c>
      <c r="E43" s="765"/>
      <c r="F43" s="766"/>
      <c r="G43" s="761">
        <f>(0.02*3.54*14)*80</f>
        <v>79.296</v>
      </c>
      <c r="H43" s="762" t="str">
        <f>H38</f>
        <v>kg</v>
      </c>
      <c r="I43" s="788" t="str">
        <f>I38</f>
        <v>2.2.1.1.2 </v>
      </c>
      <c r="J43" s="761">
        <f>J38</f>
        <v>20983.406</v>
      </c>
      <c r="K43" s="836">
        <f>G43*J43</f>
        <v>1663900.162176</v>
      </c>
      <c r="L43" s="837">
        <f>(K43/'[498]2. RAB Progres Revit Akses&amp;Meu'!$C$41)*100</f>
        <v>0.256329051946628</v>
      </c>
      <c r="M43" s="832">
        <v>1</v>
      </c>
      <c r="N43" s="833">
        <f t="shared" ref="N43:N45" si="25">L43*M43</f>
        <v>0.256329051946628</v>
      </c>
      <c r="O43" s="834"/>
      <c r="P43" s="835">
        <f t="shared" ref="P43:P45" si="26">L43*O43</f>
        <v>0</v>
      </c>
      <c r="Q43" s="886">
        <f t="shared" ref="Q43:Q45" si="27">N43+P43</f>
        <v>0.256329051946628</v>
      </c>
      <c r="R43" s="887">
        <f t="shared" ref="R43:R45" si="28">M43+O43</f>
        <v>1</v>
      </c>
      <c r="S43" s="886">
        <f t="shared" ref="S43:S45" si="29">K43*R43</f>
        <v>1663900.162176</v>
      </c>
      <c r="T43" s="888">
        <f t="shared" ref="T43:T45" si="30">K43-S43</f>
        <v>0</v>
      </c>
    </row>
    <row r="44" spans="2:20">
      <c r="B44" s="757"/>
      <c r="C44" s="758" t="s">
        <v>50</v>
      </c>
      <c r="D44" s="773" t="str">
        <f>'Analisa '!B220</f>
        <v>Pemasangan 1 m2 bekisting untuk kolom (3 kali pakai)</v>
      </c>
      <c r="E44" s="773"/>
      <c r="F44" s="774"/>
      <c r="G44" s="761">
        <f>2*(14/3)</f>
        <v>9.33333333333333</v>
      </c>
      <c r="H44" s="762" t="s">
        <v>69</v>
      </c>
      <c r="I44" s="762" t="str">
        <f>'Analisa '!A220</f>
        <v>2.2.1.3.3 </v>
      </c>
      <c r="J44" s="761">
        <f>'Analisa '!G239</f>
        <v>191866.53475</v>
      </c>
      <c r="K44" s="836">
        <f>G44*J44</f>
        <v>1790754.32433333</v>
      </c>
      <c r="L44" s="837">
        <f>(K44/'[498]2. RAB Progres Revit Akses&amp;Meu'!$C$41)*100</f>
        <v>0.275871334506869</v>
      </c>
      <c r="M44" s="832">
        <v>1</v>
      </c>
      <c r="N44" s="833">
        <f t="shared" si="25"/>
        <v>0.275871334506869</v>
      </c>
      <c r="O44" s="834"/>
      <c r="P44" s="835">
        <f t="shared" si="26"/>
        <v>0</v>
      </c>
      <c r="Q44" s="886">
        <f t="shared" si="27"/>
        <v>0.275871334506869</v>
      </c>
      <c r="R44" s="887">
        <f t="shared" si="28"/>
        <v>1</v>
      </c>
      <c r="S44" s="886">
        <f t="shared" si="29"/>
        <v>1790754.32433333</v>
      </c>
      <c r="T44" s="888">
        <f t="shared" si="30"/>
        <v>0</v>
      </c>
    </row>
    <row r="45" ht="27" customHeight="1" spans="2:20">
      <c r="B45" s="757"/>
      <c r="C45" s="758" t="s">
        <v>52</v>
      </c>
      <c r="D45" s="765" t="str">
        <f>D40</f>
        <v>Pembuatan 1 m3 beton mutu rendah f'c 10 MPa, slump (100 ± 25) mm, agregat maks 19 mm secara manual</v>
      </c>
      <c r="E45" s="765"/>
      <c r="F45" s="766"/>
      <c r="G45" s="761">
        <f>(0.08*14)</f>
        <v>1.12</v>
      </c>
      <c r="H45" s="762" t="s">
        <v>73</v>
      </c>
      <c r="I45" s="762" t="str">
        <f>I40</f>
        <v>2.2.1.4.2 </v>
      </c>
      <c r="J45" s="761">
        <f>J40</f>
        <v>1378230.87407407</v>
      </c>
      <c r="K45" s="836">
        <f>G45*J45</f>
        <v>1543618.57896296</v>
      </c>
      <c r="L45" s="837">
        <f>(K45/'[498]2. RAB Progres Revit Akses&amp;Meu'!$C$41)*100</f>
        <v>0.237799295839557</v>
      </c>
      <c r="M45" s="851"/>
      <c r="N45" s="833">
        <f t="shared" si="25"/>
        <v>0</v>
      </c>
      <c r="O45" s="852"/>
      <c r="P45" s="835">
        <f t="shared" si="26"/>
        <v>0</v>
      </c>
      <c r="Q45" s="886">
        <f t="shared" si="27"/>
        <v>0</v>
      </c>
      <c r="R45" s="887">
        <f t="shared" si="28"/>
        <v>0</v>
      </c>
      <c r="S45" s="886">
        <f t="shared" si="29"/>
        <v>0</v>
      </c>
      <c r="T45" s="888">
        <f t="shared" si="30"/>
        <v>1543618.57896296</v>
      </c>
    </row>
    <row r="46" spans="2:20">
      <c r="B46" s="757"/>
      <c r="C46" s="758"/>
      <c r="D46" s="773"/>
      <c r="E46" s="773"/>
      <c r="F46" s="774"/>
      <c r="G46" s="761"/>
      <c r="H46" s="762"/>
      <c r="I46" s="762"/>
      <c r="J46" s="761"/>
      <c r="K46" s="836"/>
      <c r="L46" s="837"/>
      <c r="M46" s="865"/>
      <c r="N46" s="865"/>
      <c r="O46" s="866"/>
      <c r="P46" s="866"/>
      <c r="Q46" s="901"/>
      <c r="R46" s="901"/>
      <c r="S46" s="901"/>
      <c r="T46" s="902"/>
    </row>
    <row r="47" spans="2:20">
      <c r="B47" s="750" t="s">
        <v>79</v>
      </c>
      <c r="C47" s="751" t="s">
        <v>80</v>
      </c>
      <c r="D47" s="752"/>
      <c r="E47" s="752"/>
      <c r="F47" s="789"/>
      <c r="G47" s="790"/>
      <c r="H47" s="791"/>
      <c r="I47" s="791"/>
      <c r="J47" s="864"/>
      <c r="K47" s="831">
        <f>SUM(K48:K50)</f>
        <v>7690699.42885185</v>
      </c>
      <c r="L47" s="846"/>
      <c r="M47" s="857"/>
      <c r="N47" s="857"/>
      <c r="O47" s="858"/>
      <c r="P47" s="858"/>
      <c r="Q47" s="897"/>
      <c r="R47" s="897"/>
      <c r="S47" s="897"/>
      <c r="T47" s="898"/>
    </row>
    <row r="48" ht="27.45" customHeight="1" spans="2:20">
      <c r="B48" s="757"/>
      <c r="C48" s="758" t="s">
        <v>47</v>
      </c>
      <c r="D48" s="765" t="str">
        <f>D43</f>
        <v>Pembuatan 1 kg penulangan kolom, balok, ring balok, sloof, dan shearwall untuk BjTP atau BjTS dia. ≥ 12 mm, cara semi mekanis</v>
      </c>
      <c r="E48" s="765"/>
      <c r="F48" s="766"/>
      <c r="G48" s="787">
        <f>(1.3+0.7)*60</f>
        <v>120</v>
      </c>
      <c r="H48" s="762" t="str">
        <f>H43</f>
        <v>kg</v>
      </c>
      <c r="I48" s="788" t="str">
        <f>I43</f>
        <v>2.2.1.1.2 </v>
      </c>
      <c r="J48" s="761">
        <f>J43</f>
        <v>20983.406</v>
      </c>
      <c r="K48" s="836">
        <f>G48*J48</f>
        <v>2518008.72</v>
      </c>
      <c r="L48" s="837">
        <f>(K48/'[498]2. RAB Progres Revit Akses&amp;Meu'!$C$41)*100</f>
        <v>0.387907160936181</v>
      </c>
      <c r="M48" s="832">
        <v>1</v>
      </c>
      <c r="N48" s="833">
        <f t="shared" ref="N48:N50" si="31">L48*M48</f>
        <v>0.387907160936181</v>
      </c>
      <c r="O48" s="834"/>
      <c r="P48" s="835">
        <f t="shared" ref="P48:P50" si="32">L48*O48</f>
        <v>0</v>
      </c>
      <c r="Q48" s="886">
        <f t="shared" ref="Q48:Q50" si="33">N48+P48</f>
        <v>0.387907160936181</v>
      </c>
      <c r="R48" s="887">
        <f t="shared" ref="R48:R50" si="34">M48+O48</f>
        <v>1</v>
      </c>
      <c r="S48" s="886">
        <f t="shared" ref="S48:S50" si="35">K48*R48</f>
        <v>2518008.72</v>
      </c>
      <c r="T48" s="888">
        <f t="shared" ref="T48:T50" si="36">K48-S48</f>
        <v>0</v>
      </c>
    </row>
    <row r="49" ht="13.8" customHeight="1" spans="2:20">
      <c r="B49" s="757"/>
      <c r="C49" s="758" t="s">
        <v>50</v>
      </c>
      <c r="D49" s="773" t="str">
        <f>'Analisa '!B242</f>
        <v>Pemasangan 1 m2 bekisting untuk balok (3 kali pakai)</v>
      </c>
      <c r="E49" s="773"/>
      <c r="F49" s="774"/>
      <c r="G49" s="761">
        <f>(30*0.2*2)</f>
        <v>12</v>
      </c>
      <c r="H49" s="762" t="s">
        <v>69</v>
      </c>
      <c r="I49" s="762" t="str">
        <f>'Analisa '!A242</f>
        <v>2.2.1.3.4 </v>
      </c>
      <c r="J49" s="761">
        <f>'Analisa '!G261</f>
        <v>195609.78475</v>
      </c>
      <c r="K49" s="836">
        <f>G49*J49</f>
        <v>2347317.417</v>
      </c>
      <c r="L49" s="837">
        <f>(K49/'[498]2. RAB Progres Revit Akses&amp;Meu'!$C$41)*100</f>
        <v>0.361611628987734</v>
      </c>
      <c r="M49" s="832">
        <v>1</v>
      </c>
      <c r="N49" s="833">
        <f t="shared" si="31"/>
        <v>0.361611628987734</v>
      </c>
      <c r="O49" s="834"/>
      <c r="P49" s="835">
        <f t="shared" si="32"/>
        <v>0</v>
      </c>
      <c r="Q49" s="886">
        <f t="shared" si="33"/>
        <v>0.361611628987734</v>
      </c>
      <c r="R49" s="887">
        <f t="shared" si="34"/>
        <v>1</v>
      </c>
      <c r="S49" s="886">
        <f t="shared" si="35"/>
        <v>2347317.417</v>
      </c>
      <c r="T49" s="888">
        <f t="shared" si="36"/>
        <v>0</v>
      </c>
    </row>
    <row r="50" ht="27" customHeight="1" spans="2:20">
      <c r="B50" s="775"/>
      <c r="C50" s="776" t="s">
        <v>81</v>
      </c>
      <c r="D50" s="765" t="str">
        <f>D45</f>
        <v>Pembuatan 1 m3 beton mutu rendah f'c 10 MPa, slump (100 ± 25) mm, agregat maks 19 mm secara manual</v>
      </c>
      <c r="E50" s="765"/>
      <c r="F50" s="766"/>
      <c r="G50" s="787">
        <f>(1.3+0.75)</f>
        <v>2.05</v>
      </c>
      <c r="H50" s="780" t="str">
        <f>H45</f>
        <v>m³</v>
      </c>
      <c r="I50" s="780" t="str">
        <f>I45</f>
        <v>2.2.1.4.2 </v>
      </c>
      <c r="J50" s="779">
        <f>J45</f>
        <v>1378230.87407407</v>
      </c>
      <c r="K50" s="836">
        <f>G50*J50</f>
        <v>2825373.29185185</v>
      </c>
      <c r="L50" s="837">
        <f>(K50/'[498]2. RAB Progres Revit Akses&amp;Meu'!$C$41)*100</f>
        <v>0.435257639706333</v>
      </c>
      <c r="M50" s="832">
        <v>1</v>
      </c>
      <c r="N50" s="833">
        <f t="shared" si="31"/>
        <v>0.435257639706333</v>
      </c>
      <c r="O50" s="834"/>
      <c r="P50" s="835">
        <f t="shared" si="32"/>
        <v>0</v>
      </c>
      <c r="Q50" s="886">
        <f t="shared" si="33"/>
        <v>0.435257639706333</v>
      </c>
      <c r="R50" s="887">
        <f t="shared" si="34"/>
        <v>1</v>
      </c>
      <c r="S50" s="886">
        <f t="shared" si="35"/>
        <v>2825373.29185185</v>
      </c>
      <c r="T50" s="888">
        <f t="shared" si="36"/>
        <v>0</v>
      </c>
    </row>
    <row r="51" spans="2:20">
      <c r="B51" s="781"/>
      <c r="C51" s="782"/>
      <c r="D51" s="792"/>
      <c r="E51" s="792"/>
      <c r="F51" s="793"/>
      <c r="G51" s="785"/>
      <c r="H51" s="786"/>
      <c r="I51" s="786"/>
      <c r="J51" s="785"/>
      <c r="K51" s="860"/>
      <c r="L51" s="861"/>
      <c r="M51" s="862"/>
      <c r="N51" s="862"/>
      <c r="O51" s="863"/>
      <c r="P51" s="863"/>
      <c r="Q51" s="899"/>
      <c r="R51" s="899"/>
      <c r="S51" s="899"/>
      <c r="T51" s="900"/>
    </row>
    <row r="52" spans="2:20">
      <c r="B52" s="750" t="s">
        <v>82</v>
      </c>
      <c r="C52" s="751" t="s">
        <v>83</v>
      </c>
      <c r="D52" s="752"/>
      <c r="E52" s="752"/>
      <c r="F52" s="789"/>
      <c r="G52" s="790"/>
      <c r="H52" s="791"/>
      <c r="I52" s="791"/>
      <c r="J52" s="864"/>
      <c r="K52" s="831">
        <f>SUM(K53:K56)</f>
        <v>27264427.3999998</v>
      </c>
      <c r="L52" s="846"/>
      <c r="M52" s="857"/>
      <c r="N52" s="857"/>
      <c r="O52" s="858"/>
      <c r="P52" s="858"/>
      <c r="Q52" s="897"/>
      <c r="R52" s="897"/>
      <c r="S52" s="897"/>
      <c r="T52" s="898"/>
    </row>
    <row r="53" ht="27.45" customHeight="1" spans="2:20">
      <c r="B53" s="757"/>
      <c r="C53" s="758" t="s">
        <v>47</v>
      </c>
      <c r="D53" s="794" t="str">
        <f>'Analisa '!B305</f>
        <v>Pemasangan 1 m2 dinding bata merah tebal 1/2 batu dengan mortar tipe S,fc’ 12,5 MPa (Setara Campuran 1SP : 3PP) </v>
      </c>
      <c r="E53" s="794"/>
      <c r="F53" s="795"/>
      <c r="G53" s="761">
        <v>90</v>
      </c>
      <c r="H53" s="762" t="s">
        <v>69</v>
      </c>
      <c r="I53" s="762" t="str">
        <f>'Analisa '!A305</f>
        <v>3.6.1.7 </v>
      </c>
      <c r="J53" s="761">
        <f>'Analisa '!G322</f>
        <v>179486.25</v>
      </c>
      <c r="K53" s="836">
        <f>G53*J53</f>
        <v>16153762.5</v>
      </c>
      <c r="L53" s="837">
        <f>(K53/'[498]2. RAB Progres Revit Akses&amp;Meu'!$C$41)*100</f>
        <v>2.4885379069745</v>
      </c>
      <c r="M53" s="832">
        <v>1</v>
      </c>
      <c r="N53" s="833">
        <f t="shared" ref="N53:N56" si="37">L53*M53</f>
        <v>2.4885379069745</v>
      </c>
      <c r="O53" s="834"/>
      <c r="P53" s="835">
        <f t="shared" ref="P53:P56" si="38">L53*O53</f>
        <v>0</v>
      </c>
      <c r="Q53" s="886">
        <f t="shared" ref="Q53:Q56" si="39">N53+P53</f>
        <v>2.4885379069745</v>
      </c>
      <c r="R53" s="887">
        <f t="shared" ref="R53:R56" si="40">M53+O53</f>
        <v>1</v>
      </c>
      <c r="S53" s="886">
        <f t="shared" ref="S53:S56" si="41">K53*R53</f>
        <v>16153762.5</v>
      </c>
      <c r="T53" s="888">
        <f t="shared" ref="T53:T56" si="42">K53-S53</f>
        <v>0</v>
      </c>
    </row>
    <row r="54" spans="2:20">
      <c r="B54" s="757"/>
      <c r="C54" s="758" t="s">
        <v>50</v>
      </c>
      <c r="D54" s="796" t="str">
        <f>'Analisa '!B325</f>
        <v>Pemasangan 1 m2 plesteran 1SP : 2PP tebal 15 mm</v>
      </c>
      <c r="E54" s="773"/>
      <c r="F54" s="774"/>
      <c r="G54" s="761">
        <v>59.6357677003895</v>
      </c>
      <c r="H54" s="762" t="s">
        <v>69</v>
      </c>
      <c r="I54" s="867" t="str">
        <f>'Analisa '!A325</f>
        <v>3.7.2</v>
      </c>
      <c r="J54" s="761">
        <f>'Analisa '!G341</f>
        <v>61707.16</v>
      </c>
      <c r="K54" s="836">
        <f t="shared" ref="K54:K56" si="43">G54*J54</f>
        <v>3679953.85921077</v>
      </c>
      <c r="L54" s="837">
        <f>(K54/'[498]2. RAB Progres Revit Akses&amp;Meu'!$C$41)*100</f>
        <v>0.566908463248925</v>
      </c>
      <c r="M54" s="832">
        <v>1</v>
      </c>
      <c r="N54" s="833">
        <f t="shared" si="37"/>
        <v>0.566908463248925</v>
      </c>
      <c r="O54" s="852"/>
      <c r="P54" s="835">
        <f t="shared" si="38"/>
        <v>0</v>
      </c>
      <c r="Q54" s="886">
        <f t="shared" si="39"/>
        <v>0.566908463248925</v>
      </c>
      <c r="R54" s="887">
        <f t="shared" si="40"/>
        <v>1</v>
      </c>
      <c r="S54" s="886">
        <f t="shared" si="41"/>
        <v>3679953.85921077</v>
      </c>
      <c r="T54" s="888">
        <f t="shared" si="42"/>
        <v>0</v>
      </c>
    </row>
    <row r="55" spans="2:20">
      <c r="B55" s="757"/>
      <c r="C55" s="758" t="s">
        <v>52</v>
      </c>
      <c r="D55" s="796" t="str">
        <f>'Analisa '!B344</f>
        <v>Pemasangan 1 m2 acian</v>
      </c>
      <c r="E55" s="773"/>
      <c r="F55" s="774"/>
      <c r="G55" s="761">
        <f>G54</f>
        <v>59.6357677003895</v>
      </c>
      <c r="H55" s="762" t="s">
        <v>69</v>
      </c>
      <c r="I55" s="867" t="str">
        <f>'Analisa '!A344</f>
        <v>3.7.8</v>
      </c>
      <c r="J55" s="761">
        <f>'Analisa '!G359</f>
        <v>46230</v>
      </c>
      <c r="K55" s="836">
        <f t="shared" si="43"/>
        <v>2756961.54078901</v>
      </c>
      <c r="L55" s="837">
        <f>(K55/'[498]2. RAB Progres Revit Akses&amp;Meu'!$C$41)*100</f>
        <v>0.424718594341366</v>
      </c>
      <c r="M55" s="851"/>
      <c r="N55" s="833">
        <f t="shared" si="37"/>
        <v>0</v>
      </c>
      <c r="O55" s="852"/>
      <c r="P55" s="835">
        <f t="shared" si="38"/>
        <v>0</v>
      </c>
      <c r="Q55" s="886">
        <f t="shared" si="39"/>
        <v>0</v>
      </c>
      <c r="R55" s="887">
        <f t="shared" si="40"/>
        <v>0</v>
      </c>
      <c r="S55" s="886">
        <f t="shared" si="41"/>
        <v>0</v>
      </c>
      <c r="T55" s="888">
        <f t="shared" si="42"/>
        <v>2756961.54078901</v>
      </c>
    </row>
    <row r="56" spans="2:20">
      <c r="B56" s="775"/>
      <c r="C56" s="776" t="s">
        <v>55</v>
      </c>
      <c r="D56" s="797" t="s">
        <v>132</v>
      </c>
      <c r="E56" s="777"/>
      <c r="F56" s="778"/>
      <c r="G56" s="779">
        <v>9</v>
      </c>
      <c r="H56" s="762" t="s">
        <v>69</v>
      </c>
      <c r="I56" s="780" t="str">
        <f>'Analisa '!A826</f>
        <v>3.10.2.4</v>
      </c>
      <c r="J56" s="868">
        <f>'Analisa '!G843</f>
        <v>519305.5</v>
      </c>
      <c r="K56" s="836">
        <f t="shared" si="43"/>
        <v>4673749.5</v>
      </c>
      <c r="L56" s="837">
        <f>(K56/'[498]2. RAB Progres Revit Akses&amp;Meu'!$C$41)*100</f>
        <v>0.720005806600978</v>
      </c>
      <c r="M56" s="851"/>
      <c r="N56" s="833">
        <f t="shared" si="37"/>
        <v>0</v>
      </c>
      <c r="O56" s="852"/>
      <c r="P56" s="835">
        <f t="shared" si="38"/>
        <v>0</v>
      </c>
      <c r="Q56" s="886">
        <f t="shared" si="39"/>
        <v>0</v>
      </c>
      <c r="R56" s="887">
        <f t="shared" si="40"/>
        <v>0</v>
      </c>
      <c r="S56" s="886">
        <f t="shared" si="41"/>
        <v>0</v>
      </c>
      <c r="T56" s="888">
        <f t="shared" si="42"/>
        <v>4673749.5</v>
      </c>
    </row>
    <row r="57" spans="2:20">
      <c r="B57" s="781"/>
      <c r="C57" s="782"/>
      <c r="D57" s="783"/>
      <c r="E57" s="783"/>
      <c r="F57" s="784"/>
      <c r="G57" s="785"/>
      <c r="H57" s="786"/>
      <c r="I57" s="786"/>
      <c r="J57" s="859"/>
      <c r="K57" s="860"/>
      <c r="L57" s="861"/>
      <c r="M57" s="862"/>
      <c r="N57" s="862"/>
      <c r="O57" s="863"/>
      <c r="P57" s="863"/>
      <c r="Q57" s="899"/>
      <c r="R57" s="899"/>
      <c r="S57" s="899"/>
      <c r="T57" s="900"/>
    </row>
    <row r="58" spans="2:20">
      <c r="B58" s="750" t="s">
        <v>84</v>
      </c>
      <c r="C58" s="798" t="s">
        <v>85</v>
      </c>
      <c r="D58" s="752"/>
      <c r="E58" s="752"/>
      <c r="F58" s="789"/>
      <c r="G58" s="790"/>
      <c r="H58" s="791"/>
      <c r="I58" s="791"/>
      <c r="J58" s="864"/>
      <c r="K58" s="831">
        <f>SUM(K59:K61)</f>
        <v>7896000</v>
      </c>
      <c r="L58" s="846"/>
      <c r="M58" s="857"/>
      <c r="N58" s="857"/>
      <c r="O58" s="858"/>
      <c r="P58" s="858"/>
      <c r="Q58" s="897"/>
      <c r="R58" s="897"/>
      <c r="S58" s="897"/>
      <c r="T58" s="898"/>
    </row>
    <row r="59" spans="2:20">
      <c r="B59" s="757"/>
      <c r="C59" s="758" t="s">
        <v>47</v>
      </c>
      <c r="D59" s="796" t="s">
        <v>86</v>
      </c>
      <c r="E59" s="773"/>
      <c r="F59" s="774"/>
      <c r="G59" s="761">
        <v>4</v>
      </c>
      <c r="H59" s="762" t="s">
        <v>87</v>
      </c>
      <c r="I59" s="762"/>
      <c r="J59" s="869">
        <v>1000000</v>
      </c>
      <c r="K59" s="836">
        <f t="shared" ref="K59:K61" si="44">G59*J59</f>
        <v>4000000</v>
      </c>
      <c r="L59" s="837">
        <f>(K59/'[498]2. RAB Progres Revit Akses&amp;Meu'!$C$41)*100</f>
        <v>0.616212577589773</v>
      </c>
      <c r="M59" s="851"/>
      <c r="N59" s="833">
        <f t="shared" ref="N59:N61" si="45">L59*M59</f>
        <v>0</v>
      </c>
      <c r="O59" s="852">
        <v>1</v>
      </c>
      <c r="P59" s="835">
        <f t="shared" ref="P59:P61" si="46">L59*O59</f>
        <v>0.616212577589773</v>
      </c>
      <c r="Q59" s="886">
        <f t="shared" ref="Q59:Q61" si="47">N59+P59</f>
        <v>0.616212577589773</v>
      </c>
      <c r="R59" s="887">
        <f t="shared" ref="R59:R61" si="48">M59+O59</f>
        <v>1</v>
      </c>
      <c r="S59" s="886">
        <f t="shared" ref="S59:S61" si="49">K59*R59</f>
        <v>4000000</v>
      </c>
      <c r="T59" s="888">
        <f t="shared" ref="T59:T61" si="50">K59-S59</f>
        <v>0</v>
      </c>
    </row>
    <row r="60" spans="2:20">
      <c r="B60" s="775"/>
      <c r="C60" s="776" t="s">
        <v>50</v>
      </c>
      <c r="D60" s="777" t="s">
        <v>89</v>
      </c>
      <c r="E60" s="777"/>
      <c r="F60" s="778"/>
      <c r="G60" s="779">
        <v>6</v>
      </c>
      <c r="H60" s="780" t="s">
        <v>87</v>
      </c>
      <c r="I60" s="780"/>
      <c r="J60" s="869">
        <v>300000</v>
      </c>
      <c r="K60" s="836">
        <f t="shared" si="44"/>
        <v>1800000</v>
      </c>
      <c r="L60" s="837">
        <f>(K60/'[498]2. RAB Progres Revit Akses&amp;Meu'!$C$41)*100</f>
        <v>0.277295659915398</v>
      </c>
      <c r="M60" s="851"/>
      <c r="N60" s="833">
        <f t="shared" si="45"/>
        <v>0</v>
      </c>
      <c r="O60" s="852">
        <v>1</v>
      </c>
      <c r="P60" s="835">
        <f t="shared" si="46"/>
        <v>0.277295659915398</v>
      </c>
      <c r="Q60" s="886">
        <f t="shared" si="47"/>
        <v>0.277295659915398</v>
      </c>
      <c r="R60" s="887">
        <f t="shared" si="48"/>
        <v>1</v>
      </c>
      <c r="S60" s="886">
        <f t="shared" si="49"/>
        <v>1800000</v>
      </c>
      <c r="T60" s="888">
        <f t="shared" si="50"/>
        <v>0</v>
      </c>
    </row>
    <row r="61" spans="2:20">
      <c r="B61" s="775"/>
      <c r="C61" s="776" t="s">
        <v>52</v>
      </c>
      <c r="D61" s="777" t="str">
        <f>'Upah Bahan'!E1043</f>
        <v>Roster 20 x 20 cm</v>
      </c>
      <c r="E61" s="777"/>
      <c r="F61" s="778"/>
      <c r="G61" s="779">
        <f>((8*6)*2)+(2*(8*4))</f>
        <v>160</v>
      </c>
      <c r="H61" s="780" t="s">
        <v>87</v>
      </c>
      <c r="I61" s="780"/>
      <c r="J61" s="868">
        <f>'Upah Bahan'!G1043</f>
        <v>13100</v>
      </c>
      <c r="K61" s="836">
        <f t="shared" si="44"/>
        <v>2096000</v>
      </c>
      <c r="L61" s="837">
        <f>(K61/'[498]2. RAB Progres Revit Akses&amp;Meu'!$C$41)*100</f>
        <v>0.322895390657041</v>
      </c>
      <c r="M61" s="851"/>
      <c r="N61" s="833">
        <f t="shared" si="45"/>
        <v>0</v>
      </c>
      <c r="O61" s="852">
        <v>1</v>
      </c>
      <c r="P61" s="835">
        <f t="shared" si="46"/>
        <v>0.322895390657041</v>
      </c>
      <c r="Q61" s="886">
        <f t="shared" si="47"/>
        <v>0.322895390657041</v>
      </c>
      <c r="R61" s="887">
        <f t="shared" si="48"/>
        <v>1</v>
      </c>
      <c r="S61" s="886">
        <f t="shared" si="49"/>
        <v>2096000</v>
      </c>
      <c r="T61" s="888">
        <f t="shared" si="50"/>
        <v>0</v>
      </c>
    </row>
    <row r="62" spans="2:20">
      <c r="B62" s="781"/>
      <c r="C62" s="782"/>
      <c r="D62" s="783"/>
      <c r="E62" s="783"/>
      <c r="F62" s="784"/>
      <c r="G62" s="785"/>
      <c r="H62" s="786"/>
      <c r="I62" s="786"/>
      <c r="J62" s="859"/>
      <c r="K62" s="860"/>
      <c r="L62" s="861"/>
      <c r="M62" s="862"/>
      <c r="N62" s="862"/>
      <c r="O62" s="863"/>
      <c r="P62" s="863"/>
      <c r="Q62" s="899"/>
      <c r="R62" s="899"/>
      <c r="S62" s="899"/>
      <c r="T62" s="900"/>
    </row>
    <row r="63" spans="2:20">
      <c r="B63" s="750" t="s">
        <v>90</v>
      </c>
      <c r="C63" s="751" t="s">
        <v>91</v>
      </c>
      <c r="D63" s="752"/>
      <c r="E63" s="752"/>
      <c r="F63" s="789"/>
      <c r="G63" s="790"/>
      <c r="H63" s="791"/>
      <c r="I63" s="791"/>
      <c r="J63" s="864"/>
      <c r="K63" s="831">
        <f>SUM(K64:K67)</f>
        <v>25097593.514</v>
      </c>
      <c r="L63" s="846"/>
      <c r="M63" s="857"/>
      <c r="N63" s="857"/>
      <c r="O63" s="858"/>
      <c r="P63" s="858"/>
      <c r="Q63" s="897"/>
      <c r="R63" s="897"/>
      <c r="S63" s="897"/>
      <c r="T63" s="898"/>
    </row>
    <row r="64" spans="2:20">
      <c r="B64" s="799"/>
      <c r="C64" s="800" t="s">
        <v>47</v>
      </c>
      <c r="D64" s="801" t="str">
        <f>'Analisa '!B599</f>
        <v>Pemasangan 1 m2 rangka atap pelana baja ringan (canai dingin) profil C75</v>
      </c>
      <c r="E64" s="802"/>
      <c r="F64" s="803"/>
      <c r="G64" s="804">
        <f>8.5*6</f>
        <v>51</v>
      </c>
      <c r="H64" s="805" t="s">
        <v>69</v>
      </c>
      <c r="I64" s="805" t="str">
        <f>'Analisa '!A599</f>
        <v>2.1.1.1 </v>
      </c>
      <c r="J64" s="870">
        <f>'Analisa '!G614</f>
        <v>273996.194</v>
      </c>
      <c r="K64" s="871">
        <f>G64*J64</f>
        <v>13973805.894</v>
      </c>
      <c r="L64" s="837">
        <f>(K64/'[498]2. RAB Progres Revit Akses&amp;Meu'!$C$41)*100</f>
        <v>2.15270873717022</v>
      </c>
      <c r="M64" s="851"/>
      <c r="N64" s="833">
        <f t="shared" ref="N64:N67" si="51">L64*M64</f>
        <v>0</v>
      </c>
      <c r="O64" s="852"/>
      <c r="P64" s="835">
        <f t="shared" ref="P64:P67" si="52">L64*O64</f>
        <v>0</v>
      </c>
      <c r="Q64" s="886">
        <f t="shared" ref="Q64:Q67" si="53">N64+P64</f>
        <v>0</v>
      </c>
      <c r="R64" s="887">
        <f t="shared" ref="R64:R67" si="54">M64+O64</f>
        <v>0</v>
      </c>
      <c r="S64" s="886">
        <f t="shared" ref="S64:S67" si="55">K64*R64</f>
        <v>0</v>
      </c>
      <c r="T64" s="888">
        <f t="shared" ref="T64:T67" si="56">K64-S64</f>
        <v>13973805.894</v>
      </c>
    </row>
    <row r="65" spans="2:20">
      <c r="B65" s="757"/>
      <c r="C65" s="758" t="s">
        <v>50</v>
      </c>
      <c r="D65" s="796" t="str">
        <f>'Analisa '!B617</f>
        <v>Pemasangan 1 m2 atap metal menerus tebal 0,4 mm</v>
      </c>
      <c r="E65" s="773"/>
      <c r="F65" s="774"/>
      <c r="G65" s="761">
        <f>G64</f>
        <v>51</v>
      </c>
      <c r="H65" s="762" t="s">
        <v>69</v>
      </c>
      <c r="I65" s="762" t="str">
        <f>'Analisa '!A617</f>
        <v>3.1.3.8 </v>
      </c>
      <c r="J65" s="869">
        <f>'Analisa '!G633</f>
        <v>138287.5</v>
      </c>
      <c r="K65" s="836">
        <f t="shared" ref="K65:K67" si="57">G65*J65</f>
        <v>7052662.5</v>
      </c>
      <c r="L65" s="837">
        <f>(K65/'[498]2. RAB Progres Revit Akses&amp;Meu'!$C$41)*100</f>
        <v>1.08648483449893</v>
      </c>
      <c r="M65" s="851"/>
      <c r="N65" s="833">
        <f t="shared" si="51"/>
        <v>0</v>
      </c>
      <c r="O65" s="852"/>
      <c r="P65" s="835">
        <f t="shared" si="52"/>
        <v>0</v>
      </c>
      <c r="Q65" s="886">
        <f t="shared" si="53"/>
        <v>0</v>
      </c>
      <c r="R65" s="887">
        <f t="shared" si="54"/>
        <v>0</v>
      </c>
      <c r="S65" s="886">
        <f t="shared" si="55"/>
        <v>0</v>
      </c>
      <c r="T65" s="888">
        <f t="shared" si="56"/>
        <v>7052662.5</v>
      </c>
    </row>
    <row r="66" spans="2:20">
      <c r="B66" s="775"/>
      <c r="C66" s="776" t="s">
        <v>52</v>
      </c>
      <c r="D66" s="797" t="str">
        <f>'Analisa '!B636</f>
        <v>Pemasangan 1 m' bubung genteng metal</v>
      </c>
      <c r="E66" s="777"/>
      <c r="F66" s="778"/>
      <c r="G66" s="779">
        <v>9.57</v>
      </c>
      <c r="H66" s="780" t="s">
        <v>92</v>
      </c>
      <c r="I66" s="780" t="str">
        <f>'Analisa '!A636</f>
        <v>3.1.3.14 </v>
      </c>
      <c r="J66" s="868">
        <f>'Analisa '!G652</f>
        <v>88481</v>
      </c>
      <c r="K66" s="836">
        <f t="shared" si="57"/>
        <v>846763.17</v>
      </c>
      <c r="L66" s="837">
        <f>(K66/'[498]2. RAB Progres Revit Akses&amp;Meu'!$C$41)*100</f>
        <v>0.130446528898447</v>
      </c>
      <c r="M66" s="851"/>
      <c r="N66" s="833">
        <f t="shared" si="51"/>
        <v>0</v>
      </c>
      <c r="O66" s="852"/>
      <c r="P66" s="835">
        <f t="shared" si="52"/>
        <v>0</v>
      </c>
      <c r="Q66" s="886">
        <f t="shared" si="53"/>
        <v>0</v>
      </c>
      <c r="R66" s="887">
        <f t="shared" si="54"/>
        <v>0</v>
      </c>
      <c r="S66" s="886">
        <f t="shared" si="55"/>
        <v>0</v>
      </c>
      <c r="T66" s="888">
        <f t="shared" si="56"/>
        <v>846763.17</v>
      </c>
    </row>
    <row r="67" spans="2:20">
      <c r="B67" s="775"/>
      <c r="C67" s="776" t="s">
        <v>55</v>
      </c>
      <c r="D67" s="797" t="s">
        <v>93</v>
      </c>
      <c r="E67" s="777"/>
      <c r="F67" s="778"/>
      <c r="G67" s="779">
        <f>(9.57*2)+(6.35*4)</f>
        <v>44.54</v>
      </c>
      <c r="H67" s="780" t="s">
        <v>92</v>
      </c>
      <c r="I67" s="780" t="str">
        <f>'Analisa '!A747</f>
        <v>3.3.6</v>
      </c>
      <c r="J67" s="868">
        <f>'Analisa '!G763</f>
        <v>72392.5</v>
      </c>
      <c r="K67" s="836">
        <f t="shared" si="57"/>
        <v>3224361.95</v>
      </c>
      <c r="L67" s="837">
        <f>(K67/'[498]2. RAB Progres Revit Akses&amp;Meu'!$C$41)*100</f>
        <v>0.496723097072971</v>
      </c>
      <c r="M67" s="851"/>
      <c r="N67" s="833">
        <f t="shared" si="51"/>
        <v>0</v>
      </c>
      <c r="O67" s="852"/>
      <c r="P67" s="835">
        <f t="shared" si="52"/>
        <v>0</v>
      </c>
      <c r="Q67" s="886">
        <f t="shared" si="53"/>
        <v>0</v>
      </c>
      <c r="R67" s="887">
        <f t="shared" si="54"/>
        <v>0</v>
      </c>
      <c r="S67" s="886">
        <f t="shared" si="55"/>
        <v>0</v>
      </c>
      <c r="T67" s="888">
        <f t="shared" si="56"/>
        <v>3224361.95</v>
      </c>
    </row>
    <row r="68" spans="2:20">
      <c r="B68" s="775"/>
      <c r="C68" s="776"/>
      <c r="D68" s="777"/>
      <c r="E68" s="777"/>
      <c r="F68" s="778"/>
      <c r="G68" s="779"/>
      <c r="H68" s="780"/>
      <c r="I68" s="780"/>
      <c r="J68" s="868"/>
      <c r="K68" s="853"/>
      <c r="L68" s="854"/>
      <c r="M68" s="855"/>
      <c r="N68" s="855"/>
      <c r="O68" s="856"/>
      <c r="P68" s="856"/>
      <c r="Q68" s="895"/>
      <c r="R68" s="895"/>
      <c r="S68" s="895"/>
      <c r="T68" s="896"/>
    </row>
    <row r="69" spans="2:20">
      <c r="B69" s="750" t="s">
        <v>94</v>
      </c>
      <c r="C69" s="751" t="s">
        <v>95</v>
      </c>
      <c r="D69" s="752"/>
      <c r="E69" s="752"/>
      <c r="F69" s="789"/>
      <c r="G69" s="790"/>
      <c r="H69" s="791"/>
      <c r="I69" s="791"/>
      <c r="J69" s="864"/>
      <c r="K69" s="831">
        <f>SUM(K70:K72)</f>
        <v>7007887.779</v>
      </c>
      <c r="L69" s="846"/>
      <c r="M69" s="857"/>
      <c r="N69" s="857"/>
      <c r="O69" s="858"/>
      <c r="P69" s="858"/>
      <c r="Q69" s="897"/>
      <c r="R69" s="897"/>
      <c r="S69" s="897"/>
      <c r="T69" s="898"/>
    </row>
    <row r="70" spans="2:20">
      <c r="B70" s="799"/>
      <c r="C70" s="800" t="s">
        <v>47</v>
      </c>
      <c r="D70" s="801" t="str">
        <f>'Analisa '!B655</f>
        <v>Pemasangan 1 m2 plafon serat semen tebal 4 mm, 5 mm, dan 6 mm</v>
      </c>
      <c r="E70" s="802"/>
      <c r="F70" s="803"/>
      <c r="G70" s="804">
        <f>6*4</f>
        <v>24</v>
      </c>
      <c r="H70" s="805" t="s">
        <v>69</v>
      </c>
      <c r="I70" s="805" t="str">
        <f>'Analisa '!A655</f>
        <v>3.5.2.2.1 </v>
      </c>
      <c r="J70" s="870">
        <f>'Analisa '!G671</f>
        <v>78349.5</v>
      </c>
      <c r="K70" s="871">
        <f>G70*J70</f>
        <v>1880388</v>
      </c>
      <c r="L70" s="837">
        <f>(K70/'[498]2. RAB Progres Revit Akses&amp;Meu'!$C$41)*100</f>
        <v>0.289679684087219</v>
      </c>
      <c r="M70" s="851"/>
      <c r="N70" s="833">
        <f t="shared" ref="N70:N72" si="58">L70*M70</f>
        <v>0</v>
      </c>
      <c r="O70" s="852"/>
      <c r="P70" s="835">
        <f t="shared" ref="P70:P72" si="59">L70*O70</f>
        <v>0</v>
      </c>
      <c r="Q70" s="886">
        <f t="shared" ref="Q70:Q72" si="60">N70+P70</f>
        <v>0</v>
      </c>
      <c r="R70" s="887">
        <f t="shared" ref="R70:R72" si="61">M70+O70</f>
        <v>0</v>
      </c>
      <c r="S70" s="886">
        <f t="shared" ref="S70:S72" si="62">K70*R70</f>
        <v>0</v>
      </c>
      <c r="T70" s="888">
        <f t="shared" ref="T70:T72" si="63">K70-S70</f>
        <v>1880388</v>
      </c>
    </row>
    <row r="71" spans="2:20">
      <c r="B71" s="757"/>
      <c r="C71" s="758" t="s">
        <v>50</v>
      </c>
      <c r="D71" s="796" t="str">
        <f>'Analisa '!B673</f>
        <v>Pemasangan 1 m2 rangka plafon kayu kelas II atau III, modul 60x60 cm</v>
      </c>
      <c r="E71" s="773"/>
      <c r="F71" s="774"/>
      <c r="G71" s="761">
        <f>G70</f>
        <v>24</v>
      </c>
      <c r="H71" s="762" t="s">
        <v>92</v>
      </c>
      <c r="I71" s="762" t="str">
        <f>'Analisa '!A673</f>
        <v>3.5.3.3 </v>
      </c>
      <c r="J71" s="869">
        <f>'Analisa '!G689</f>
        <v>145532.5</v>
      </c>
      <c r="K71" s="836">
        <f t="shared" ref="K71:K72" si="64">G71*J71</f>
        <v>3492780</v>
      </c>
      <c r="L71" s="837">
        <f>(K71/'[498]2. RAB Progres Revit Akses&amp;Meu'!$C$41)*100</f>
        <v>0.538073741688501</v>
      </c>
      <c r="M71" s="851"/>
      <c r="N71" s="833">
        <f t="shared" si="58"/>
        <v>0</v>
      </c>
      <c r="O71" s="852"/>
      <c r="P71" s="835">
        <f t="shared" si="59"/>
        <v>0</v>
      </c>
      <c r="Q71" s="886">
        <f t="shared" si="60"/>
        <v>0</v>
      </c>
      <c r="R71" s="887">
        <f t="shared" si="61"/>
        <v>0</v>
      </c>
      <c r="S71" s="886">
        <f t="shared" si="62"/>
        <v>0</v>
      </c>
      <c r="T71" s="888">
        <f t="shared" si="63"/>
        <v>3492780</v>
      </c>
    </row>
    <row r="72" spans="2:20">
      <c r="B72" s="775"/>
      <c r="C72" s="776" t="s">
        <v>52</v>
      </c>
      <c r="D72" s="797" t="str">
        <f>'Analisa '!B766</f>
        <v>Pemasangan 1 m' list plafon gypsum</v>
      </c>
      <c r="E72" s="777"/>
      <c r="F72" s="778"/>
      <c r="G72" s="779">
        <v>59.4</v>
      </c>
      <c r="H72" s="762" t="s">
        <v>92</v>
      </c>
      <c r="I72" s="780" t="str">
        <f>'Analisa '!A766</f>
        <v>3.5.2.6 </v>
      </c>
      <c r="J72" s="868">
        <f>'Analisa '!G782</f>
        <v>27520.535</v>
      </c>
      <c r="K72" s="836">
        <f t="shared" si="64"/>
        <v>1634719.779</v>
      </c>
      <c r="L72" s="837">
        <f>(K72/'[498]2. RAB Progres Revit Akses&amp;Meu'!$C$41)*100</f>
        <v>0.251833722163643</v>
      </c>
      <c r="M72" s="851"/>
      <c r="N72" s="833">
        <f t="shared" si="58"/>
        <v>0</v>
      </c>
      <c r="O72" s="852"/>
      <c r="P72" s="835">
        <f t="shared" si="59"/>
        <v>0</v>
      </c>
      <c r="Q72" s="886">
        <f t="shared" si="60"/>
        <v>0</v>
      </c>
      <c r="R72" s="887">
        <f t="shared" si="61"/>
        <v>0</v>
      </c>
      <c r="S72" s="886">
        <f t="shared" si="62"/>
        <v>0</v>
      </c>
      <c r="T72" s="888">
        <f t="shared" si="63"/>
        <v>1634719.779</v>
      </c>
    </row>
    <row r="73" spans="2:20">
      <c r="B73" s="781"/>
      <c r="C73" s="782"/>
      <c r="D73" s="783"/>
      <c r="E73" s="783"/>
      <c r="F73" s="784"/>
      <c r="G73" s="785"/>
      <c r="H73" s="786"/>
      <c r="I73" s="786"/>
      <c r="J73" s="859"/>
      <c r="K73" s="860"/>
      <c r="L73" s="861"/>
      <c r="M73" s="862"/>
      <c r="N73" s="862"/>
      <c r="O73" s="863"/>
      <c r="P73" s="863"/>
      <c r="Q73" s="899"/>
      <c r="R73" s="899"/>
      <c r="S73" s="899"/>
      <c r="T73" s="900"/>
    </row>
    <row r="74" spans="2:20">
      <c r="B74" s="903" t="s">
        <v>96</v>
      </c>
      <c r="C74" s="904" t="s">
        <v>97</v>
      </c>
      <c r="D74" s="905"/>
      <c r="E74" s="905"/>
      <c r="F74" s="906"/>
      <c r="G74" s="907"/>
      <c r="H74" s="908"/>
      <c r="I74" s="908"/>
      <c r="J74" s="925"/>
      <c r="K74" s="926">
        <f>SUM(K75:K75)</f>
        <v>3043915.3626</v>
      </c>
      <c r="L74" s="927"/>
      <c r="M74" s="928"/>
      <c r="N74" s="928"/>
      <c r="O74" s="929"/>
      <c r="P74" s="929"/>
      <c r="Q74" s="945"/>
      <c r="R74" s="945"/>
      <c r="S74" s="945"/>
      <c r="T74" s="946"/>
    </row>
    <row r="75" spans="2:20">
      <c r="B75" s="757"/>
      <c r="C75" s="758" t="s">
        <v>47</v>
      </c>
      <c r="D75" s="796" t="str">
        <f>'Analisa '!B806</f>
        <v>Pemasangan 1 m2 dinding homogeneous tile uk. 40x40 cm (1SP : 2PP)</v>
      </c>
      <c r="E75" s="773"/>
      <c r="F75" s="774"/>
      <c r="G75" s="761">
        <f>(6*4.5)-G119</f>
        <v>20.22</v>
      </c>
      <c r="H75" s="762" t="s">
        <v>69</v>
      </c>
      <c r="I75" s="762" t="str">
        <f>'Analisa '!A845</f>
        <v>3.9.8.2</v>
      </c>
      <c r="J75" s="869">
        <f>'Analisa '!G863</f>
        <v>150539.83</v>
      </c>
      <c r="K75" s="836">
        <f t="shared" ref="K75" si="65">G75*J75</f>
        <v>3043915.3626</v>
      </c>
      <c r="L75" s="837">
        <f>(K75/'[498]2. RAB Progres Revit Akses&amp;Meu'!$C$41)*100</f>
        <v>0.468924732888213</v>
      </c>
      <c r="M75" s="851"/>
      <c r="N75" s="833">
        <f t="shared" ref="N75" si="66">L75*M75</f>
        <v>0</v>
      </c>
      <c r="O75" s="852"/>
      <c r="P75" s="835">
        <f t="shared" ref="P75" si="67">L75*O75</f>
        <v>0</v>
      </c>
      <c r="Q75" s="886">
        <f t="shared" ref="Q75" si="68">N75+P75</f>
        <v>0</v>
      </c>
      <c r="R75" s="887">
        <f t="shared" ref="R75" si="69">M75+O75</f>
        <v>0</v>
      </c>
      <c r="S75" s="886">
        <f t="shared" ref="S75" si="70">K75*R75</f>
        <v>0</v>
      </c>
      <c r="T75" s="888">
        <f t="shared" ref="T75" si="71">K75-S75</f>
        <v>3043915.3626</v>
      </c>
    </row>
    <row r="76" spans="2:20">
      <c r="B76" s="781"/>
      <c r="C76" s="782"/>
      <c r="D76" s="783"/>
      <c r="E76" s="783"/>
      <c r="F76" s="784"/>
      <c r="G76" s="785"/>
      <c r="H76" s="786"/>
      <c r="I76" s="786"/>
      <c r="J76" s="859"/>
      <c r="K76" s="860"/>
      <c r="L76" s="861"/>
      <c r="M76" s="862"/>
      <c r="N76" s="862"/>
      <c r="O76" s="863"/>
      <c r="P76" s="863"/>
      <c r="Q76" s="899"/>
      <c r="R76" s="899"/>
      <c r="S76" s="899"/>
      <c r="T76" s="900"/>
    </row>
    <row r="77" s="724" customFormat="1" spans="2:20">
      <c r="B77" s="750" t="s">
        <v>98</v>
      </c>
      <c r="C77" s="909" t="s">
        <v>99</v>
      </c>
      <c r="D77" s="752"/>
      <c r="E77" s="752"/>
      <c r="F77" s="789"/>
      <c r="G77" s="790"/>
      <c r="H77" s="791"/>
      <c r="I77" s="791"/>
      <c r="J77" s="864"/>
      <c r="K77" s="831">
        <f>SUM(K78:K80)</f>
        <v>10001878.9</v>
      </c>
      <c r="L77" s="846"/>
      <c r="M77" s="857"/>
      <c r="N77" s="857"/>
      <c r="O77" s="858"/>
      <c r="P77" s="858"/>
      <c r="Q77" s="897"/>
      <c r="R77" s="897"/>
      <c r="S77" s="897"/>
      <c r="T77" s="898"/>
    </row>
    <row r="78" ht="27" customHeight="1" spans="2:20">
      <c r="B78" s="757"/>
      <c r="C78" s="758" t="s">
        <v>47</v>
      </c>
      <c r="D78" s="794" t="str">
        <f>'Analisa '!B439</f>
        <v>Pengecatan 1 m2 tembok baru (1 lapis plamir, 1 lapis cat dasar, 2 lapis cat penutup), interior</v>
      </c>
      <c r="E78" s="794"/>
      <c r="F78" s="795"/>
      <c r="G78" s="761">
        <v>65</v>
      </c>
      <c r="H78" s="762" t="s">
        <v>69</v>
      </c>
      <c r="I78" s="762" t="str">
        <f>'Analisa '!A439</f>
        <v>3.8.10.1 </v>
      </c>
      <c r="J78" s="761">
        <f>'Analisa '!G456</f>
        <v>76676.25</v>
      </c>
      <c r="K78" s="836">
        <f t="shared" ref="K78:K110" si="72">G78*J78</f>
        <v>4983956.25</v>
      </c>
      <c r="L78" s="837">
        <f>(K78/'[498]2. RAB Progres Revit Akses&amp;Meu'!$C$41)*100</f>
        <v>0.767794131851789</v>
      </c>
      <c r="M78" s="851"/>
      <c r="N78" s="833">
        <f t="shared" ref="N78:N80" si="73">L78*M78</f>
        <v>0</v>
      </c>
      <c r="O78" s="852"/>
      <c r="P78" s="835">
        <f t="shared" ref="P78:P80" si="74">L78*O78</f>
        <v>0</v>
      </c>
      <c r="Q78" s="886">
        <f t="shared" ref="Q78:Q80" si="75">N78+P78</f>
        <v>0</v>
      </c>
      <c r="R78" s="887">
        <f t="shared" ref="R78:R80" si="76">M78+O78</f>
        <v>0</v>
      </c>
      <c r="S78" s="886">
        <f t="shared" ref="S78:S80" si="77">K78*R78</f>
        <v>0</v>
      </c>
      <c r="T78" s="888">
        <f t="shared" ref="T78:T80" si="78">K78-S78</f>
        <v>4983956.25</v>
      </c>
    </row>
    <row r="79" ht="13.8" customHeight="1" spans="2:20">
      <c r="B79" s="757"/>
      <c r="C79" s="758" t="s">
        <v>50</v>
      </c>
      <c r="D79" s="796" t="str">
        <f>'Analisa '!B459</f>
        <v>Pengecatan 1 m2 tembok baru (1 lapis cat dasar, 2 lapis cat penutup), eksterior</v>
      </c>
      <c r="E79" s="773"/>
      <c r="F79" s="774"/>
      <c r="G79" s="761">
        <v>60</v>
      </c>
      <c r="H79" s="762" t="s">
        <v>69</v>
      </c>
      <c r="I79" s="762" t="str">
        <f>'Analisa '!A459</f>
        <v>3.8.10.2 </v>
      </c>
      <c r="J79" s="761">
        <f>'Analisa '!G475</f>
        <v>77729.65</v>
      </c>
      <c r="K79" s="836">
        <f t="shared" si="72"/>
        <v>4663779</v>
      </c>
      <c r="L79" s="837">
        <f>(K79/'[498]2. RAB Progres Revit Akses&amp;Meu'!$C$41)*100</f>
        <v>0.718469819724763</v>
      </c>
      <c r="M79" s="851"/>
      <c r="N79" s="833">
        <f t="shared" si="73"/>
        <v>0</v>
      </c>
      <c r="O79" s="852"/>
      <c r="P79" s="835">
        <f t="shared" si="74"/>
        <v>0</v>
      </c>
      <c r="Q79" s="886">
        <f t="shared" si="75"/>
        <v>0</v>
      </c>
      <c r="R79" s="887">
        <f t="shared" si="76"/>
        <v>0</v>
      </c>
      <c r="S79" s="886">
        <f t="shared" si="77"/>
        <v>0</v>
      </c>
      <c r="T79" s="888">
        <f t="shared" si="78"/>
        <v>4663779</v>
      </c>
    </row>
    <row r="80" ht="27.45" customHeight="1" spans="2:20">
      <c r="B80" s="757"/>
      <c r="C80" s="758" t="s">
        <v>52</v>
      </c>
      <c r="D80" s="794" t="str">
        <f>'Analisa '!B478</f>
        <v>Pengecatan 1 m2 bidang kayu baru (1 lapis plamir, 1 lapis cat dasar, 2 lapis cat penutup)</v>
      </c>
      <c r="E80" s="794"/>
      <c r="F80" s="795"/>
      <c r="G80" s="761">
        <f>(1.05*4)+(0.76*2)+(0.32*4)</f>
        <v>7</v>
      </c>
      <c r="H80" s="762" t="s">
        <v>69</v>
      </c>
      <c r="I80" s="867" t="str">
        <f>'Analisa '!A478</f>
        <v>3.8.4</v>
      </c>
      <c r="J80" s="761">
        <f>'Analisa '!G499</f>
        <v>50591.95</v>
      </c>
      <c r="K80" s="836">
        <f t="shared" si="72"/>
        <v>354143.65</v>
      </c>
      <c r="L80" s="837">
        <f>(K80/'[498]2. RAB Progres Revit Akses&amp;Meu'!$C$41)*100</f>
        <v>0.0545569428508876</v>
      </c>
      <c r="M80" s="851"/>
      <c r="N80" s="833">
        <f t="shared" si="73"/>
        <v>0</v>
      </c>
      <c r="O80" s="852"/>
      <c r="P80" s="835">
        <f t="shared" si="74"/>
        <v>0</v>
      </c>
      <c r="Q80" s="886">
        <f t="shared" si="75"/>
        <v>0</v>
      </c>
      <c r="R80" s="887">
        <f t="shared" si="76"/>
        <v>0</v>
      </c>
      <c r="S80" s="886">
        <f t="shared" si="77"/>
        <v>0</v>
      </c>
      <c r="T80" s="888">
        <f t="shared" si="78"/>
        <v>354143.65</v>
      </c>
    </row>
    <row r="81" spans="2:20">
      <c r="B81" s="799"/>
      <c r="C81" s="800"/>
      <c r="D81" s="910"/>
      <c r="E81" s="910"/>
      <c r="F81" s="911"/>
      <c r="G81" s="804"/>
      <c r="H81" s="805"/>
      <c r="I81" s="930"/>
      <c r="J81" s="804"/>
      <c r="K81" s="871"/>
      <c r="L81" s="931"/>
      <c r="M81" s="932"/>
      <c r="N81" s="932"/>
      <c r="O81" s="933"/>
      <c r="P81" s="933"/>
      <c r="Q81" s="947"/>
      <c r="R81" s="947"/>
      <c r="S81" s="947"/>
      <c r="T81" s="948"/>
    </row>
    <row r="82" spans="2:20">
      <c r="B82" s="750" t="s">
        <v>100</v>
      </c>
      <c r="C82" s="909" t="s">
        <v>101</v>
      </c>
      <c r="D82" s="752"/>
      <c r="E82" s="752"/>
      <c r="F82" s="789"/>
      <c r="G82" s="790"/>
      <c r="H82" s="791"/>
      <c r="I82" s="791"/>
      <c r="J82" s="864"/>
      <c r="K82" s="831">
        <f>SUM(K83:K87)</f>
        <v>1579860</v>
      </c>
      <c r="L82" s="846"/>
      <c r="M82" s="857"/>
      <c r="N82" s="857"/>
      <c r="O82" s="858"/>
      <c r="P82" s="858"/>
      <c r="Q82" s="897"/>
      <c r="R82" s="897"/>
      <c r="S82" s="897"/>
      <c r="T82" s="898"/>
    </row>
    <row r="83" spans="2:20">
      <c r="B83" s="757"/>
      <c r="C83" s="758" t="s">
        <v>47</v>
      </c>
      <c r="D83" s="912" t="str">
        <f>'Analisa '!B712</f>
        <v>Pemasangan 1 m' Kabel NYM 2 x 1,5 mm2</v>
      </c>
      <c r="E83" s="794"/>
      <c r="F83" s="795"/>
      <c r="G83" s="761">
        <v>25</v>
      </c>
      <c r="H83" s="762" t="s">
        <v>92</v>
      </c>
      <c r="I83" s="762" t="str">
        <f>'Analisa '!A712</f>
        <v>5.1.1.3.1 </v>
      </c>
      <c r="J83" s="761">
        <f>'Analisa '!G727</f>
        <v>21914.4</v>
      </c>
      <c r="K83" s="836">
        <f t="shared" ref="K83:K87" si="79">G83*J83</f>
        <v>547860</v>
      </c>
      <c r="L83" s="837">
        <f>(K83/'[498]2. RAB Progres Revit Akses&amp;Meu'!$C$41)*100</f>
        <v>0.0843995556895832</v>
      </c>
      <c r="M83" s="851"/>
      <c r="N83" s="833">
        <f t="shared" ref="N83:N85" si="80">L83*M83</f>
        <v>0</v>
      </c>
      <c r="O83" s="852"/>
      <c r="P83" s="835">
        <f t="shared" ref="P83:P85" si="81">L83*O83</f>
        <v>0</v>
      </c>
      <c r="Q83" s="886">
        <f t="shared" ref="Q83:Q85" si="82">N83+P83</f>
        <v>0</v>
      </c>
      <c r="R83" s="887">
        <f t="shared" ref="R83:R85" si="83">M83+O83</f>
        <v>0</v>
      </c>
      <c r="S83" s="886">
        <f t="shared" ref="S83:S85" si="84">K83*R83</f>
        <v>0</v>
      </c>
      <c r="T83" s="888">
        <f t="shared" ref="T83:T85" si="85">K83-S83</f>
        <v>547860</v>
      </c>
    </row>
    <row r="84" spans="2:20">
      <c r="B84" s="757"/>
      <c r="C84" s="758" t="s">
        <v>50</v>
      </c>
      <c r="D84" s="912" t="s">
        <v>102</v>
      </c>
      <c r="E84" s="794"/>
      <c r="F84" s="795"/>
      <c r="G84" s="761">
        <v>1</v>
      </c>
      <c r="H84" s="762" t="s">
        <v>103</v>
      </c>
      <c r="I84" s="762"/>
      <c r="J84" s="761">
        <v>100000</v>
      </c>
      <c r="K84" s="836">
        <f t="shared" si="79"/>
        <v>100000</v>
      </c>
      <c r="L84" s="837">
        <f>(K84/'[498]2. RAB Progres Revit Akses&amp;Meu'!$C$41)*100</f>
        <v>0.0154053144397443</v>
      </c>
      <c r="M84" s="851"/>
      <c r="N84" s="833">
        <f t="shared" si="80"/>
        <v>0</v>
      </c>
      <c r="O84" s="852"/>
      <c r="P84" s="835">
        <f t="shared" si="81"/>
        <v>0</v>
      </c>
      <c r="Q84" s="886">
        <f t="shared" si="82"/>
        <v>0</v>
      </c>
      <c r="R84" s="887">
        <f t="shared" si="83"/>
        <v>0</v>
      </c>
      <c r="S84" s="886">
        <f t="shared" si="84"/>
        <v>0</v>
      </c>
      <c r="T84" s="888">
        <f t="shared" si="85"/>
        <v>100000</v>
      </c>
    </row>
    <row r="85" spans="2:20">
      <c r="B85" s="757"/>
      <c r="C85" s="758" t="s">
        <v>52</v>
      </c>
      <c r="D85" s="912" t="s">
        <v>104</v>
      </c>
      <c r="E85" s="794"/>
      <c r="F85" s="795"/>
      <c r="G85" s="761">
        <v>8</v>
      </c>
      <c r="H85" s="762" t="s">
        <v>103</v>
      </c>
      <c r="I85" s="762"/>
      <c r="J85" s="761">
        <v>34000</v>
      </c>
      <c r="K85" s="836">
        <f t="shared" si="79"/>
        <v>272000</v>
      </c>
      <c r="L85" s="837">
        <f>(K85/'[498]2. RAB Progres Revit Akses&amp;Meu'!$C$41)*100</f>
        <v>0.0419024552761045</v>
      </c>
      <c r="M85" s="851"/>
      <c r="N85" s="833">
        <f t="shared" si="80"/>
        <v>0</v>
      </c>
      <c r="O85" s="852"/>
      <c r="P85" s="835">
        <f t="shared" si="81"/>
        <v>0</v>
      </c>
      <c r="Q85" s="886">
        <f t="shared" si="82"/>
        <v>0</v>
      </c>
      <c r="R85" s="887">
        <f t="shared" si="83"/>
        <v>0</v>
      </c>
      <c r="S85" s="886">
        <f t="shared" si="84"/>
        <v>0</v>
      </c>
      <c r="T85" s="888">
        <f t="shared" si="85"/>
        <v>272000</v>
      </c>
    </row>
    <row r="86" spans="2:20">
      <c r="B86" s="757"/>
      <c r="C86" s="758" t="s">
        <v>55</v>
      </c>
      <c r="D86" s="912" t="s">
        <v>105</v>
      </c>
      <c r="E86" s="794"/>
      <c r="F86" s="795"/>
      <c r="G86" s="761">
        <v>8</v>
      </c>
      <c r="H86" s="762" t="s">
        <v>103</v>
      </c>
      <c r="I86" s="762"/>
      <c r="J86" s="761">
        <v>60000</v>
      </c>
      <c r="K86" s="836">
        <f t="shared" si="79"/>
        <v>480000</v>
      </c>
      <c r="L86" s="837">
        <f>(K86/'[498]2. RAB Progres Revit Akses&amp;Meu'!$C$41)*100</f>
        <v>0.0739455093107727</v>
      </c>
      <c r="M86" s="851"/>
      <c r="N86" s="833">
        <f t="shared" ref="N86:N87" si="86">L86*M86</f>
        <v>0</v>
      </c>
      <c r="O86" s="852"/>
      <c r="P86" s="835">
        <f t="shared" ref="P86:P87" si="87">L86*O86</f>
        <v>0</v>
      </c>
      <c r="Q86" s="886">
        <f t="shared" ref="Q86:Q87" si="88">N86+P86</f>
        <v>0</v>
      </c>
      <c r="R86" s="887">
        <f t="shared" ref="R86:R87" si="89">M86+O86</f>
        <v>0</v>
      </c>
      <c r="S86" s="886">
        <f t="shared" ref="S86:S87" si="90">K86*R86</f>
        <v>0</v>
      </c>
      <c r="T86" s="888">
        <f t="shared" ref="T86:T87" si="91">K86-S86</f>
        <v>480000</v>
      </c>
    </row>
    <row r="87" spans="2:20">
      <c r="B87" s="757"/>
      <c r="C87" s="758" t="s">
        <v>58</v>
      </c>
      <c r="D87" s="912" t="s">
        <v>106</v>
      </c>
      <c r="E87" s="794"/>
      <c r="F87" s="795"/>
      <c r="G87" s="761">
        <v>4</v>
      </c>
      <c r="H87" s="762" t="s">
        <v>103</v>
      </c>
      <c r="I87" s="762"/>
      <c r="J87" s="761">
        <v>45000</v>
      </c>
      <c r="K87" s="836">
        <f t="shared" si="79"/>
        <v>180000</v>
      </c>
      <c r="L87" s="837">
        <f>(K87/'[498]2. RAB Progres Revit Akses&amp;Meu'!$C$41)*100</f>
        <v>0.0277295659915398</v>
      </c>
      <c r="M87" s="851"/>
      <c r="N87" s="833">
        <f t="shared" si="86"/>
        <v>0</v>
      </c>
      <c r="O87" s="852"/>
      <c r="P87" s="835">
        <f t="shared" si="87"/>
        <v>0</v>
      </c>
      <c r="Q87" s="886">
        <f t="shared" si="88"/>
        <v>0</v>
      </c>
      <c r="R87" s="887">
        <f t="shared" si="89"/>
        <v>0</v>
      </c>
      <c r="S87" s="886">
        <f t="shared" si="90"/>
        <v>0</v>
      </c>
      <c r="T87" s="888">
        <f t="shared" si="91"/>
        <v>180000</v>
      </c>
    </row>
    <row r="88" spans="2:20">
      <c r="B88" s="799"/>
      <c r="C88" s="800"/>
      <c r="D88" s="910"/>
      <c r="E88" s="910"/>
      <c r="F88" s="911"/>
      <c r="G88" s="804"/>
      <c r="H88" s="805"/>
      <c r="I88" s="805"/>
      <c r="J88" s="804"/>
      <c r="K88" s="871"/>
      <c r="L88" s="931"/>
      <c r="M88" s="932"/>
      <c r="N88" s="932"/>
      <c r="O88" s="933"/>
      <c r="P88" s="933"/>
      <c r="Q88" s="947"/>
      <c r="R88" s="947"/>
      <c r="S88" s="947"/>
      <c r="T88" s="948"/>
    </row>
    <row r="89" spans="2:20">
      <c r="B89" s="750" t="s">
        <v>113</v>
      </c>
      <c r="C89" s="909" t="s">
        <v>133</v>
      </c>
      <c r="D89" s="752"/>
      <c r="E89" s="752"/>
      <c r="F89" s="789"/>
      <c r="G89" s="790"/>
      <c r="H89" s="791"/>
      <c r="I89" s="791"/>
      <c r="J89" s="864"/>
      <c r="K89" s="831">
        <f>SUM(K90:K97)</f>
        <v>4443051.26035556</v>
      </c>
      <c r="L89" s="846"/>
      <c r="M89" s="857"/>
      <c r="N89" s="857"/>
      <c r="O89" s="858"/>
      <c r="P89" s="858"/>
      <c r="Q89" s="897"/>
      <c r="R89" s="897"/>
      <c r="S89" s="897"/>
      <c r="T89" s="898"/>
    </row>
    <row r="90" spans="2:20">
      <c r="B90" s="757"/>
      <c r="C90" s="758" t="s">
        <v>47</v>
      </c>
      <c r="D90" s="912" t="str">
        <f>D32</f>
        <v>Penggalian 1 m3 tanah biasa sedalam &gt; 1 s.d. 2 m</v>
      </c>
      <c r="E90" s="794"/>
      <c r="F90" s="795"/>
      <c r="G90" s="761">
        <f>1*2*1</f>
        <v>2</v>
      </c>
      <c r="H90" s="762" t="str">
        <f>H32</f>
        <v>m³</v>
      </c>
      <c r="I90" s="762" t="str">
        <f>I32</f>
        <v>1.2.1.1.4 </v>
      </c>
      <c r="J90" s="761">
        <f>J32</f>
        <v>103500</v>
      </c>
      <c r="K90" s="836">
        <f t="shared" ref="K90:K97" si="92">G90*J90</f>
        <v>207000</v>
      </c>
      <c r="L90" s="837">
        <f>(K90/'[498]2. RAB Progres Revit Akses&amp;Meu'!$C$41)*100</f>
        <v>0.0318890008902707</v>
      </c>
      <c r="M90" s="851"/>
      <c r="N90" s="833">
        <f t="shared" ref="N90:N94" si="93">L90*M90</f>
        <v>0</v>
      </c>
      <c r="O90" s="852"/>
      <c r="P90" s="835">
        <f t="shared" ref="P90:P94" si="94">L90*O90</f>
        <v>0</v>
      </c>
      <c r="Q90" s="886">
        <f t="shared" ref="Q90:Q94" si="95">N90+P90</f>
        <v>0</v>
      </c>
      <c r="R90" s="887">
        <f t="shared" ref="R90:R94" si="96">M90+O90</f>
        <v>0</v>
      </c>
      <c r="S90" s="886">
        <f t="shared" ref="S90:S94" si="97">K90*R90</f>
        <v>0</v>
      </c>
      <c r="T90" s="888">
        <f t="shared" ref="T90:T94" si="98">K90-S90</f>
        <v>207000</v>
      </c>
    </row>
    <row r="91" ht="28.2" customHeight="1" spans="2:20">
      <c r="B91" s="757"/>
      <c r="C91" s="758" t="s">
        <v>50</v>
      </c>
      <c r="D91" s="794" t="str">
        <f>D53</f>
        <v>Pemasangan 1 m2 dinding bata merah tebal 1/2 batu dengan mortar tipe S,fc’ 12,5 MPa (Setara Campuran 1SP : 3PP) </v>
      </c>
      <c r="E91" s="794"/>
      <c r="F91" s="795"/>
      <c r="G91" s="761">
        <v>9</v>
      </c>
      <c r="H91" s="762" t="str">
        <f t="shared" ref="H91:J93" si="99">H53</f>
        <v>m²</v>
      </c>
      <c r="I91" s="762" t="str">
        <f t="shared" si="99"/>
        <v>3.6.1.7 </v>
      </c>
      <c r="J91" s="761">
        <f t="shared" si="99"/>
        <v>179486.25</v>
      </c>
      <c r="K91" s="836">
        <f t="shared" si="92"/>
        <v>1615376.25</v>
      </c>
      <c r="L91" s="837">
        <f>(K91/'[498]2. RAB Progres Revit Akses&amp;Meu'!$C$41)*100</f>
        <v>0.24885379069745</v>
      </c>
      <c r="M91" s="851"/>
      <c r="N91" s="833">
        <f t="shared" si="93"/>
        <v>0</v>
      </c>
      <c r="O91" s="852"/>
      <c r="P91" s="835">
        <f t="shared" si="94"/>
        <v>0</v>
      </c>
      <c r="Q91" s="886">
        <f t="shared" si="95"/>
        <v>0</v>
      </c>
      <c r="R91" s="887">
        <f t="shared" si="96"/>
        <v>0</v>
      </c>
      <c r="S91" s="886">
        <f t="shared" si="97"/>
        <v>0</v>
      </c>
      <c r="T91" s="888">
        <f t="shared" si="98"/>
        <v>1615376.25</v>
      </c>
    </row>
    <row r="92" spans="2:20">
      <c r="B92" s="757"/>
      <c r="C92" s="758" t="s">
        <v>52</v>
      </c>
      <c r="D92" s="794" t="str">
        <f>D54</f>
        <v>Pemasangan 1 m2 plesteran 1SP : 2PP tebal 15 mm</v>
      </c>
      <c r="E92" s="794"/>
      <c r="F92" s="795"/>
      <c r="G92" s="761">
        <f>G91</f>
        <v>9</v>
      </c>
      <c r="H92" s="762" t="str">
        <f t="shared" si="99"/>
        <v>m²</v>
      </c>
      <c r="I92" s="762" t="str">
        <f t="shared" si="99"/>
        <v>3.7.2</v>
      </c>
      <c r="J92" s="761">
        <f t="shared" si="99"/>
        <v>61707.16</v>
      </c>
      <c r="K92" s="836">
        <f t="shared" si="92"/>
        <v>555364.44</v>
      </c>
      <c r="L92" s="837">
        <f>(K92/'[498]2. RAB Progres Revit Akses&amp;Meu'!$C$41)*100</f>
        <v>0.0855556382685251</v>
      </c>
      <c r="M92" s="851"/>
      <c r="N92" s="833">
        <f t="shared" si="93"/>
        <v>0</v>
      </c>
      <c r="O92" s="852"/>
      <c r="P92" s="835">
        <f t="shared" si="94"/>
        <v>0</v>
      </c>
      <c r="Q92" s="886">
        <f t="shared" si="95"/>
        <v>0</v>
      </c>
      <c r="R92" s="887">
        <f t="shared" si="96"/>
        <v>0</v>
      </c>
      <c r="S92" s="886">
        <f t="shared" si="97"/>
        <v>0</v>
      </c>
      <c r="T92" s="888">
        <f t="shared" si="98"/>
        <v>555364.44</v>
      </c>
    </row>
    <row r="93" spans="2:20">
      <c r="B93" s="799"/>
      <c r="C93" s="800" t="s">
        <v>55</v>
      </c>
      <c r="D93" s="794" t="str">
        <f>D55</f>
        <v>Pemasangan 1 m2 acian</v>
      </c>
      <c r="E93" s="794"/>
      <c r="F93" s="795"/>
      <c r="G93" s="804">
        <f>G92</f>
        <v>9</v>
      </c>
      <c r="H93" s="762" t="str">
        <f t="shared" si="99"/>
        <v>m²</v>
      </c>
      <c r="I93" s="762" t="str">
        <f t="shared" si="99"/>
        <v>3.7.8</v>
      </c>
      <c r="J93" s="761">
        <f t="shared" si="99"/>
        <v>46230</v>
      </c>
      <c r="K93" s="836">
        <f t="shared" si="92"/>
        <v>416070</v>
      </c>
      <c r="L93" s="837">
        <f>(K93/'[498]2. RAB Progres Revit Akses&amp;Meu'!$C$41)*100</f>
        <v>0.0640968917894442</v>
      </c>
      <c r="M93" s="851"/>
      <c r="N93" s="833">
        <f t="shared" si="93"/>
        <v>0</v>
      </c>
      <c r="O93" s="852"/>
      <c r="P93" s="835">
        <f t="shared" si="94"/>
        <v>0</v>
      </c>
      <c r="Q93" s="886">
        <f t="shared" si="95"/>
        <v>0</v>
      </c>
      <c r="R93" s="887">
        <f t="shared" si="96"/>
        <v>0</v>
      </c>
      <c r="S93" s="886">
        <f t="shared" si="97"/>
        <v>0</v>
      </c>
      <c r="T93" s="888">
        <f t="shared" si="98"/>
        <v>416070</v>
      </c>
    </row>
    <row r="94" spans="2:20">
      <c r="B94" s="799"/>
      <c r="C94" s="800" t="s">
        <v>58</v>
      </c>
      <c r="D94" s="913" t="s">
        <v>134</v>
      </c>
      <c r="E94" s="910"/>
      <c r="F94" s="911"/>
      <c r="G94" s="761">
        <f>0.21*60</f>
        <v>12.6</v>
      </c>
      <c r="H94" s="805" t="s">
        <v>76</v>
      </c>
      <c r="I94" s="805" t="str">
        <f>'Analisa '!A865</f>
        <v>2.2.1.1.1</v>
      </c>
      <c r="J94" s="804">
        <f>'Analisa '!G881</f>
        <v>18839.53</v>
      </c>
      <c r="K94" s="836">
        <f t="shared" si="92"/>
        <v>237378.078</v>
      </c>
      <c r="L94" s="837">
        <f>(K94/'[498]2. RAB Progres Revit Akses&amp;Meu'!$C$41)*100</f>
        <v>0.0365688393269215</v>
      </c>
      <c r="M94" s="851"/>
      <c r="N94" s="833">
        <f t="shared" si="93"/>
        <v>0</v>
      </c>
      <c r="O94" s="852"/>
      <c r="P94" s="835">
        <f t="shared" si="94"/>
        <v>0</v>
      </c>
      <c r="Q94" s="886">
        <f t="shared" si="95"/>
        <v>0</v>
      </c>
      <c r="R94" s="887">
        <f t="shared" si="96"/>
        <v>0</v>
      </c>
      <c r="S94" s="886">
        <f t="shared" si="97"/>
        <v>0</v>
      </c>
      <c r="T94" s="888">
        <f t="shared" si="98"/>
        <v>237378.078</v>
      </c>
    </row>
    <row r="95" spans="2:20">
      <c r="B95" s="799"/>
      <c r="C95" s="800" t="s">
        <v>60</v>
      </c>
      <c r="D95" s="913" t="s">
        <v>135</v>
      </c>
      <c r="E95" s="910"/>
      <c r="F95" s="911"/>
      <c r="G95" s="804">
        <v>2.72</v>
      </c>
      <c r="H95" s="762" t="str">
        <f>H93</f>
        <v>m²</v>
      </c>
      <c r="I95" s="805" t="str">
        <f>'Analisa '!A883</f>
        <v>2.2.1.3.5</v>
      </c>
      <c r="J95" s="804">
        <f>'Analisa '!G902</f>
        <v>199791.915</v>
      </c>
      <c r="K95" s="836">
        <f t="shared" si="92"/>
        <v>543434.0088</v>
      </c>
      <c r="L95" s="837">
        <f>(K95/'[498]2. RAB Progres Revit Akses&amp;Meu'!$C$41)*100</f>
        <v>0.0837177178281478</v>
      </c>
      <c r="M95" s="851"/>
      <c r="N95" s="833">
        <f t="shared" ref="N95:N97" si="100">L95*M95</f>
        <v>0</v>
      </c>
      <c r="O95" s="852"/>
      <c r="P95" s="835">
        <f t="shared" ref="P95:P97" si="101">L95*O95</f>
        <v>0</v>
      </c>
      <c r="Q95" s="886">
        <f t="shared" ref="Q95:Q97" si="102">N95+P95</f>
        <v>0</v>
      </c>
      <c r="R95" s="887">
        <f t="shared" ref="R95:R97" si="103">M95+O95</f>
        <v>0</v>
      </c>
      <c r="S95" s="886">
        <f t="shared" ref="S95:S97" si="104">K95*R95</f>
        <v>0</v>
      </c>
      <c r="T95" s="888">
        <f t="shared" ref="T95:T97" si="105">K95-S95</f>
        <v>543434.0088</v>
      </c>
    </row>
    <row r="96" ht="27.6" customHeight="1" spans="2:20">
      <c r="B96" s="799"/>
      <c r="C96" s="800" t="s">
        <v>65</v>
      </c>
      <c r="D96" s="794" t="str">
        <f>D50</f>
        <v>Pembuatan 1 m3 beton mutu rendah f'c 10 MPa, slump (100 ± 25) mm, agregat maks 19 mm secara manual</v>
      </c>
      <c r="E96" s="794"/>
      <c r="F96" s="795"/>
      <c r="G96" s="804">
        <v>0.21</v>
      </c>
      <c r="H96" s="805" t="str">
        <f>H50</f>
        <v>m³</v>
      </c>
      <c r="I96" s="805" t="str">
        <f>I50</f>
        <v>2.2.1.4.2 </v>
      </c>
      <c r="J96" s="761">
        <f>J50</f>
        <v>1378230.87407407</v>
      </c>
      <c r="K96" s="836">
        <f t="shared" si="92"/>
        <v>289428.483555556</v>
      </c>
      <c r="L96" s="837">
        <f>(K96/'[498]2. RAB Progres Revit Akses&amp;Meu'!$C$41)*100</f>
        <v>0.044587367969917</v>
      </c>
      <c r="M96" s="851"/>
      <c r="N96" s="833">
        <f t="shared" si="100"/>
        <v>0</v>
      </c>
      <c r="O96" s="852"/>
      <c r="P96" s="835">
        <f t="shared" si="101"/>
        <v>0</v>
      </c>
      <c r="Q96" s="886">
        <f t="shared" si="102"/>
        <v>0</v>
      </c>
      <c r="R96" s="887">
        <f t="shared" si="103"/>
        <v>0</v>
      </c>
      <c r="S96" s="886">
        <f t="shared" si="104"/>
        <v>0</v>
      </c>
      <c r="T96" s="888">
        <f t="shared" si="105"/>
        <v>289428.483555556</v>
      </c>
    </row>
    <row r="97" spans="2:20">
      <c r="B97" s="799"/>
      <c r="C97" s="800" t="s">
        <v>111</v>
      </c>
      <c r="D97" s="913" t="str">
        <f>'Upah Bahan'!E166</f>
        <v>Pipa PVC AW Ø 4"</v>
      </c>
      <c r="E97" s="910"/>
      <c r="F97" s="911"/>
      <c r="G97" s="804">
        <v>8</v>
      </c>
      <c r="H97" s="805" t="str">
        <f>'Upah Bahan'!F166</f>
        <v>m'</v>
      </c>
      <c r="I97" s="805"/>
      <c r="J97" s="761">
        <f>'Upah Bahan'!G166</f>
        <v>72375</v>
      </c>
      <c r="K97" s="836">
        <f t="shared" si="92"/>
        <v>579000</v>
      </c>
      <c r="L97" s="837">
        <f>(K97/'[498]2. RAB Progres Revit Akses&amp;Meu'!$C$41)*100</f>
        <v>0.0891967706061196</v>
      </c>
      <c r="M97" s="851"/>
      <c r="N97" s="833">
        <f t="shared" si="100"/>
        <v>0</v>
      </c>
      <c r="O97" s="852"/>
      <c r="P97" s="835">
        <f t="shared" si="101"/>
        <v>0</v>
      </c>
      <c r="Q97" s="886">
        <f t="shared" si="102"/>
        <v>0</v>
      </c>
      <c r="R97" s="887">
        <f t="shared" si="103"/>
        <v>0</v>
      </c>
      <c r="S97" s="886">
        <f t="shared" si="104"/>
        <v>0</v>
      </c>
      <c r="T97" s="888">
        <f t="shared" si="105"/>
        <v>579000</v>
      </c>
    </row>
    <row r="98" spans="2:20">
      <c r="B98" s="799"/>
      <c r="C98" s="800"/>
      <c r="D98" s="910"/>
      <c r="E98" s="910"/>
      <c r="F98" s="911"/>
      <c r="G98" s="804"/>
      <c r="H98" s="805"/>
      <c r="I98" s="805"/>
      <c r="J98" s="804"/>
      <c r="K98" s="871"/>
      <c r="L98" s="931"/>
      <c r="M98" s="932"/>
      <c r="N98" s="932"/>
      <c r="O98" s="933"/>
      <c r="P98" s="933"/>
      <c r="Q98" s="947"/>
      <c r="R98" s="947"/>
      <c r="S98" s="947"/>
      <c r="T98" s="948"/>
    </row>
    <row r="99" spans="2:20">
      <c r="B99" s="750" t="s">
        <v>136</v>
      </c>
      <c r="C99" s="909" t="s">
        <v>137</v>
      </c>
      <c r="D99" s="752"/>
      <c r="E99" s="752"/>
      <c r="F99" s="789"/>
      <c r="G99" s="790"/>
      <c r="H99" s="791"/>
      <c r="I99" s="791"/>
      <c r="J99" s="864"/>
      <c r="K99" s="831">
        <f>SUM(K100:K104)</f>
        <v>7769893.20290741</v>
      </c>
      <c r="L99" s="846"/>
      <c r="M99" s="857"/>
      <c r="N99" s="857"/>
      <c r="O99" s="858"/>
      <c r="P99" s="858"/>
      <c r="Q99" s="897"/>
      <c r="R99" s="897"/>
      <c r="S99" s="897"/>
      <c r="T99" s="898"/>
    </row>
    <row r="100" spans="2:20">
      <c r="B100" s="757"/>
      <c r="C100" s="758" t="s">
        <v>47</v>
      </c>
      <c r="D100" s="912">
        <f>'Analisa '!B888</f>
        <v>3</v>
      </c>
      <c r="E100" s="794"/>
      <c r="F100" s="795"/>
      <c r="G100" s="761">
        <v>65</v>
      </c>
      <c r="H100" s="762" t="s">
        <v>92</v>
      </c>
      <c r="I100" s="762" t="str">
        <f>'Analisa '!A904</f>
        <v>3.13.3</v>
      </c>
      <c r="J100" s="761">
        <f>'Analisa '!G920</f>
        <v>33283.3</v>
      </c>
      <c r="K100" s="836">
        <f t="shared" ref="K100:K103" si="106">G100*J100</f>
        <v>2163414.5</v>
      </c>
      <c r="L100" s="837">
        <f>(K100/'[498]2. RAB Progres Revit Akses&amp;Meu'!$C$41)*100</f>
        <v>0.333280806360022</v>
      </c>
      <c r="M100" s="851"/>
      <c r="N100" s="833">
        <f t="shared" ref="N100:N103" si="107">L100*M100</f>
        <v>0</v>
      </c>
      <c r="O100" s="852"/>
      <c r="P100" s="835">
        <f t="shared" ref="P100:P103" si="108">L100*O100</f>
        <v>0</v>
      </c>
      <c r="Q100" s="886">
        <f t="shared" ref="Q100:Q103" si="109">N100+P100</f>
        <v>0</v>
      </c>
      <c r="R100" s="887">
        <f t="shared" ref="R100:R103" si="110">M100+O100</f>
        <v>0</v>
      </c>
      <c r="S100" s="886">
        <f t="shared" ref="S100:S103" si="111">K100*R100</f>
        <v>0</v>
      </c>
      <c r="T100" s="888">
        <f t="shared" ref="T100:T103" si="112">K100-S100</f>
        <v>2163414.5</v>
      </c>
    </row>
    <row r="101" ht="27" customHeight="1" spans="2:20">
      <c r="B101" s="757"/>
      <c r="C101" s="758" t="s">
        <v>50</v>
      </c>
      <c r="D101" s="794" t="str">
        <f>D48</f>
        <v>Pembuatan 1 kg penulangan kolom, balok, ring balok, sloof, dan shearwall untuk BjTP atau BjTS dia. ≥ 12 mm, cara semi mekanis</v>
      </c>
      <c r="E101" s="794"/>
      <c r="F101" s="795"/>
      <c r="G101" s="761">
        <f>0.775*70</f>
        <v>54.25</v>
      </c>
      <c r="H101" s="762" t="str">
        <f>H48</f>
        <v>kg</v>
      </c>
      <c r="I101" s="762" t="str">
        <f t="shared" ref="I101:J101" si="113">I48</f>
        <v>2.2.1.1.2 </v>
      </c>
      <c r="J101" s="761">
        <f t="shared" si="113"/>
        <v>20983.406</v>
      </c>
      <c r="K101" s="836">
        <f t="shared" si="106"/>
        <v>1138349.7755</v>
      </c>
      <c r="L101" s="837">
        <f>(K101/'[498]2. RAB Progres Revit Akses&amp;Meu'!$C$41)*100</f>
        <v>0.175366362339898</v>
      </c>
      <c r="M101" s="851"/>
      <c r="N101" s="833">
        <f t="shared" si="107"/>
        <v>0</v>
      </c>
      <c r="O101" s="852"/>
      <c r="P101" s="835">
        <f t="shared" si="108"/>
        <v>0</v>
      </c>
      <c r="Q101" s="886">
        <f t="shared" si="109"/>
        <v>0</v>
      </c>
      <c r="R101" s="887">
        <f t="shared" si="110"/>
        <v>0</v>
      </c>
      <c r="S101" s="886">
        <f t="shared" si="111"/>
        <v>0</v>
      </c>
      <c r="T101" s="888">
        <f t="shared" si="112"/>
        <v>1138349.7755</v>
      </c>
    </row>
    <row r="102" ht="28.2" customHeight="1" spans="2:20">
      <c r="B102" s="757"/>
      <c r="C102" s="758" t="s">
        <v>52</v>
      </c>
      <c r="D102" s="794" t="str">
        <f>D50</f>
        <v>Pembuatan 1 m3 beton mutu rendah f'c 10 MPa, slump (100 ± 25) mm, agregat maks 19 mm secara manual</v>
      </c>
      <c r="E102" s="794"/>
      <c r="F102" s="795"/>
      <c r="G102" s="761">
        <v>0.775</v>
      </c>
      <c r="H102" s="762" t="str">
        <f>H50</f>
        <v>m³</v>
      </c>
      <c r="I102" s="762" t="str">
        <f t="shared" ref="I102:J102" si="114">I50</f>
        <v>2.2.1.4.2 </v>
      </c>
      <c r="J102" s="761">
        <f t="shared" si="114"/>
        <v>1378230.87407407</v>
      </c>
      <c r="K102" s="836">
        <f t="shared" si="106"/>
        <v>1068128.92740741</v>
      </c>
      <c r="L102" s="837">
        <f>(K102/'[498]2. RAB Progres Revit Akses&amp;Meu'!$C$41)*100</f>
        <v>0.164548619888979</v>
      </c>
      <c r="M102" s="851"/>
      <c r="N102" s="833">
        <f t="shared" si="107"/>
        <v>0</v>
      </c>
      <c r="O102" s="852"/>
      <c r="P102" s="835">
        <f t="shared" si="108"/>
        <v>0</v>
      </c>
      <c r="Q102" s="886">
        <f t="shared" si="109"/>
        <v>0</v>
      </c>
      <c r="R102" s="887">
        <f t="shared" si="110"/>
        <v>0</v>
      </c>
      <c r="S102" s="886">
        <f t="shared" si="111"/>
        <v>0</v>
      </c>
      <c r="T102" s="888">
        <f t="shared" si="112"/>
        <v>1068128.92740741</v>
      </c>
    </row>
    <row r="103" spans="2:20">
      <c r="B103" s="799"/>
      <c r="C103" s="800" t="s">
        <v>55</v>
      </c>
      <c r="D103" s="913" t="str">
        <f>'Upah Bahan'!E740</f>
        <v>Tangki toren kap. 2,5 m3</v>
      </c>
      <c r="E103" s="910"/>
      <c r="F103" s="911"/>
      <c r="G103" s="804">
        <v>1</v>
      </c>
      <c r="H103" s="805" t="str">
        <f>'Upah Bahan'!F740</f>
        <v>unit</v>
      </c>
      <c r="I103" s="805"/>
      <c r="J103" s="804">
        <f>'Upah Bahan'!G740</f>
        <v>3400000</v>
      </c>
      <c r="K103" s="836">
        <f t="shared" si="106"/>
        <v>3400000</v>
      </c>
      <c r="L103" s="837">
        <f>(K103/'[498]2. RAB Progres Revit Akses&amp;Meu'!$C$41)*100</f>
        <v>0.523780690951307</v>
      </c>
      <c r="M103" s="851"/>
      <c r="N103" s="833">
        <f t="shared" si="107"/>
        <v>0</v>
      </c>
      <c r="O103" s="852"/>
      <c r="P103" s="835">
        <f t="shared" si="108"/>
        <v>0</v>
      </c>
      <c r="Q103" s="886">
        <f t="shared" si="109"/>
        <v>0</v>
      </c>
      <c r="R103" s="887">
        <f t="shared" si="110"/>
        <v>0</v>
      </c>
      <c r="S103" s="886">
        <f t="shared" si="111"/>
        <v>0</v>
      </c>
      <c r="T103" s="888">
        <f t="shared" si="112"/>
        <v>3400000</v>
      </c>
    </row>
    <row r="104" spans="2:20">
      <c r="B104" s="799"/>
      <c r="C104" s="800"/>
      <c r="D104" s="910"/>
      <c r="E104" s="910"/>
      <c r="F104" s="911"/>
      <c r="G104" s="804"/>
      <c r="H104" s="805"/>
      <c r="I104" s="805"/>
      <c r="J104" s="804"/>
      <c r="K104" s="871"/>
      <c r="L104" s="931"/>
      <c r="M104" s="932"/>
      <c r="N104" s="932"/>
      <c r="O104" s="933"/>
      <c r="P104" s="933"/>
      <c r="Q104" s="947"/>
      <c r="R104" s="947"/>
      <c r="S104" s="947"/>
      <c r="T104" s="948"/>
    </row>
    <row r="105" spans="2:20">
      <c r="B105" s="750" t="s">
        <v>138</v>
      </c>
      <c r="C105" s="909" t="s">
        <v>139</v>
      </c>
      <c r="D105" s="752"/>
      <c r="E105" s="752"/>
      <c r="F105" s="789"/>
      <c r="G105" s="790"/>
      <c r="H105" s="791"/>
      <c r="I105" s="791"/>
      <c r="J105" s="864"/>
      <c r="K105" s="831">
        <f>SUM(K106:K110)</f>
        <v>10723170.0422222</v>
      </c>
      <c r="L105" s="846"/>
      <c r="M105" s="857"/>
      <c r="N105" s="857"/>
      <c r="O105" s="858"/>
      <c r="P105" s="858"/>
      <c r="Q105" s="897"/>
      <c r="R105" s="897"/>
      <c r="S105" s="897"/>
      <c r="T105" s="898"/>
    </row>
    <row r="106" spans="2:20">
      <c r="B106" s="775"/>
      <c r="C106" s="776" t="s">
        <v>47</v>
      </c>
      <c r="D106" s="777" t="s">
        <v>112</v>
      </c>
      <c r="E106" s="777"/>
      <c r="F106" s="778"/>
      <c r="G106" s="779">
        <f>11*0.15</f>
        <v>1.65</v>
      </c>
      <c r="H106" s="762" t="s">
        <v>73</v>
      </c>
      <c r="I106" s="779" t="str">
        <f>I50</f>
        <v>2.2.1.4.2 </v>
      </c>
      <c r="J106" s="779">
        <f>J50</f>
        <v>1378230.87407407</v>
      </c>
      <c r="K106" s="836">
        <f t="shared" si="72"/>
        <v>2274080.94222222</v>
      </c>
      <c r="L106" s="837">
        <f>(K106/'[498]2. RAB Progres Revit Akses&amp;Meu'!$C$41)*100</f>
        <v>0.350329319763634</v>
      </c>
      <c r="M106" s="851"/>
      <c r="N106" s="833">
        <f t="shared" ref="N106:N109" si="115">L106*M106</f>
        <v>0</v>
      </c>
      <c r="O106" s="852"/>
      <c r="P106" s="835">
        <f t="shared" ref="P106:P109" si="116">L106*O106</f>
        <v>0</v>
      </c>
      <c r="Q106" s="886">
        <f t="shared" ref="Q106:Q109" si="117">N106+P106</f>
        <v>0</v>
      </c>
      <c r="R106" s="887">
        <f t="shared" ref="R106:R109" si="118">M106+O106</f>
        <v>0</v>
      </c>
      <c r="S106" s="886">
        <f t="shared" ref="S106:S109" si="119">K106*R106</f>
        <v>0</v>
      </c>
      <c r="T106" s="888">
        <f t="shared" ref="T106:T109" si="120">K106-S106</f>
        <v>2274080.94222222</v>
      </c>
    </row>
    <row r="107" spans="2:20">
      <c r="B107" s="775"/>
      <c r="C107" s="776" t="s">
        <v>50</v>
      </c>
      <c r="D107" s="797" t="str">
        <f>'Analisa '!B381</f>
        <v>Pemasangan 1 buah closet duduk/monoblock</v>
      </c>
      <c r="E107" s="777"/>
      <c r="F107" s="778"/>
      <c r="G107" s="779">
        <v>2</v>
      </c>
      <c r="H107" s="780" t="s">
        <v>87</v>
      </c>
      <c r="I107" s="779" t="str">
        <f>'Analisa '!A381</f>
        <v>3.18.3.1 </v>
      </c>
      <c r="J107" s="779">
        <f>'Analisa '!G397</f>
        <v>2777712.3</v>
      </c>
      <c r="K107" s="836">
        <f t="shared" si="72"/>
        <v>5555424.6</v>
      </c>
      <c r="L107" s="837">
        <f>(K107/'[498]2. RAB Progres Revit Akses&amp;Meu'!$C$41)*100</f>
        <v>0.855830628092908</v>
      </c>
      <c r="M107" s="851"/>
      <c r="N107" s="833">
        <f t="shared" si="115"/>
        <v>0</v>
      </c>
      <c r="O107" s="852"/>
      <c r="P107" s="835">
        <f t="shared" si="116"/>
        <v>0</v>
      </c>
      <c r="Q107" s="886">
        <f t="shared" si="117"/>
        <v>0</v>
      </c>
      <c r="R107" s="887">
        <f t="shared" si="118"/>
        <v>0</v>
      </c>
      <c r="S107" s="886">
        <f t="shared" si="119"/>
        <v>0</v>
      </c>
      <c r="T107" s="888">
        <f t="shared" si="120"/>
        <v>5555424.6</v>
      </c>
    </row>
    <row r="108" spans="2:20">
      <c r="B108" s="775"/>
      <c r="C108" s="776" t="s">
        <v>52</v>
      </c>
      <c r="D108" s="797" t="str">
        <f>'Analisa '!B501</f>
        <v>Pemasangan 1 buah closet jongkok</v>
      </c>
      <c r="E108" s="777"/>
      <c r="F108" s="778"/>
      <c r="G108" s="779">
        <v>2</v>
      </c>
      <c r="H108" s="780" t="s">
        <v>87</v>
      </c>
      <c r="I108" s="779" t="str">
        <f>'Analisa '!A501</f>
        <v>3.18.3.2 </v>
      </c>
      <c r="J108" s="779">
        <f>'Analisa '!G516</f>
        <v>381340</v>
      </c>
      <c r="K108" s="836">
        <f t="shared" si="72"/>
        <v>762680</v>
      </c>
      <c r="L108" s="837">
        <f>(K108/'[498]2. RAB Progres Revit Akses&amp;Meu'!$C$41)*100</f>
        <v>0.117493252169042</v>
      </c>
      <c r="M108" s="851"/>
      <c r="N108" s="833">
        <f t="shared" si="115"/>
        <v>0</v>
      </c>
      <c r="O108" s="852"/>
      <c r="P108" s="835">
        <f t="shared" si="116"/>
        <v>0</v>
      </c>
      <c r="Q108" s="886">
        <f t="shared" si="117"/>
        <v>0</v>
      </c>
      <c r="R108" s="887">
        <f t="shared" si="118"/>
        <v>0</v>
      </c>
      <c r="S108" s="886">
        <f t="shared" si="119"/>
        <v>0</v>
      </c>
      <c r="T108" s="888">
        <f t="shared" si="120"/>
        <v>762680</v>
      </c>
    </row>
    <row r="109" spans="2:20">
      <c r="B109" s="775"/>
      <c r="C109" s="776" t="s">
        <v>55</v>
      </c>
      <c r="D109" s="797" t="str">
        <f>'Analisa '!B400</f>
        <v>Pemasangan 1 buah wastafel</v>
      </c>
      <c r="E109" s="777"/>
      <c r="F109" s="778"/>
      <c r="G109" s="779">
        <v>2</v>
      </c>
      <c r="H109" s="780" t="s">
        <v>87</v>
      </c>
      <c r="I109" s="779" t="str">
        <f>'Analisa '!A400</f>
        <v>3.18.1.1 </v>
      </c>
      <c r="J109" s="779">
        <f>'Analisa '!G417</f>
        <v>828954.5</v>
      </c>
      <c r="K109" s="836">
        <f t="shared" si="72"/>
        <v>1657909</v>
      </c>
      <c r="L109" s="837">
        <f>(K109/'[498]2. RAB Progres Revit Akses&amp;Meu'!$C$41)*100</f>
        <v>0.255406094574821</v>
      </c>
      <c r="M109" s="851"/>
      <c r="N109" s="833">
        <f t="shared" si="115"/>
        <v>0</v>
      </c>
      <c r="O109" s="852"/>
      <c r="P109" s="835">
        <f t="shared" si="116"/>
        <v>0</v>
      </c>
      <c r="Q109" s="886">
        <f t="shared" si="117"/>
        <v>0</v>
      </c>
      <c r="R109" s="887">
        <f t="shared" si="118"/>
        <v>0</v>
      </c>
      <c r="S109" s="886">
        <f t="shared" si="119"/>
        <v>0</v>
      </c>
      <c r="T109" s="888">
        <f t="shared" si="120"/>
        <v>1657909</v>
      </c>
    </row>
    <row r="110" spans="2:20">
      <c r="B110" s="775"/>
      <c r="C110" s="776" t="s">
        <v>58</v>
      </c>
      <c r="D110" s="797" t="str">
        <f>'Analisa '!B519</f>
        <v>Pemasangan 1 buah kran diameter ½" atau 3/4"</v>
      </c>
      <c r="E110" s="777"/>
      <c r="F110" s="778"/>
      <c r="G110" s="779">
        <v>4</v>
      </c>
      <c r="H110" s="780" t="s">
        <v>87</v>
      </c>
      <c r="I110" s="779" t="str">
        <f>'Analisa '!A519</f>
        <v>3.18.6.2.1 </v>
      </c>
      <c r="J110" s="779">
        <f>'Analisa '!G535</f>
        <v>118268.875</v>
      </c>
      <c r="K110" s="836">
        <f t="shared" si="72"/>
        <v>473075.5</v>
      </c>
      <c r="L110" s="837">
        <f>(K110/'[498]2. RAB Progres Revit Akses&amp;Meu'!$C$41)*100</f>
        <v>0.0728787683123926</v>
      </c>
      <c r="M110" s="851"/>
      <c r="N110" s="833">
        <f t="shared" ref="N110" si="121">L110*M110</f>
        <v>0</v>
      </c>
      <c r="O110" s="852"/>
      <c r="P110" s="835">
        <f t="shared" ref="P110" si="122">L110*O110</f>
        <v>0</v>
      </c>
      <c r="Q110" s="886">
        <f t="shared" ref="Q110" si="123">N110+P110</f>
        <v>0</v>
      </c>
      <c r="R110" s="887">
        <f t="shared" ref="R110" si="124">M110+O110</f>
        <v>0</v>
      </c>
      <c r="S110" s="886">
        <f t="shared" ref="S110" si="125">K110*R110</f>
        <v>0</v>
      </c>
      <c r="T110" s="888">
        <f t="shared" ref="T110" si="126">K110-S110</f>
        <v>473075.5</v>
      </c>
    </row>
    <row r="111" hidden="1" spans="2:20">
      <c r="B111" s="775"/>
      <c r="C111" s="776"/>
      <c r="D111" s="914"/>
      <c r="E111" s="914"/>
      <c r="F111" s="915"/>
      <c r="G111" s="779"/>
      <c r="H111" s="780"/>
      <c r="I111" s="780"/>
      <c r="J111" s="779"/>
      <c r="K111" s="853"/>
      <c r="L111" s="853"/>
      <c r="M111" s="855"/>
      <c r="N111" s="855"/>
      <c r="O111" s="856"/>
      <c r="P111" s="856"/>
      <c r="Q111" s="895"/>
      <c r="R111" s="895"/>
      <c r="S111" s="895"/>
      <c r="T111" s="896"/>
    </row>
    <row r="112" hidden="1" spans="2:20">
      <c r="B112" s="750" t="s">
        <v>108</v>
      </c>
      <c r="C112" s="909" t="s">
        <v>109</v>
      </c>
      <c r="D112" s="752"/>
      <c r="E112" s="752"/>
      <c r="F112" s="789"/>
      <c r="G112" s="790"/>
      <c r="H112" s="791"/>
      <c r="I112" s="791"/>
      <c r="J112" s="864"/>
      <c r="K112" s="831">
        <f>SUM(K113:K119)</f>
        <v>12888913.8833171</v>
      </c>
      <c r="L112" s="831"/>
      <c r="M112" s="857"/>
      <c r="N112" s="857"/>
      <c r="O112" s="858"/>
      <c r="P112" s="858"/>
      <c r="Q112" s="897"/>
      <c r="R112" s="897"/>
      <c r="S112" s="897"/>
      <c r="T112" s="898"/>
    </row>
    <row r="113" hidden="1" spans="2:20">
      <c r="B113" s="757"/>
      <c r="C113" s="758" t="s">
        <v>47</v>
      </c>
      <c r="D113" s="794" t="str">
        <f>D53</f>
        <v>Pemasangan 1 m2 dinding bata merah tebal 1/2 batu dengan mortar tipe S,fc’ 12,5 MPa (Setara Campuran 1SP : 3PP) </v>
      </c>
      <c r="E113" s="794"/>
      <c r="F113" s="795"/>
      <c r="G113" s="761">
        <f>(1.26*2)*2</f>
        <v>5.04</v>
      </c>
      <c r="H113" s="762" t="str">
        <f>H53</f>
        <v>m²</v>
      </c>
      <c r="I113" s="762" t="str">
        <f>I53</f>
        <v>3.6.1.7 </v>
      </c>
      <c r="J113" s="761">
        <f>J53</f>
        <v>179486.25</v>
      </c>
      <c r="K113" s="836">
        <f t="shared" ref="K113:K119" si="127">G113*J113</f>
        <v>904610.7</v>
      </c>
      <c r="L113" s="836">
        <f t="shared" ref="L113:L119" si="128">(K113/$K$121)*100</f>
        <v>0.612695620564386</v>
      </c>
      <c r="M113" s="851"/>
      <c r="N113" s="833">
        <f t="shared" ref="N113:N114" si="129">L113*M113</f>
        <v>0</v>
      </c>
      <c r="O113" s="852"/>
      <c r="P113" s="835">
        <f t="shared" ref="P113:P114" si="130">L113*O113</f>
        <v>0</v>
      </c>
      <c r="Q113" s="886">
        <f t="shared" ref="Q113:Q114" si="131">N113+P113</f>
        <v>0</v>
      </c>
      <c r="R113" s="887">
        <f t="shared" ref="R113:R114" si="132">M113+O113</f>
        <v>0</v>
      </c>
      <c r="S113" s="886">
        <f t="shared" ref="S113:S114" si="133">K113*R113</f>
        <v>0</v>
      </c>
      <c r="T113" s="888">
        <f t="shared" ref="T113:T114" si="134">K113-S113</f>
        <v>904610.7</v>
      </c>
    </row>
    <row r="114" hidden="1" spans="2:20">
      <c r="B114" s="757"/>
      <c r="C114" s="758" t="s">
        <v>50</v>
      </c>
      <c r="D114" s="912" t="str">
        <f>D33</f>
        <v>1 m3 urukan tanah biasa tanpa pemadatan secara manual</v>
      </c>
      <c r="E114" s="794"/>
      <c r="F114" s="795"/>
      <c r="G114" s="761">
        <f>G113*2</f>
        <v>10.08</v>
      </c>
      <c r="H114" s="762" t="str">
        <f>H33</f>
        <v>m³</v>
      </c>
      <c r="I114" s="762" t="str">
        <f>I33</f>
        <v>1.3.1.4 </v>
      </c>
      <c r="J114" s="761">
        <f>J33</f>
        <v>82340</v>
      </c>
      <c r="K114" s="836">
        <f t="shared" si="127"/>
        <v>829987.2</v>
      </c>
      <c r="L114" s="836">
        <f t="shared" si="128"/>
        <v>0.562152893575653</v>
      </c>
      <c r="M114" s="851"/>
      <c r="N114" s="833">
        <f t="shared" si="129"/>
        <v>0</v>
      </c>
      <c r="O114" s="852"/>
      <c r="P114" s="835">
        <f t="shared" si="130"/>
        <v>0</v>
      </c>
      <c r="Q114" s="886">
        <f t="shared" si="131"/>
        <v>0</v>
      </c>
      <c r="R114" s="887">
        <f t="shared" si="132"/>
        <v>0</v>
      </c>
      <c r="S114" s="886">
        <f t="shared" si="133"/>
        <v>0</v>
      </c>
      <c r="T114" s="888">
        <f t="shared" si="134"/>
        <v>829987.2</v>
      </c>
    </row>
    <row r="115" ht="27" hidden="1" customHeight="1" spans="2:20">
      <c r="B115" s="757"/>
      <c r="C115" s="758" t="s">
        <v>52</v>
      </c>
      <c r="D115" s="794" t="str">
        <f>D50</f>
        <v>Pembuatan 1 m3 beton mutu rendah f'c 10 MPa, slump (100 ± 25) mm, agregat maks 19 mm secara manual</v>
      </c>
      <c r="E115" s="794"/>
      <c r="F115" s="795"/>
      <c r="G115" s="761">
        <f>(4.83*0.02)*2</f>
        <v>0.1932</v>
      </c>
      <c r="H115" s="762" t="str">
        <f>H50</f>
        <v>m³</v>
      </c>
      <c r="I115" s="762" t="str">
        <f>I50</f>
        <v>2.2.1.4.2 </v>
      </c>
      <c r="J115" s="761">
        <f>J50</f>
        <v>1378230.87407407</v>
      </c>
      <c r="K115" s="836">
        <f t="shared" si="127"/>
        <v>266274.204871111</v>
      </c>
      <c r="L115" s="836">
        <f t="shared" si="128"/>
        <v>0.180348341218818</v>
      </c>
      <c r="M115" s="851"/>
      <c r="N115" s="833">
        <f t="shared" ref="N115:N119" si="135">L115*M115</f>
        <v>0</v>
      </c>
      <c r="O115" s="852"/>
      <c r="P115" s="835">
        <f t="shared" ref="P115:P119" si="136">L115*O115</f>
        <v>0</v>
      </c>
      <c r="Q115" s="886">
        <f t="shared" ref="Q115:Q119" si="137">N115+P115</f>
        <v>0</v>
      </c>
      <c r="R115" s="887">
        <f t="shared" ref="R115:R119" si="138">M115+O115</f>
        <v>0</v>
      </c>
      <c r="S115" s="886">
        <f t="shared" ref="S115:S119" si="139">K115*R115</f>
        <v>0</v>
      </c>
      <c r="T115" s="888">
        <f t="shared" ref="T115:T119" si="140">K115-S115</f>
        <v>266274.204871111</v>
      </c>
    </row>
    <row r="116" hidden="1" spans="2:20">
      <c r="B116" s="757"/>
      <c r="C116" s="758" t="s">
        <v>58</v>
      </c>
      <c r="D116" s="794" t="str">
        <f>D54</f>
        <v>Pemasangan 1 m2 plesteran 1SP : 2PP tebal 15 mm</v>
      </c>
      <c r="E116" s="794"/>
      <c r="F116" s="795"/>
      <c r="G116" s="761">
        <f>G113</f>
        <v>5.04</v>
      </c>
      <c r="H116" s="762" t="str">
        <f t="shared" ref="H116:J117" si="141">H54</f>
        <v>m²</v>
      </c>
      <c r="I116" s="762" t="str">
        <f t="shared" si="141"/>
        <v>3.7.2</v>
      </c>
      <c r="J116" s="761">
        <f t="shared" si="141"/>
        <v>61707.16</v>
      </c>
      <c r="K116" s="836">
        <f t="shared" si="127"/>
        <v>311004.0864</v>
      </c>
      <c r="L116" s="836">
        <f t="shared" si="128"/>
        <v>0.210644028105027</v>
      </c>
      <c r="M116" s="851"/>
      <c r="N116" s="833">
        <f t="shared" si="135"/>
        <v>0</v>
      </c>
      <c r="O116" s="852"/>
      <c r="P116" s="835">
        <f t="shared" si="136"/>
        <v>0</v>
      </c>
      <c r="Q116" s="886">
        <f t="shared" si="137"/>
        <v>0</v>
      </c>
      <c r="R116" s="887">
        <f t="shared" si="138"/>
        <v>0</v>
      </c>
      <c r="S116" s="886">
        <f t="shared" si="139"/>
        <v>0</v>
      </c>
      <c r="T116" s="888">
        <f t="shared" si="140"/>
        <v>311004.0864</v>
      </c>
    </row>
    <row r="117" hidden="1" spans="2:20">
      <c r="B117" s="757"/>
      <c r="C117" s="758" t="s">
        <v>60</v>
      </c>
      <c r="D117" s="794" t="str">
        <f>D55</f>
        <v>Pemasangan 1 m2 acian</v>
      </c>
      <c r="E117" s="794"/>
      <c r="F117" s="795"/>
      <c r="G117" s="761">
        <f>G113</f>
        <v>5.04</v>
      </c>
      <c r="H117" s="762" t="str">
        <f t="shared" si="141"/>
        <v>m²</v>
      </c>
      <c r="I117" s="762" t="str">
        <f t="shared" si="141"/>
        <v>3.7.8</v>
      </c>
      <c r="J117" s="761">
        <f t="shared" si="141"/>
        <v>46230</v>
      </c>
      <c r="K117" s="836">
        <f t="shared" si="127"/>
        <v>232999.2</v>
      </c>
      <c r="L117" s="836">
        <f t="shared" si="128"/>
        <v>0.157811077665791</v>
      </c>
      <c r="M117" s="851"/>
      <c r="N117" s="833">
        <f t="shared" si="135"/>
        <v>0</v>
      </c>
      <c r="O117" s="852"/>
      <c r="P117" s="835">
        <f t="shared" si="136"/>
        <v>0</v>
      </c>
      <c r="Q117" s="886">
        <f t="shared" si="137"/>
        <v>0</v>
      </c>
      <c r="R117" s="887">
        <f t="shared" si="138"/>
        <v>0</v>
      </c>
      <c r="S117" s="886">
        <f t="shared" si="139"/>
        <v>0</v>
      </c>
      <c r="T117" s="888">
        <f t="shared" si="140"/>
        <v>232999.2</v>
      </c>
    </row>
    <row r="118" hidden="1" spans="2:20">
      <c r="B118" s="757"/>
      <c r="C118" s="758" t="s">
        <v>62</v>
      </c>
      <c r="D118" s="773" t="s">
        <v>110</v>
      </c>
      <c r="E118" s="773"/>
      <c r="F118" s="774"/>
      <c r="G118" s="761">
        <f>(1.8+4.5+0.6+0.4+2+2+1.8+1.3)+((2.5+(0.7*5))*2)</f>
        <v>26.4</v>
      </c>
      <c r="H118" s="762" t="s">
        <v>92</v>
      </c>
      <c r="I118" s="867" t="str">
        <f>'Analisa '!A579</f>
        <v>3.13.5</v>
      </c>
      <c r="J118" s="761">
        <f>'Analisa '!G596</f>
        <v>264416.625</v>
      </c>
      <c r="K118" s="836">
        <f t="shared" si="127"/>
        <v>6980598.9</v>
      </c>
      <c r="L118" s="836">
        <f t="shared" si="128"/>
        <v>4.72798119118707</v>
      </c>
      <c r="M118" s="851"/>
      <c r="N118" s="833">
        <f t="shared" si="135"/>
        <v>0</v>
      </c>
      <c r="O118" s="852"/>
      <c r="P118" s="835">
        <f t="shared" si="136"/>
        <v>0</v>
      </c>
      <c r="Q118" s="886">
        <f t="shared" si="137"/>
        <v>0</v>
      </c>
      <c r="R118" s="887">
        <f t="shared" si="138"/>
        <v>0</v>
      </c>
      <c r="S118" s="886">
        <f t="shared" si="139"/>
        <v>0</v>
      </c>
      <c r="T118" s="888">
        <f t="shared" si="140"/>
        <v>6980598.9</v>
      </c>
    </row>
    <row r="119" hidden="1" spans="2:20">
      <c r="B119" s="757"/>
      <c r="C119" s="758" t="s">
        <v>65</v>
      </c>
      <c r="D119" s="794" t="str">
        <f>'Analisa '!B785</f>
        <v>Pemasangan 1 m2 Guiding/Warning Block uk. 30x30 cm (1SP : 2PP)</v>
      </c>
      <c r="E119" s="794"/>
      <c r="F119" s="795"/>
      <c r="G119" s="761">
        <f>3.39*2</f>
        <v>6.78</v>
      </c>
      <c r="H119" s="762" t="s">
        <v>69</v>
      </c>
      <c r="I119" s="762" t="str">
        <f>'Analisa '!A785</f>
        <v>3.9.8.2</v>
      </c>
      <c r="J119" s="761">
        <f>'Analisa '!G803</f>
        <v>496082.5357</v>
      </c>
      <c r="K119" s="836">
        <f t="shared" si="127"/>
        <v>3363439.592046</v>
      </c>
      <c r="L119" s="836">
        <f t="shared" si="128"/>
        <v>2.27806802205573</v>
      </c>
      <c r="M119" s="851"/>
      <c r="N119" s="833">
        <f t="shared" si="135"/>
        <v>0</v>
      </c>
      <c r="O119" s="852"/>
      <c r="P119" s="835">
        <f t="shared" si="136"/>
        <v>0</v>
      </c>
      <c r="Q119" s="886">
        <f t="shared" si="137"/>
        <v>0</v>
      </c>
      <c r="R119" s="887">
        <f t="shared" si="138"/>
        <v>0</v>
      </c>
      <c r="S119" s="886">
        <f t="shared" si="139"/>
        <v>0</v>
      </c>
      <c r="T119" s="888">
        <f t="shared" si="140"/>
        <v>3363439.592046</v>
      </c>
    </row>
    <row r="120" ht="14.75" spans="2:20">
      <c r="B120" s="916"/>
      <c r="C120" s="917"/>
      <c r="D120" s="918"/>
      <c r="E120" s="918"/>
      <c r="F120" s="919"/>
      <c r="G120" s="920"/>
      <c r="H120" s="921"/>
      <c r="I120" s="921"/>
      <c r="J120" s="920"/>
      <c r="K120" s="934"/>
      <c r="L120" s="935"/>
      <c r="M120" s="936"/>
      <c r="N120" s="936"/>
      <c r="O120" s="937"/>
      <c r="P120" s="937"/>
      <c r="Q120" s="949"/>
      <c r="R120" s="949"/>
      <c r="S120" s="949"/>
      <c r="T120" s="950"/>
    </row>
    <row r="121" ht="14.75" spans="2:20">
      <c r="B121" s="922" t="s">
        <v>120</v>
      </c>
      <c r="C121" s="923"/>
      <c r="D121" s="923"/>
      <c r="E121" s="923"/>
      <c r="F121" s="923"/>
      <c r="G121" s="923"/>
      <c r="H121" s="923"/>
      <c r="I121" s="923"/>
      <c r="J121" s="938"/>
      <c r="K121" s="939">
        <f>SUM(K18:K25,K28:K29,K32:K35,K38:K40,K43:K45,K48:K50,K53:K56,K59:K61,K64:K67,K70:K72,K75,K78:K80,K83:K87,K90:K97,K100:K103,K106:K110)</f>
        <v>147644388.116683</v>
      </c>
      <c r="L121" s="939">
        <f>SUM(L18:L25,L28:L29,L32:L35,L38:L40,L43:L45,L48:L50,L53:L56,L59:L61,L64:L67,L70:L72,L75,L78:L80,L83:L87,L90:L97,L100:L103,L106:L110)</f>
        <v>22.7450822420115</v>
      </c>
      <c r="M121" s="939"/>
      <c r="N121" s="939">
        <f>SUM(N18:N25,N28:N29,N32:N35,N38:N40,N43:N45,N48:N50,N53:N56,N59:N61,N64:N67,N70:N72,N75,N78:N80,N83:N87,N90:N97,N100:N103,N106:N110)</f>
        <v>9.13767894382045</v>
      </c>
      <c r="O121" s="939"/>
      <c r="P121" s="939">
        <f>SUM(P18:P25,P28:P29,P32:P35,P38:P40,P43:P45,P48:P50,P53:P56,P59:P61,P64:P67,P70:P72,P75,P78:P80,P83:P87,P90:P97,P100:P103,P106:P110)</f>
        <v>1.21640362816221</v>
      </c>
      <c r="Q121" s="939">
        <f>SUM(Q18:Q25,Q28:Q29,Q32:Q35,Q38:Q40,Q43:Q45,Q48:Q50,Q53:Q56,Q59:Q61,Q64:Q67,Q70:Q72,Q75,Q78:Q80,Q83:Q87,Q90:Q97,Q100:Q103,Q106:Q110)</f>
        <v>10.3540825719827</v>
      </c>
      <c r="R121" s="939"/>
      <c r="S121" s="939">
        <f>SUM(S18:S25,S28:S29,S32:S35,S38:S40,S43:S45,S48:S50,S53:S56,S59:S61,S64:S67,S70:S72,S75,S78:S80,S83:S87,S90:S97,S100:S103,S106:S110)</f>
        <v>67211108.2995493</v>
      </c>
      <c r="T121" s="939">
        <f>SUM(T18:T25,T28:T29,T32:T35,T38:T40,T43:T45,T48:T50,T53:T56,T59:T61,T64:T67,T70:T72,T75,T78:T80,T83:T87,T90:T97,T100:T103,T106:T110)</f>
        <v>80433279.8171334</v>
      </c>
    </row>
    <row r="122" ht="14.75" spans="2:20">
      <c r="B122" s="924"/>
      <c r="C122" s="924"/>
      <c r="D122" s="924"/>
      <c r="E122" s="924"/>
      <c r="F122" s="924"/>
      <c r="G122" s="924"/>
      <c r="H122" s="924"/>
      <c r="I122" s="924"/>
      <c r="J122" s="924"/>
      <c r="K122" s="940"/>
      <c r="L122" s="940"/>
      <c r="M122" s="940"/>
      <c r="N122" s="940"/>
      <c r="O122" s="940"/>
      <c r="P122" s="940"/>
      <c r="Q122" s="940"/>
      <c r="R122" s="951"/>
      <c r="S122" s="940"/>
      <c r="T122" s="940"/>
    </row>
    <row r="123" ht="14.75" spans="2:20">
      <c r="B123" s="922" t="s">
        <v>121</v>
      </c>
      <c r="C123" s="923"/>
      <c r="D123" s="923"/>
      <c r="E123" s="923"/>
      <c r="F123" s="923"/>
      <c r="G123" s="923"/>
      <c r="H123" s="923"/>
      <c r="I123" s="923"/>
      <c r="J123" s="923"/>
      <c r="K123" s="941"/>
      <c r="L123" s="941"/>
      <c r="M123" s="941"/>
      <c r="N123" s="941"/>
      <c r="O123" s="941"/>
      <c r="P123" s="941"/>
      <c r="Q123" s="941"/>
      <c r="R123" s="941"/>
      <c r="S123" s="952">
        <f>(S121/K121)*100</f>
        <v>45.5222912004164</v>
      </c>
      <c r="T123" s="953">
        <f>(T121/K121)*100</f>
        <v>54.4777087995836</v>
      </c>
    </row>
    <row r="124" spans="3:11">
      <c r="C124" s="725"/>
      <c r="G124" s="725"/>
      <c r="H124" s="806"/>
      <c r="I124" s="725"/>
      <c r="J124" s="725"/>
      <c r="K124" s="725"/>
    </row>
    <row r="125" spans="3:11">
      <c r="C125" s="725"/>
      <c r="G125" s="725"/>
      <c r="H125" s="806"/>
      <c r="I125" s="725"/>
      <c r="J125" s="725"/>
      <c r="K125" s="725"/>
    </row>
    <row r="126" spans="3:12">
      <c r="C126" s="725"/>
      <c r="G126" s="725"/>
      <c r="H126" s="806"/>
      <c r="I126" s="725"/>
      <c r="J126" s="942"/>
      <c r="K126" s="943">
        <f>K127-J127</f>
        <v>0</v>
      </c>
      <c r="L126" s="942"/>
    </row>
    <row r="127" spans="3:12">
      <c r="C127" s="725"/>
      <c r="G127" s="725"/>
      <c r="H127" s="806"/>
      <c r="I127" s="725"/>
      <c r="J127" s="944">
        <v>160533302</v>
      </c>
      <c r="K127" s="944">
        <f>SUM(K112,K105,K99,K89,K82,K77,K74,K69,K63,K58,K52,K47,K42,K37,K31,K27,K17)</f>
        <v>160533302</v>
      </c>
      <c r="L127" s="942"/>
    </row>
    <row r="128" spans="3:12">
      <c r="C128" s="725"/>
      <c r="G128" s="725"/>
      <c r="H128" s="806"/>
      <c r="I128" s="725"/>
      <c r="J128" s="942"/>
      <c r="K128" s="942"/>
      <c r="L128" s="942"/>
    </row>
    <row r="129" spans="3:12">
      <c r="C129" s="725"/>
      <c r="G129" s="725"/>
      <c r="H129" s="806"/>
      <c r="I129" s="725"/>
      <c r="J129" s="942"/>
      <c r="K129" s="942"/>
      <c r="L129" s="942"/>
    </row>
    <row r="130" spans="3:12">
      <c r="C130" s="725"/>
      <c r="G130" s="725"/>
      <c r="H130" s="806"/>
      <c r="I130" s="725"/>
      <c r="J130" s="942"/>
      <c r="K130" s="942"/>
      <c r="L130" s="942"/>
    </row>
    <row r="133" spans="3:11">
      <c r="C133" s="725"/>
      <c r="G133" s="725"/>
      <c r="H133" s="806"/>
      <c r="I133" s="725"/>
      <c r="J133" s="725"/>
      <c r="K133" s="725"/>
    </row>
    <row r="134" spans="3:11">
      <c r="C134" s="725"/>
      <c r="G134" s="725"/>
      <c r="H134" s="806"/>
      <c r="I134" s="725"/>
      <c r="J134" s="725"/>
      <c r="K134" s="725"/>
    </row>
    <row r="135" spans="3:11">
      <c r="C135" s="725"/>
      <c r="G135" s="725"/>
      <c r="H135" s="806"/>
      <c r="I135" s="725"/>
      <c r="J135" s="725"/>
      <c r="K135" s="725"/>
    </row>
  </sheetData>
  <mergeCells count="51">
    <mergeCell ref="B2:T2"/>
    <mergeCell ref="M13:N13"/>
    <mergeCell ref="O13:P13"/>
    <mergeCell ref="Q13:S13"/>
    <mergeCell ref="C15:F15"/>
    <mergeCell ref="C16:F16"/>
    <mergeCell ref="D22:F22"/>
    <mergeCell ref="D23:F23"/>
    <mergeCell ref="D24:F24"/>
    <mergeCell ref="D25:F25"/>
    <mergeCell ref="D35:F35"/>
    <mergeCell ref="D38:F38"/>
    <mergeCell ref="D40:F40"/>
    <mergeCell ref="D43:F43"/>
    <mergeCell ref="D45:F45"/>
    <mergeCell ref="D48:F48"/>
    <mergeCell ref="D50:F50"/>
    <mergeCell ref="D53:F53"/>
    <mergeCell ref="D78:F78"/>
    <mergeCell ref="D80:F80"/>
    <mergeCell ref="D91:F91"/>
    <mergeCell ref="D92:F92"/>
    <mergeCell ref="D93:F93"/>
    <mergeCell ref="D96:F96"/>
    <mergeCell ref="D101:F101"/>
    <mergeCell ref="D102:F102"/>
    <mergeCell ref="D111:F111"/>
    <mergeCell ref="D113:F113"/>
    <mergeCell ref="D115:F115"/>
    <mergeCell ref="D116:F116"/>
    <mergeCell ref="D117:F117"/>
    <mergeCell ref="D119:F119"/>
    <mergeCell ref="D120:F120"/>
    <mergeCell ref="B121:J121"/>
    <mergeCell ref="B123:J123"/>
    <mergeCell ref="B13:B14"/>
    <mergeCell ref="G13:G14"/>
    <mergeCell ref="H13:H14"/>
    <mergeCell ref="I13:I14"/>
    <mergeCell ref="J13:J14"/>
    <mergeCell ref="K13:K14"/>
    <mergeCell ref="L13:L14"/>
    <mergeCell ref="M14:M15"/>
    <mergeCell ref="N14:N15"/>
    <mergeCell ref="O14:O15"/>
    <mergeCell ref="P14:P15"/>
    <mergeCell ref="Q14:Q15"/>
    <mergeCell ref="R14:R15"/>
    <mergeCell ref="S14:S15"/>
    <mergeCell ref="T14:T15"/>
    <mergeCell ref="C13:F1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showGridLines="0" zoomScale="85" zoomScaleNormal="85" topLeftCell="A19" workbookViewId="0">
      <selection activeCell="I34" sqref="I34"/>
    </sheetView>
  </sheetViews>
  <sheetFormatPr defaultColWidth="9" defaultRowHeight="14"/>
  <cols>
    <col min="1" max="1" width="5.78181818181818" style="319" customWidth="1"/>
    <col min="2" max="2" width="74.7818181818182" style="526" customWidth="1"/>
    <col min="3" max="3" width="20.7818181818182" style="319" customWidth="1"/>
    <col min="4" max="4" width="12.7818181818182" style="319" customWidth="1"/>
    <col min="5" max="5" width="15.7818181818182" style="319" customWidth="1"/>
    <col min="6" max="6" width="12.7818181818182" style="319" customWidth="1"/>
    <col min="7" max="7" width="15.7818181818182" style="319" customWidth="1"/>
    <col min="8" max="9" width="12.7818181818182" style="319" customWidth="1"/>
    <col min="10" max="11" width="20.7818181818182" style="319" customWidth="1"/>
    <col min="12" max="16384" width="9" style="319"/>
  </cols>
  <sheetData>
    <row r="1" ht="14.75"/>
    <row r="2" ht="18.75" spans="1:11">
      <c r="A2" s="674" t="s">
        <v>0</v>
      </c>
      <c r="B2" s="675"/>
      <c r="C2" s="675"/>
      <c r="D2" s="675"/>
      <c r="E2" s="675"/>
      <c r="F2" s="675"/>
      <c r="G2" s="675"/>
      <c r="H2" s="675"/>
      <c r="I2" s="675"/>
      <c r="J2" s="675"/>
      <c r="K2" s="711"/>
    </row>
    <row r="3" spans="2:10">
      <c r="B3" s="512"/>
      <c r="C3" s="512"/>
      <c r="D3" s="512"/>
      <c r="E3" s="512"/>
      <c r="F3" s="512"/>
      <c r="G3" s="512"/>
      <c r="H3" s="512"/>
      <c r="I3" s="512"/>
      <c r="J3" s="512"/>
    </row>
    <row r="4" spans="1:4">
      <c r="A4" s="533"/>
      <c r="B4" s="331" t="s">
        <v>1</v>
      </c>
      <c r="C4" s="329" t="s">
        <v>140</v>
      </c>
      <c r="D4" s="330"/>
    </row>
    <row r="5" spans="1:4">
      <c r="A5" s="533"/>
      <c r="B5" s="331" t="s">
        <v>4</v>
      </c>
      <c r="C5" s="329" t="s">
        <v>141</v>
      </c>
      <c r="D5" s="330"/>
    </row>
    <row r="6" spans="1:4">
      <c r="A6" s="533"/>
      <c r="B6" s="331" t="s">
        <v>6</v>
      </c>
      <c r="C6" s="329" t="s">
        <v>142</v>
      </c>
      <c r="D6" s="330"/>
    </row>
    <row r="7" spans="1:4">
      <c r="A7" s="533"/>
      <c r="B7" s="331" t="s">
        <v>8</v>
      </c>
      <c r="C7" s="329" t="s">
        <v>143</v>
      </c>
      <c r="D7" s="330"/>
    </row>
    <row r="8" spans="1:4">
      <c r="A8" s="533"/>
      <c r="B8" s="331" t="s">
        <v>10</v>
      </c>
      <c r="C8" s="329" t="s">
        <v>144</v>
      </c>
      <c r="D8" s="330"/>
    </row>
    <row r="9" spans="1:4">
      <c r="A9" s="331"/>
      <c r="B9" s="331" t="s">
        <v>11</v>
      </c>
      <c r="C9" s="329" t="s">
        <v>145</v>
      </c>
      <c r="D9" s="330"/>
    </row>
    <row r="10" spans="1:4">
      <c r="A10" s="331"/>
      <c r="B10" s="331" t="s">
        <v>13</v>
      </c>
      <c r="C10" s="329" t="s">
        <v>146</v>
      </c>
      <c r="D10" s="330"/>
    </row>
    <row r="11" ht="14.75" spans="1:2">
      <c r="A11" s="331"/>
      <c r="B11" s="331"/>
    </row>
    <row r="12" ht="43.2" customHeight="1" spans="1:11">
      <c r="A12" s="537" t="s">
        <v>147</v>
      </c>
      <c r="B12" s="538" t="s">
        <v>148</v>
      </c>
      <c r="C12" s="538" t="s">
        <v>149</v>
      </c>
      <c r="D12" s="538" t="s">
        <v>150</v>
      </c>
      <c r="E12" s="676" t="s">
        <v>151</v>
      </c>
      <c r="F12" s="539" t="s">
        <v>152</v>
      </c>
      <c r="G12" s="540" t="s">
        <v>153</v>
      </c>
      <c r="H12" s="540" t="s">
        <v>154</v>
      </c>
      <c r="I12" s="541" t="s">
        <v>155</v>
      </c>
      <c r="J12" s="643" t="s">
        <v>156</v>
      </c>
      <c r="K12" s="644" t="s">
        <v>26</v>
      </c>
    </row>
    <row r="13" spans="1:11">
      <c r="A13" s="542">
        <v>1</v>
      </c>
      <c r="B13" s="543">
        <v>2</v>
      </c>
      <c r="C13" s="544">
        <v>5</v>
      </c>
      <c r="D13" s="544">
        <v>6</v>
      </c>
      <c r="E13" s="677"/>
      <c r="F13" s="545"/>
      <c r="G13" s="546"/>
      <c r="H13" s="546"/>
      <c r="I13" s="547"/>
      <c r="J13" s="645"/>
      <c r="K13" s="646"/>
    </row>
    <row r="14" ht="14.75" spans="1:11">
      <c r="A14" s="548"/>
      <c r="B14" s="549"/>
      <c r="C14" s="550" t="s">
        <v>35</v>
      </c>
      <c r="D14" s="550" t="s">
        <v>36</v>
      </c>
      <c r="E14" s="678" t="s">
        <v>37</v>
      </c>
      <c r="F14" s="551" t="s">
        <v>157</v>
      </c>
      <c r="G14" s="552" t="s">
        <v>39</v>
      </c>
      <c r="H14" s="552" t="s">
        <v>158</v>
      </c>
      <c r="I14" s="553" t="s">
        <v>41</v>
      </c>
      <c r="J14" s="647" t="s">
        <v>42</v>
      </c>
      <c r="K14" s="648" t="s">
        <v>159</v>
      </c>
    </row>
    <row r="15" spans="1:11">
      <c r="A15" s="583" t="s">
        <v>160</v>
      </c>
      <c r="B15" s="584" t="s">
        <v>161</v>
      </c>
      <c r="C15" s="556"/>
      <c r="D15" s="679"/>
      <c r="E15" s="680"/>
      <c r="F15" s="681"/>
      <c r="G15" s="681"/>
      <c r="H15" s="681"/>
      <c r="I15" s="681"/>
      <c r="J15" s="681"/>
      <c r="K15" s="712"/>
    </row>
    <row r="16" spans="1:12">
      <c r="A16" s="561">
        <v>1</v>
      </c>
      <c r="B16" s="562" t="str">
        <f>'RAB Progres RKB'!F7</f>
        <v>Pembangunan Ruang Kelas Baru (1 ruang)</v>
      </c>
      <c r="C16" s="563">
        <f>'RAB Progres RKB'!K109</f>
        <v>161132472.262995</v>
      </c>
      <c r="D16" s="682">
        <f>(C16/C$41)*100</f>
        <v>24.8229640166481</v>
      </c>
      <c r="E16" s="683"/>
      <c r="F16" s="684"/>
      <c r="G16" s="684"/>
      <c r="H16" s="684"/>
      <c r="I16" s="684"/>
      <c r="J16" s="684"/>
      <c r="K16" s="713"/>
      <c r="L16" s="651"/>
    </row>
    <row r="17" spans="1:11">
      <c r="A17" s="561">
        <v>2</v>
      </c>
      <c r="B17" s="562" t="str">
        <f>'RAB Progres RK. Ket.'!F7</f>
        <v>Pembangunan Ruang Kelas Keterampilan Kering (1 ruang)</v>
      </c>
      <c r="C17" s="563">
        <f>'RAB Progres RK. Ket.'!K110</f>
        <v>236399085.835324</v>
      </c>
      <c r="D17" s="682">
        <f>(C17/C$41)*100</f>
        <v>36.4180225056128</v>
      </c>
      <c r="E17" s="683"/>
      <c r="F17" s="684"/>
      <c r="G17" s="684"/>
      <c r="H17" s="684"/>
      <c r="I17" s="684"/>
      <c r="J17" s="684"/>
      <c r="K17" s="713"/>
    </row>
    <row r="18" spans="1:11">
      <c r="A18" s="568">
        <v>3</v>
      </c>
      <c r="B18" s="562" t="str">
        <f>'RAB Progres Toilet'!F6</f>
        <v>Pembangunan Toilet (1 ruang)</v>
      </c>
      <c r="C18" s="563">
        <f>'RAB Progres Toilet'!K121</f>
        <v>147644388.116683</v>
      </c>
      <c r="D18" s="682">
        <f>(C18/C$41)*100</f>
        <v>22.7450822420115</v>
      </c>
      <c r="E18" s="683"/>
      <c r="F18" s="684"/>
      <c r="G18" s="684"/>
      <c r="H18" s="684"/>
      <c r="I18" s="684"/>
      <c r="J18" s="684"/>
      <c r="K18" s="713"/>
    </row>
    <row r="19" ht="14.75" spans="1:11">
      <c r="A19" s="569"/>
      <c r="B19" s="685"/>
      <c r="C19" s="571"/>
      <c r="D19" s="686"/>
      <c r="E19" s="687"/>
      <c r="F19" s="688"/>
      <c r="G19" s="688"/>
      <c r="H19" s="688"/>
      <c r="I19" s="688"/>
      <c r="J19" s="688"/>
      <c r="K19" s="713"/>
    </row>
    <row r="20" ht="14.75" spans="1:11">
      <c r="A20" s="576"/>
      <c r="B20" s="577" t="s">
        <v>162</v>
      </c>
      <c r="C20" s="578">
        <f>SUM(C16:C18)</f>
        <v>545175946.215002</v>
      </c>
      <c r="D20" s="689">
        <f>SUM(D16:D18)</f>
        <v>83.9860687642724</v>
      </c>
      <c r="E20" s="690"/>
      <c r="F20" s="691"/>
      <c r="G20" s="691"/>
      <c r="H20" s="691"/>
      <c r="I20" s="691"/>
      <c r="J20" s="714"/>
      <c r="K20" s="715"/>
    </row>
    <row r="21" spans="1:11">
      <c r="A21" s="583" t="s">
        <v>163</v>
      </c>
      <c r="B21" s="584" t="s">
        <v>164</v>
      </c>
      <c r="C21" s="556"/>
      <c r="D21" s="557"/>
      <c r="E21" s="692"/>
      <c r="F21" s="558"/>
      <c r="G21" s="559"/>
      <c r="H21" s="559"/>
      <c r="I21" s="560"/>
      <c r="J21" s="649"/>
      <c r="K21" s="658">
        <f t="shared" ref="K21:K39" si="0">C21-J21</f>
        <v>0</v>
      </c>
    </row>
    <row r="22" spans="1:11">
      <c r="A22" s="561">
        <v>1</v>
      </c>
      <c r="B22" s="585" t="s">
        <v>165</v>
      </c>
      <c r="C22" s="563">
        <f>'RAB Progres RKB'!K92</f>
        <v>7037036.62440222</v>
      </c>
      <c r="D22" s="564">
        <f t="shared" ref="D22:D24" si="1">(C22/C$41)*100</f>
        <v>1.08407761922913</v>
      </c>
      <c r="E22" s="693">
        <f>'[499]2. RAB Progres Revit Akses&amp;Meu'!$J$22</f>
        <v>1005290.94634317</v>
      </c>
      <c r="F22" s="565">
        <f t="shared" ref="F22:F24" si="2">(E22/C$41)*100</f>
        <v>0.154868231318447</v>
      </c>
      <c r="G22" s="694">
        <f>C22/14</f>
        <v>502645.473171587</v>
      </c>
      <c r="H22" s="566">
        <f t="shared" ref="H22:H24" si="3">(G22/C$41)*100</f>
        <v>0.0774341156592237</v>
      </c>
      <c r="I22" s="567">
        <f t="shared" ref="I22:I24" si="4">F22+H22</f>
        <v>0.232302346977671</v>
      </c>
      <c r="J22" s="652">
        <f t="shared" ref="J22:J24" si="5">E22+G22</f>
        <v>1507936.41951476</v>
      </c>
      <c r="K22" s="653">
        <f t="shared" si="0"/>
        <v>5529100.20488746</v>
      </c>
    </row>
    <row r="23" spans="1:11">
      <c r="A23" s="561">
        <v>2</v>
      </c>
      <c r="B23" s="585" t="s">
        <v>166</v>
      </c>
      <c r="C23" s="563">
        <f>'RAB Progres RK. Ket.'!K91</f>
        <v>8735298.16467568</v>
      </c>
      <c r="D23" s="564">
        <f t="shared" si="1"/>
        <v>1.3457001495175</v>
      </c>
      <c r="E23" s="693">
        <f>'[499]2. RAB Progres Revit Akses&amp;Meu'!$J$23</f>
        <v>1247899.73781081</v>
      </c>
      <c r="F23" s="565">
        <f t="shared" si="2"/>
        <v>0.1922428785025</v>
      </c>
      <c r="G23" s="694">
        <f t="shared" ref="G23:G24" si="6">C23/14</f>
        <v>623949.868905406</v>
      </c>
      <c r="H23" s="566">
        <f t="shared" si="3"/>
        <v>0.0961214392512502</v>
      </c>
      <c r="I23" s="567">
        <f t="shared" si="4"/>
        <v>0.288364317753751</v>
      </c>
      <c r="J23" s="652">
        <f t="shared" si="5"/>
        <v>1871849.60671622</v>
      </c>
      <c r="K23" s="653">
        <f t="shared" si="0"/>
        <v>6863448.55795947</v>
      </c>
    </row>
    <row r="24" spans="1:11">
      <c r="A24" s="561">
        <v>3</v>
      </c>
      <c r="B24" s="585" t="s">
        <v>167</v>
      </c>
      <c r="C24" s="563">
        <f>'RAB Progres Toilet'!K112</f>
        <v>12888913.8833171</v>
      </c>
      <c r="D24" s="564">
        <f t="shared" si="1"/>
        <v>1.98557771159286</v>
      </c>
      <c r="E24" s="693">
        <f>'[499]2. RAB Progres Revit Akses&amp;Meu'!$J$24</f>
        <v>1841273.41190244</v>
      </c>
      <c r="F24" s="565">
        <f t="shared" si="2"/>
        <v>0.28365395879898</v>
      </c>
      <c r="G24" s="694">
        <f t="shared" si="6"/>
        <v>920636.705951222</v>
      </c>
      <c r="H24" s="566">
        <f t="shared" si="3"/>
        <v>0.14182697939949</v>
      </c>
      <c r="I24" s="567">
        <f t="shared" si="4"/>
        <v>0.42548093819847</v>
      </c>
      <c r="J24" s="652">
        <f t="shared" si="5"/>
        <v>2761910.11785367</v>
      </c>
      <c r="K24" s="653">
        <f t="shared" si="0"/>
        <v>10127003.7654634</v>
      </c>
    </row>
    <row r="25" ht="14.75" spans="1:11">
      <c r="A25" s="569"/>
      <c r="B25" s="586"/>
      <c r="C25" s="571"/>
      <c r="D25" s="572"/>
      <c r="E25" s="695"/>
      <c r="F25" s="573"/>
      <c r="G25" s="574"/>
      <c r="H25" s="574"/>
      <c r="I25" s="575"/>
      <c r="J25" s="654"/>
      <c r="K25" s="655">
        <f t="shared" si="0"/>
        <v>0</v>
      </c>
    </row>
    <row r="26" ht="14.75" spans="1:11">
      <c r="A26" s="576"/>
      <c r="B26" s="577" t="s">
        <v>162</v>
      </c>
      <c r="C26" s="587">
        <f>SUM(C21:C25)</f>
        <v>28661248.672395</v>
      </c>
      <c r="D26" s="579">
        <f>SUM(D22:D24)</f>
        <v>4.4153554803395</v>
      </c>
      <c r="E26" s="580">
        <f t="shared" ref="E26:J26" si="7">SUM(E22:E24)</f>
        <v>4094464.09605643</v>
      </c>
      <c r="F26" s="594">
        <f t="shared" si="7"/>
        <v>0.630765068619928</v>
      </c>
      <c r="G26" s="696">
        <f t="shared" si="7"/>
        <v>2047232.04802822</v>
      </c>
      <c r="H26" s="595">
        <f t="shared" si="7"/>
        <v>0.315382534309964</v>
      </c>
      <c r="I26" s="596">
        <f t="shared" si="7"/>
        <v>0.946147602929892</v>
      </c>
      <c r="J26" s="662">
        <f t="shared" si="7"/>
        <v>6141696.14408465</v>
      </c>
      <c r="K26" s="657">
        <f t="shared" si="0"/>
        <v>22519552.5283104</v>
      </c>
    </row>
    <row r="27" spans="1:11">
      <c r="A27" s="554" t="s">
        <v>168</v>
      </c>
      <c r="B27" s="584" t="s">
        <v>169</v>
      </c>
      <c r="C27" s="556"/>
      <c r="D27" s="557"/>
      <c r="E27" s="693"/>
      <c r="F27" s="565"/>
      <c r="G27" s="602"/>
      <c r="H27" s="566"/>
      <c r="I27" s="567"/>
      <c r="J27" s="652"/>
      <c r="K27" s="658">
        <f t="shared" si="0"/>
        <v>0</v>
      </c>
    </row>
    <row r="28" spans="1:11">
      <c r="A28" s="561">
        <v>1</v>
      </c>
      <c r="B28" s="585" t="s">
        <v>170</v>
      </c>
      <c r="C28" s="563">
        <f>'RAB Progres RKB'!K102</f>
        <v>9408445.11260296</v>
      </c>
      <c r="D28" s="564">
        <f>(C28/C$41)*100</f>
        <v>1.44940055348724</v>
      </c>
      <c r="E28" s="693"/>
      <c r="F28" s="565">
        <f>(E28/C$41)*100</f>
        <v>0</v>
      </c>
      <c r="G28" s="694"/>
      <c r="H28" s="566">
        <f>(G28/C$41)*100</f>
        <v>0</v>
      </c>
      <c r="I28" s="567">
        <f>F28+H28</f>
        <v>0</v>
      </c>
      <c r="J28" s="652">
        <f>E28+G28</f>
        <v>0</v>
      </c>
      <c r="K28" s="653">
        <f t="shared" si="0"/>
        <v>9408445.11260296</v>
      </c>
    </row>
    <row r="29" spans="1:11">
      <c r="A29" s="561">
        <v>2</v>
      </c>
      <c r="B29" s="585" t="s">
        <v>171</v>
      </c>
      <c r="C29" s="563">
        <f>'RAB Progres RK. Ket.'!K101</f>
        <v>24950000</v>
      </c>
      <c r="D29" s="564">
        <f>(C29/C$41)*100</f>
        <v>3.84362595271621</v>
      </c>
      <c r="E29" s="693"/>
      <c r="F29" s="565">
        <f>(E29/C$41)*100</f>
        <v>0</v>
      </c>
      <c r="G29" s="694"/>
      <c r="H29" s="566">
        <f>(G29/C$41)*100</f>
        <v>0</v>
      </c>
      <c r="I29" s="567">
        <f>F29+H29</f>
        <v>0</v>
      </c>
      <c r="J29" s="652">
        <f>E29+G29</f>
        <v>0</v>
      </c>
      <c r="K29" s="653">
        <f t="shared" si="0"/>
        <v>24950000</v>
      </c>
    </row>
    <row r="30" ht="14.75" spans="1:11">
      <c r="A30" s="569"/>
      <c r="B30" s="586"/>
      <c r="C30" s="571"/>
      <c r="D30" s="572"/>
      <c r="E30" s="695"/>
      <c r="F30" s="573"/>
      <c r="G30" s="574"/>
      <c r="H30" s="574"/>
      <c r="I30" s="575"/>
      <c r="J30" s="654"/>
      <c r="K30" s="655">
        <f t="shared" si="0"/>
        <v>0</v>
      </c>
    </row>
    <row r="31" ht="14.75" spans="1:11">
      <c r="A31" s="576"/>
      <c r="B31" s="577" t="s">
        <v>162</v>
      </c>
      <c r="C31" s="578">
        <f t="shared" ref="C31:G31" si="8">SUM(C28:C29)</f>
        <v>34358445.112603</v>
      </c>
      <c r="D31" s="579">
        <f>SUM(D27:D30)</f>
        <v>5.29302650620345</v>
      </c>
      <c r="E31" s="580">
        <f>SUM(E27:E30)</f>
        <v>0</v>
      </c>
      <c r="F31" s="594">
        <f>SUM(F27:F30)</f>
        <v>0</v>
      </c>
      <c r="G31" s="696">
        <f t="shared" si="8"/>
        <v>0</v>
      </c>
      <c r="H31" s="595">
        <f>SUM(H27:H30)</f>
        <v>0</v>
      </c>
      <c r="I31" s="596">
        <f>SUM(I27:I30)</f>
        <v>0</v>
      </c>
      <c r="J31" s="662">
        <f>SUM(J28:J29)</f>
        <v>0</v>
      </c>
      <c r="K31" s="657">
        <f t="shared" si="0"/>
        <v>34358445.112603</v>
      </c>
    </row>
    <row r="32" ht="14.75" spans="1:11">
      <c r="A32" s="591"/>
      <c r="B32" s="592" t="s">
        <v>172</v>
      </c>
      <c r="C32" s="608">
        <f>SUM(C20+C26+C31)</f>
        <v>608195640</v>
      </c>
      <c r="D32" s="593">
        <f>(C32/C$41)*100</f>
        <v>93.6944507508153</v>
      </c>
      <c r="E32" s="594">
        <f t="shared" ref="E32:J32" si="9">SUM(E26+E31)</f>
        <v>4094464.09605643</v>
      </c>
      <c r="F32" s="594">
        <f t="shared" si="9"/>
        <v>0.630765068619928</v>
      </c>
      <c r="G32" s="595">
        <f t="shared" si="9"/>
        <v>2047232.04802822</v>
      </c>
      <c r="H32" s="595">
        <f t="shared" si="9"/>
        <v>0.315382534309964</v>
      </c>
      <c r="I32" s="596">
        <f t="shared" si="9"/>
        <v>0.946147602929892</v>
      </c>
      <c r="J32" s="596">
        <f t="shared" si="9"/>
        <v>6141696.14408465</v>
      </c>
      <c r="K32" s="657">
        <f t="shared" si="0"/>
        <v>602053943.855915</v>
      </c>
    </row>
    <row r="33" spans="1:11">
      <c r="A33" s="554" t="s">
        <v>173</v>
      </c>
      <c r="B33" s="555" t="s">
        <v>174</v>
      </c>
      <c r="C33" s="556"/>
      <c r="D33" s="557"/>
      <c r="E33" s="692"/>
      <c r="F33" s="597"/>
      <c r="G33" s="559"/>
      <c r="H33" s="559"/>
      <c r="I33" s="560"/>
      <c r="J33" s="649"/>
      <c r="K33" s="658">
        <f t="shared" si="0"/>
        <v>0</v>
      </c>
    </row>
    <row r="34" spans="1:13">
      <c r="A34" s="561">
        <v>1</v>
      </c>
      <c r="B34" s="585" t="s">
        <v>175</v>
      </c>
      <c r="C34" s="598">
        <f>C32*M34</f>
        <v>12102999.9920401</v>
      </c>
      <c r="D34" s="564">
        <f>(C34/C$41)*100</f>
        <v>1.864505205416</v>
      </c>
      <c r="E34" s="693">
        <f>'[500]2. RAB Progres Revit Akses&amp;Meu'!$J$34</f>
        <v>12102999.9920401</v>
      </c>
      <c r="F34" s="565">
        <f>(E34/C$41)*100</f>
        <v>1.864505205416</v>
      </c>
      <c r="G34" s="697"/>
      <c r="H34" s="566">
        <f>(G34/C$41)*100</f>
        <v>0</v>
      </c>
      <c r="I34" s="567">
        <f>F34+H34</f>
        <v>1.864505205416</v>
      </c>
      <c r="J34" s="652">
        <f>SUM(E34+G34)</f>
        <v>12102999.9920401</v>
      </c>
      <c r="K34" s="653">
        <f t="shared" si="0"/>
        <v>0</v>
      </c>
      <c r="L34" s="716"/>
      <c r="M34" s="717">
        <f>1.98998466875561/100</f>
        <v>0.0198998466875561</v>
      </c>
    </row>
    <row r="35" ht="14.75" spans="1:13">
      <c r="A35" s="568">
        <v>2</v>
      </c>
      <c r="B35" s="604" t="s">
        <v>176</v>
      </c>
      <c r="C35" s="605">
        <f>C32*M35</f>
        <v>14109999.9907201</v>
      </c>
      <c r="D35" s="599">
        <f>(C35/C$41)*100</f>
        <v>2.17368986601833</v>
      </c>
      <c r="E35" s="698">
        <f>'[500]2. RAB Progres Revit Akses&amp;Meu'!$J$35</f>
        <v>2821999.99814402</v>
      </c>
      <c r="F35" s="606">
        <f>(E35/C$41)*100</f>
        <v>0.434737973203665</v>
      </c>
      <c r="G35" s="607">
        <f>C35/5</f>
        <v>2821999.99814402</v>
      </c>
      <c r="H35" s="607">
        <f>(G35/C$41)*100</f>
        <v>0.434737973203665</v>
      </c>
      <c r="I35" s="600">
        <f>F35+H35</f>
        <v>0.869475946407331</v>
      </c>
      <c r="J35" s="718">
        <f>SUM(E35+G35)</f>
        <v>5643999.99628804</v>
      </c>
      <c r="K35" s="655">
        <f t="shared" si="0"/>
        <v>8465999.99443207</v>
      </c>
      <c r="L35" s="716"/>
      <c r="M35" s="717">
        <f>2.31997716897808/100</f>
        <v>0.0231997716897808</v>
      </c>
    </row>
    <row r="36" ht="14.75" spans="1:13">
      <c r="A36" s="591"/>
      <c r="B36" s="577" t="s">
        <v>162</v>
      </c>
      <c r="C36" s="608">
        <f t="shared" ref="C36:F36" si="10">SUM(C34:C35)</f>
        <v>26212999.9827602</v>
      </c>
      <c r="D36" s="609">
        <f>SUM(D33:D35)</f>
        <v>4.03819507143433</v>
      </c>
      <c r="E36" s="580">
        <f t="shared" si="10"/>
        <v>14924999.9901841</v>
      </c>
      <c r="F36" s="580">
        <f t="shared" si="10"/>
        <v>2.29924317861967</v>
      </c>
      <c r="G36" s="696">
        <f t="shared" ref="G36:J36" si="11">SUM(G33:G35)</f>
        <v>2821999.99814402</v>
      </c>
      <c r="H36" s="696">
        <f t="shared" si="11"/>
        <v>0.434737973203665</v>
      </c>
      <c r="I36" s="662">
        <f t="shared" si="11"/>
        <v>2.73398115182333</v>
      </c>
      <c r="J36" s="662">
        <f t="shared" si="11"/>
        <v>17746999.9883281</v>
      </c>
      <c r="K36" s="657">
        <f t="shared" si="0"/>
        <v>8465999.99443207</v>
      </c>
      <c r="M36" s="717">
        <f>2.41994500163142/100</f>
        <v>0.0241994500163142</v>
      </c>
    </row>
    <row r="37" spans="1:12">
      <c r="A37" s="554" t="s">
        <v>177</v>
      </c>
      <c r="B37" s="555" t="s">
        <v>178</v>
      </c>
      <c r="C37" s="556"/>
      <c r="D37" s="557"/>
      <c r="E37" s="699"/>
      <c r="F37" s="601"/>
      <c r="G37" s="602"/>
      <c r="H37" s="602"/>
      <c r="I37" s="603"/>
      <c r="J37" s="663"/>
      <c r="K37" s="653">
        <f t="shared" si="0"/>
        <v>0</v>
      </c>
      <c r="L37" s="517"/>
    </row>
    <row r="38" ht="14.75" spans="1:12">
      <c r="A38" s="561">
        <v>1</v>
      </c>
      <c r="B38" s="604" t="s">
        <v>179</v>
      </c>
      <c r="C38" s="605">
        <f>C32*M36</f>
        <v>14717999.9903202</v>
      </c>
      <c r="D38" s="599">
        <f>(C38/C$41)*100</f>
        <v>2.26735417775037</v>
      </c>
      <c r="E38" s="698">
        <f>'[500]2. RAB Progres Revit Akses&amp;Meu'!$J$38</f>
        <v>5887199.99612809</v>
      </c>
      <c r="F38" s="606">
        <f>(E38/C$41)*100</f>
        <v>0.906941671100147</v>
      </c>
      <c r="G38" s="607"/>
      <c r="H38" s="607">
        <f>(G38/C$41)*100</f>
        <v>0</v>
      </c>
      <c r="I38" s="600">
        <f>F38+H38</f>
        <v>0.906941671100147</v>
      </c>
      <c r="J38" s="652">
        <f>SUM(E38+G38)</f>
        <v>5887199.99612809</v>
      </c>
      <c r="K38" s="655">
        <f t="shared" si="0"/>
        <v>8830799.99419213</v>
      </c>
      <c r="L38" s="716"/>
    </row>
    <row r="39" ht="14.75" spans="1:11">
      <c r="A39" s="591"/>
      <c r="B39" s="577" t="s">
        <v>162</v>
      </c>
      <c r="C39" s="608">
        <f t="shared" ref="C39:J39" si="12">SUM(C38)</f>
        <v>14717999.9903202</v>
      </c>
      <c r="D39" s="609">
        <f>D38</f>
        <v>2.26735417775037</v>
      </c>
      <c r="E39" s="580">
        <f t="shared" si="12"/>
        <v>5887199.99612809</v>
      </c>
      <c r="F39" s="580">
        <f t="shared" si="12"/>
        <v>0.906941671100147</v>
      </c>
      <c r="G39" s="581">
        <f t="shared" si="12"/>
        <v>0</v>
      </c>
      <c r="H39" s="581">
        <f t="shared" si="12"/>
        <v>0</v>
      </c>
      <c r="I39" s="662">
        <f t="shared" si="12"/>
        <v>0.906941671100147</v>
      </c>
      <c r="J39" s="662">
        <f t="shared" si="12"/>
        <v>5887199.99612809</v>
      </c>
      <c r="K39" s="657">
        <f t="shared" si="0"/>
        <v>8830799.99419213</v>
      </c>
    </row>
    <row r="40" ht="14.75" spans="1:11">
      <c r="A40" s="610"/>
      <c r="B40" s="619"/>
      <c r="C40" s="612"/>
      <c r="D40" s="613"/>
      <c r="E40" s="700"/>
      <c r="F40" s="614"/>
      <c r="G40" s="615"/>
      <c r="H40" s="615"/>
      <c r="I40" s="616"/>
      <c r="J40" s="664"/>
      <c r="K40" s="665"/>
    </row>
    <row r="41" ht="14.75" spans="1:11">
      <c r="A41" s="701"/>
      <c r="B41" s="577" t="s">
        <v>180</v>
      </c>
      <c r="C41" s="578">
        <f>SUM(C32+C36+C39)</f>
        <v>649126639.97308</v>
      </c>
      <c r="D41" s="702"/>
      <c r="E41" s="594">
        <f t="shared" ref="E41:J41" si="13">SUM(E32+E36+E39)</f>
        <v>24906664.0823686</v>
      </c>
      <c r="F41" s="594">
        <f t="shared" si="13"/>
        <v>3.83694991833974</v>
      </c>
      <c r="G41" s="595">
        <f t="shared" si="13"/>
        <v>4869232.04617224</v>
      </c>
      <c r="H41" s="595">
        <f t="shared" si="13"/>
        <v>0.750120507513629</v>
      </c>
      <c r="I41" s="596">
        <f t="shared" si="13"/>
        <v>4.58707042585337</v>
      </c>
      <c r="J41" s="596">
        <f t="shared" si="13"/>
        <v>29775896.1285408</v>
      </c>
      <c r="K41" s="657">
        <f>C41-J41</f>
        <v>619350743.844539</v>
      </c>
    </row>
    <row r="42" ht="14.75" spans="1:10">
      <c r="A42" s="703"/>
      <c r="B42" s="704"/>
      <c r="C42" s="705"/>
      <c r="D42" s="706"/>
      <c r="E42" s="705"/>
      <c r="F42" s="705"/>
      <c r="G42" s="705"/>
      <c r="H42" s="705"/>
      <c r="I42" s="705"/>
      <c r="J42" s="705"/>
    </row>
    <row r="43" ht="14.75" spans="1:11">
      <c r="A43" s="707"/>
      <c r="B43" s="708" t="s">
        <v>181</v>
      </c>
      <c r="C43" s="709"/>
      <c r="D43" s="709"/>
      <c r="E43" s="710"/>
      <c r="F43" s="710"/>
      <c r="G43" s="710"/>
      <c r="H43" s="710"/>
      <c r="I43" s="710"/>
      <c r="J43" s="719">
        <f>J41/C41</f>
        <v>0.0458707042585337</v>
      </c>
      <c r="K43" s="720">
        <f>K41/C41</f>
        <v>0.954129295741466</v>
      </c>
    </row>
    <row r="44" spans="1:2">
      <c r="A44" s="623"/>
      <c r="B44" s="631"/>
    </row>
    <row r="45" spans="1:2">
      <c r="A45" s="623"/>
      <c r="B45" s="631"/>
    </row>
    <row r="46" spans="1:2">
      <c r="A46" s="623"/>
      <c r="B46" s="631"/>
    </row>
    <row r="47" spans="1:2">
      <c r="A47" s="623"/>
      <c r="B47" s="631"/>
    </row>
    <row r="48" spans="1:2">
      <c r="A48" s="623"/>
      <c r="B48" s="631"/>
    </row>
    <row r="49" spans="1:2">
      <c r="A49" s="623"/>
      <c r="B49" s="631"/>
    </row>
    <row r="50" spans="1:2">
      <c r="A50" s="623"/>
      <c r="B50" s="631"/>
    </row>
    <row r="51" spans="1:2">
      <c r="A51" s="623"/>
      <c r="B51" s="631"/>
    </row>
    <row r="53" spans="1:2">
      <c r="A53" s="671"/>
      <c r="B53" s="672"/>
    </row>
    <row r="54" spans="1:3">
      <c r="A54" s="628"/>
      <c r="B54" s="631"/>
      <c r="C54" s="628"/>
    </row>
    <row r="55" spans="1:3">
      <c r="A55" s="623"/>
      <c r="B55" s="631"/>
      <c r="C55" s="628"/>
    </row>
    <row r="56" spans="1:3">
      <c r="A56" s="628"/>
      <c r="B56" s="631"/>
      <c r="C56" s="628"/>
    </row>
    <row r="57" spans="1:3">
      <c r="A57" s="623"/>
      <c r="B57" s="631"/>
      <c r="C57" s="628"/>
    </row>
    <row r="58" spans="1:3">
      <c r="A58" s="628"/>
      <c r="B58" s="631"/>
      <c r="C58" s="628"/>
    </row>
    <row r="59" spans="1:3">
      <c r="A59" s="628"/>
      <c r="B59" s="631"/>
      <c r="C59" s="628"/>
    </row>
    <row r="60" spans="1:3">
      <c r="A60" s="628"/>
      <c r="B60" s="631"/>
      <c r="C60" s="628"/>
    </row>
    <row r="61" spans="1:3">
      <c r="A61" s="628"/>
      <c r="B61" s="631"/>
      <c r="C61" s="628"/>
    </row>
    <row r="62" spans="1:3">
      <c r="A62" s="628"/>
      <c r="B62" s="631"/>
      <c r="C62" s="628"/>
    </row>
    <row r="63" spans="1:3">
      <c r="A63" s="628"/>
      <c r="B63" s="631"/>
      <c r="C63" s="628"/>
    </row>
    <row r="65" spans="1:2">
      <c r="A65" s="671"/>
      <c r="B65" s="672"/>
    </row>
    <row r="66" spans="1:2">
      <c r="A66" s="623"/>
      <c r="B66" s="631"/>
    </row>
    <row r="67" spans="1:2">
      <c r="A67" s="623"/>
      <c r="B67" s="631"/>
    </row>
    <row r="68" spans="1:2">
      <c r="A68" s="623"/>
      <c r="B68" s="631"/>
    </row>
    <row r="69" spans="1:2">
      <c r="A69" s="623"/>
      <c r="B69" s="631"/>
    </row>
    <row r="70" spans="1:2">
      <c r="A70" s="623"/>
      <c r="B70" s="631"/>
    </row>
    <row r="71" spans="1:2">
      <c r="A71" s="623"/>
      <c r="B71" s="631"/>
    </row>
    <row r="72" spans="1:2">
      <c r="A72" s="623"/>
      <c r="B72" s="631"/>
    </row>
    <row r="73" spans="1:2">
      <c r="A73" s="623"/>
      <c r="B73" s="631"/>
    </row>
    <row r="74" spans="1:2">
      <c r="A74" s="623"/>
      <c r="B74" s="631"/>
    </row>
    <row r="76" spans="1:2">
      <c r="A76" s="671"/>
      <c r="B76" s="672"/>
    </row>
    <row r="77" spans="1:2">
      <c r="A77" s="623"/>
      <c r="B77" s="631"/>
    </row>
    <row r="78" spans="1:2">
      <c r="A78" s="623"/>
      <c r="B78" s="631"/>
    </row>
    <row r="79" spans="1:2">
      <c r="A79" s="623"/>
      <c r="B79" s="631"/>
    </row>
    <row r="81" spans="1:2">
      <c r="A81" s="671"/>
      <c r="B81" s="672"/>
    </row>
    <row r="82" spans="1:2">
      <c r="A82" s="628"/>
      <c r="B82" s="631"/>
    </row>
    <row r="83" spans="1:2">
      <c r="A83" s="623"/>
      <c r="B83" s="631"/>
    </row>
    <row r="84" spans="1:2">
      <c r="A84" s="623"/>
      <c r="B84" s="631"/>
    </row>
    <row r="85" spans="1:2">
      <c r="A85" s="628"/>
      <c r="B85" s="631"/>
    </row>
    <row r="87" spans="1:2">
      <c r="A87" s="671"/>
      <c r="B87" s="672"/>
    </row>
    <row r="88" spans="1:3">
      <c r="A88" s="628"/>
      <c r="B88" s="631"/>
      <c r="C88" s="631"/>
    </row>
    <row r="89" spans="1:3">
      <c r="A89" s="623"/>
      <c r="B89" s="631"/>
      <c r="C89" s="628"/>
    </row>
    <row r="90" spans="1:3">
      <c r="A90" s="628"/>
      <c r="B90" s="631"/>
      <c r="C90" s="628"/>
    </row>
    <row r="91" spans="1:3">
      <c r="A91" s="623"/>
      <c r="B91" s="631"/>
      <c r="C91" s="628"/>
    </row>
    <row r="93" spans="1:2">
      <c r="A93" s="671"/>
      <c r="B93" s="672"/>
    </row>
    <row r="94" spans="1:2">
      <c r="A94" s="623"/>
      <c r="B94" s="631"/>
    </row>
    <row r="95" spans="1:2">
      <c r="A95" s="623"/>
      <c r="B95" s="631"/>
    </row>
    <row r="96" spans="1:2">
      <c r="A96" s="623"/>
      <c r="B96" s="631"/>
    </row>
    <row r="97" spans="1:2">
      <c r="A97" s="628"/>
      <c r="B97" s="631"/>
    </row>
    <row r="98" spans="1:2">
      <c r="A98" s="628"/>
      <c r="B98" s="631"/>
    </row>
    <row r="99" spans="1:2">
      <c r="A99" s="628"/>
      <c r="B99" s="631"/>
    </row>
    <row r="101" spans="1:2">
      <c r="A101" s="671"/>
      <c r="B101" s="672"/>
    </row>
    <row r="102" spans="1:3">
      <c r="A102" s="623"/>
      <c r="B102" s="631"/>
      <c r="C102" s="631"/>
    </row>
    <row r="103" spans="1:3">
      <c r="A103" s="628"/>
      <c r="B103" s="673"/>
      <c r="C103" s="631"/>
    </row>
    <row r="104" spans="1:3">
      <c r="A104" s="623"/>
      <c r="B104" s="673"/>
      <c r="C104" s="631"/>
    </row>
    <row r="105" spans="1:3">
      <c r="A105" s="628"/>
      <c r="B105" s="631"/>
      <c r="C105" s="628"/>
    </row>
    <row r="107" spans="1:2">
      <c r="A107" s="671"/>
      <c r="B107" s="672"/>
    </row>
    <row r="108" spans="1:2">
      <c r="A108" s="623"/>
      <c r="B108" s="631"/>
    </row>
    <row r="110" spans="1:2">
      <c r="A110" s="671"/>
      <c r="B110" s="672"/>
    </row>
    <row r="111" spans="1:2">
      <c r="A111" s="623"/>
      <c r="B111" s="631"/>
    </row>
    <row r="112" spans="1:2">
      <c r="A112" s="623"/>
      <c r="B112" s="631"/>
    </row>
    <row r="113" spans="1:2">
      <c r="A113" s="623"/>
      <c r="B113" s="631"/>
    </row>
    <row r="114" spans="1:2">
      <c r="A114" s="623"/>
      <c r="B114" s="631"/>
    </row>
    <row r="115" spans="1:2">
      <c r="A115" s="623"/>
      <c r="B115" s="631"/>
    </row>
    <row r="116" spans="1:2">
      <c r="A116" s="623"/>
      <c r="B116" s="631"/>
    </row>
    <row r="118" spans="1:2">
      <c r="A118" s="671"/>
      <c r="B118" s="672"/>
    </row>
    <row r="119" spans="1:2">
      <c r="A119" s="623"/>
      <c r="B119" s="631"/>
    </row>
    <row r="120" spans="1:2">
      <c r="A120" s="628"/>
      <c r="B120" s="631"/>
    </row>
  </sheetData>
  <mergeCells count="6">
    <mergeCell ref="A2:K2"/>
    <mergeCell ref="F12:F13"/>
    <mergeCell ref="H12:H13"/>
    <mergeCell ref="I12:I13"/>
    <mergeCell ref="J12:J13"/>
    <mergeCell ref="K12:K13"/>
  </mergeCells>
  <pageMargins left="0.7" right="0.7" top="0.75" bottom="0.75" header="0.3" footer="0.3"/>
  <pageSetup paperSize="1" orientation="portrait"/>
  <headerFooter/>
  <ignoredErrors>
    <ignoredError sqref="G31 D36:D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34"/>
  <sheetViews>
    <sheetView showGridLines="0" zoomScale="70" zoomScaleNormal="70" topLeftCell="A16" workbookViewId="0">
      <selection activeCell="N13" sqref="N13"/>
    </sheetView>
  </sheetViews>
  <sheetFormatPr defaultColWidth="9" defaultRowHeight="14"/>
  <cols>
    <col min="1" max="1" width="9" style="319"/>
    <col min="2" max="2" width="5.78181818181818" style="319" customWidth="1"/>
    <col min="3" max="3" width="74.7818181818182" style="526" customWidth="1"/>
    <col min="4" max="4" width="20.7818181818182" style="319" customWidth="1"/>
    <col min="5" max="8" width="12.7818181818182" style="319" customWidth="1"/>
    <col min="9" max="10" width="20.7818181818182" style="319" customWidth="1"/>
    <col min="11" max="16384" width="9" style="319"/>
  </cols>
  <sheetData>
    <row r="1" ht="14.75"/>
    <row r="2" ht="19.95" customHeight="1" spans="2:10">
      <c r="B2" s="527" t="s">
        <v>182</v>
      </c>
      <c r="C2" s="528"/>
      <c r="D2" s="528"/>
      <c r="E2" s="528"/>
      <c r="F2" s="528"/>
      <c r="G2" s="528"/>
      <c r="H2" s="528"/>
      <c r="I2" s="528"/>
      <c r="J2" s="639"/>
    </row>
    <row r="3" ht="19.95" customHeight="1" spans="2:10">
      <c r="B3" s="529"/>
      <c r="C3" s="530"/>
      <c r="D3" s="530"/>
      <c r="E3" s="530"/>
      <c r="F3" s="530"/>
      <c r="G3" s="530"/>
      <c r="H3" s="530"/>
      <c r="I3" s="530"/>
      <c r="J3" s="640"/>
    </row>
    <row r="4" spans="2:10">
      <c r="B4" s="531"/>
      <c r="C4" s="532"/>
      <c r="D4" s="532"/>
      <c r="E4" s="532"/>
      <c r="F4" s="532"/>
      <c r="G4" s="532"/>
      <c r="H4" s="532"/>
      <c r="I4" s="532"/>
      <c r="J4" s="641"/>
    </row>
    <row r="5" spans="2:10">
      <c r="B5" s="533"/>
      <c r="C5" s="534" t="s">
        <v>1</v>
      </c>
      <c r="D5" s="535" t="s">
        <v>140</v>
      </c>
      <c r="E5" s="536"/>
      <c r="F5" s="536"/>
      <c r="G5" s="536"/>
      <c r="H5" s="536"/>
      <c r="I5" s="536"/>
      <c r="J5" s="642"/>
    </row>
    <row r="6" spans="2:10">
      <c r="B6" s="533"/>
      <c r="C6" s="534" t="s">
        <v>4</v>
      </c>
      <c r="D6" s="535" t="str">
        <f>'2. RAB Progres Revit Akses&amp;Meu'!C5</f>
        <v>: Sekolah Luar Biasa (SLB) Muhammadiyah Kelayu</v>
      </c>
      <c r="E6" s="536"/>
      <c r="F6" s="536"/>
      <c r="G6" s="536"/>
      <c r="H6" s="536"/>
      <c r="I6" s="536"/>
      <c r="J6" s="642"/>
    </row>
    <row r="7" spans="2:10">
      <c r="B7" s="533"/>
      <c r="C7" s="534" t="s">
        <v>6</v>
      </c>
      <c r="D7" s="535" t="s">
        <v>183</v>
      </c>
      <c r="E7" s="536"/>
      <c r="F7" s="536"/>
      <c r="G7" s="536"/>
      <c r="H7" s="536"/>
      <c r="I7" s="536"/>
      <c r="J7" s="642"/>
    </row>
    <row r="8" spans="2:10">
      <c r="B8" s="533"/>
      <c r="C8" s="534" t="s">
        <v>8</v>
      </c>
      <c r="D8" s="535" t="str">
        <f>'2. RAB Progres Revit Akses&amp;Meu'!C7</f>
        <v>: Kelayu Jorong, Kec. Selong, Kab. Lombok Timur, Prov. NTB</v>
      </c>
      <c r="E8" s="536"/>
      <c r="F8" s="536"/>
      <c r="G8" s="536"/>
      <c r="H8" s="536"/>
      <c r="I8" s="536"/>
      <c r="J8" s="642"/>
    </row>
    <row r="9" spans="2:10">
      <c r="B9" s="533"/>
      <c r="C9" s="534" t="s">
        <v>10</v>
      </c>
      <c r="D9" s="535" t="s">
        <v>144</v>
      </c>
      <c r="E9" s="536"/>
      <c r="F9" s="536"/>
      <c r="G9" s="536"/>
      <c r="H9" s="536"/>
      <c r="I9" s="536"/>
      <c r="J9" s="642"/>
    </row>
    <row r="10" spans="2:10">
      <c r="B10" s="533"/>
      <c r="C10" s="534" t="s">
        <v>11</v>
      </c>
      <c r="D10" s="535" t="s">
        <v>145</v>
      </c>
      <c r="E10" s="536"/>
      <c r="F10" s="536"/>
      <c r="G10" s="536"/>
      <c r="H10" s="536"/>
      <c r="I10" s="536"/>
      <c r="J10" s="642"/>
    </row>
    <row r="11" spans="2:10">
      <c r="B11" s="533"/>
      <c r="C11" s="534" t="s">
        <v>13</v>
      </c>
      <c r="D11" s="535" t="str">
        <f>'RAB Progres RKB'!F11</f>
        <v>Minggu Ke 9 (tgl 26 s.d. 01 bulan September tahun 2025)</v>
      </c>
      <c r="E11" s="536"/>
      <c r="F11" s="536"/>
      <c r="G11" s="536"/>
      <c r="H11" s="536"/>
      <c r="I11" s="536"/>
      <c r="J11" s="642"/>
    </row>
    <row r="12" ht="14.75" spans="2:10">
      <c r="B12" s="533"/>
      <c r="C12" s="534"/>
      <c r="D12" s="536"/>
      <c r="E12" s="536"/>
      <c r="F12" s="536"/>
      <c r="G12" s="536"/>
      <c r="H12" s="536"/>
      <c r="I12" s="536"/>
      <c r="J12" s="642"/>
    </row>
    <row r="13" ht="43.2" customHeight="1" spans="2:10">
      <c r="B13" s="537" t="s">
        <v>147</v>
      </c>
      <c r="C13" s="538" t="s">
        <v>148</v>
      </c>
      <c r="D13" s="538" t="s">
        <v>149</v>
      </c>
      <c r="E13" s="538" t="s">
        <v>150</v>
      </c>
      <c r="F13" s="539" t="s">
        <v>152</v>
      </c>
      <c r="G13" s="540" t="s">
        <v>154</v>
      </c>
      <c r="H13" s="541" t="s">
        <v>184</v>
      </c>
      <c r="I13" s="643" t="s">
        <v>156</v>
      </c>
      <c r="J13" s="644" t="s">
        <v>26</v>
      </c>
    </row>
    <row r="14" spans="2:10">
      <c r="B14" s="542">
        <v>1</v>
      </c>
      <c r="C14" s="543">
        <v>2</v>
      </c>
      <c r="D14" s="544">
        <v>5</v>
      </c>
      <c r="E14" s="544">
        <v>6</v>
      </c>
      <c r="F14" s="545"/>
      <c r="G14" s="546"/>
      <c r="H14" s="547"/>
      <c r="I14" s="645"/>
      <c r="J14" s="646"/>
    </row>
    <row r="15" ht="14.75" spans="2:10">
      <c r="B15" s="548"/>
      <c r="C15" s="549"/>
      <c r="D15" s="550" t="s">
        <v>35</v>
      </c>
      <c r="E15" s="550" t="s">
        <v>36</v>
      </c>
      <c r="F15" s="551" t="s">
        <v>157</v>
      </c>
      <c r="G15" s="552" t="s">
        <v>158</v>
      </c>
      <c r="H15" s="553" t="s">
        <v>41</v>
      </c>
      <c r="I15" s="647" t="s">
        <v>42</v>
      </c>
      <c r="J15" s="648" t="s">
        <v>159</v>
      </c>
    </row>
    <row r="16" spans="2:13">
      <c r="B16" s="554" t="s">
        <v>160</v>
      </c>
      <c r="C16" s="555" t="s">
        <v>161</v>
      </c>
      <c r="D16" s="556"/>
      <c r="E16" s="557"/>
      <c r="F16" s="558"/>
      <c r="G16" s="559"/>
      <c r="H16" s="560"/>
      <c r="I16" s="649"/>
      <c r="J16" s="650"/>
      <c r="M16" s="651"/>
    </row>
    <row r="17" spans="2:11">
      <c r="B17" s="561">
        <v>1</v>
      </c>
      <c r="C17" s="562" t="str">
        <f>'2. RAB Progres Revit Akses&amp;Meu'!B16</f>
        <v>Pembangunan Ruang Kelas Baru (1 ruang)</v>
      </c>
      <c r="D17" s="563">
        <f>'2. RAB Progres Revit Akses&amp;Meu'!C16</f>
        <v>161132472.262995</v>
      </c>
      <c r="E17" s="564">
        <f t="shared" ref="E17:E19" si="0">(D17/D$42)*100</f>
        <v>24.8229640166481</v>
      </c>
      <c r="F17" s="565">
        <f>'RAB Progres RKB'!N109</f>
        <v>13.8011038952019</v>
      </c>
      <c r="G17" s="566">
        <f>'RAB Progres RKB'!P109</f>
        <v>2.87628858860941</v>
      </c>
      <c r="H17" s="567">
        <f>'RAB Progres RKB'!Q109</f>
        <v>16.6773924838114</v>
      </c>
      <c r="I17" s="652">
        <f>'RAB Progres RKB'!S109</f>
        <v>108257397.465288</v>
      </c>
      <c r="J17" s="653">
        <f>D17-I17</f>
        <v>52875074.7977071</v>
      </c>
      <c r="K17" s="651"/>
    </row>
    <row r="18" spans="2:10">
      <c r="B18" s="561">
        <v>2</v>
      </c>
      <c r="C18" s="562" t="str">
        <f>'2. RAB Progres Revit Akses&amp;Meu'!B17</f>
        <v>Pembangunan Ruang Kelas Keterampilan Kering (1 ruang)</v>
      </c>
      <c r="D18" s="563">
        <f>'2. RAB Progres Revit Akses&amp;Meu'!C17</f>
        <v>236399085.835324</v>
      </c>
      <c r="E18" s="564">
        <f t="shared" si="0"/>
        <v>36.4180225056128</v>
      </c>
      <c r="F18" s="565">
        <f>'RAB Progres RK. Ket.'!N110</f>
        <v>20.8961344949742</v>
      </c>
      <c r="G18" s="566">
        <f>'RAB Progres RK. Ket.'!P110</f>
        <v>3.50244626579535</v>
      </c>
      <c r="H18" s="567">
        <f>'RAB Progres RK. Ket.'!Q110</f>
        <v>24.3985807607695</v>
      </c>
      <c r="I18" s="652">
        <f>'RAB Progres RK. Ket.'!S110</f>
        <v>158377687.493501</v>
      </c>
      <c r="J18" s="653">
        <f>D18-I18</f>
        <v>78021398.3418228</v>
      </c>
    </row>
    <row r="19" spans="2:10">
      <c r="B19" s="568">
        <v>3</v>
      </c>
      <c r="C19" s="562" t="str">
        <f>'2. RAB Progres Revit Akses&amp;Meu'!B18</f>
        <v>Pembangunan Toilet (1 ruang)</v>
      </c>
      <c r="D19" s="563">
        <f>'2. RAB Progres Revit Akses&amp;Meu'!C18</f>
        <v>147644388.116683</v>
      </c>
      <c r="E19" s="564">
        <f t="shared" si="0"/>
        <v>22.7450822420115</v>
      </c>
      <c r="F19" s="565">
        <f>'RAB Progres Toilet'!N121</f>
        <v>9.13767894382045</v>
      </c>
      <c r="G19" s="566">
        <f>'RAB Progres Toilet'!P121</f>
        <v>1.21640362816221</v>
      </c>
      <c r="H19" s="567">
        <f>'RAB Progres Toilet'!Q121</f>
        <v>10.3540825719827</v>
      </c>
      <c r="I19" s="652">
        <f>'RAB Progres Toilet'!S121</f>
        <v>67211108.2995493</v>
      </c>
      <c r="J19" s="653">
        <f>D19-I19</f>
        <v>80433279.8171334</v>
      </c>
    </row>
    <row r="20" ht="14.75" spans="2:10">
      <c r="B20" s="569"/>
      <c r="C20" s="570"/>
      <c r="D20" s="571"/>
      <c r="E20" s="572"/>
      <c r="F20" s="573"/>
      <c r="G20" s="574"/>
      <c r="H20" s="575"/>
      <c r="I20" s="654"/>
      <c r="J20" s="655">
        <f>D20-I20</f>
        <v>0</v>
      </c>
    </row>
    <row r="21" ht="14.75" spans="2:10">
      <c r="B21" s="576"/>
      <c r="C21" s="577" t="s">
        <v>162</v>
      </c>
      <c r="D21" s="578">
        <f t="shared" ref="D21:H21" si="1">SUM(D17:D19)</f>
        <v>545175946.215002</v>
      </c>
      <c r="E21" s="579">
        <f t="shared" si="1"/>
        <v>83.9860687642724</v>
      </c>
      <c r="F21" s="580">
        <f t="shared" si="1"/>
        <v>43.8349173339966</v>
      </c>
      <c r="G21" s="581">
        <f t="shared" si="1"/>
        <v>7.59513848256698</v>
      </c>
      <c r="H21" s="582">
        <f t="shared" si="1"/>
        <v>51.4300558165635</v>
      </c>
      <c r="I21" s="656">
        <f>SUM(I16:I20)</f>
        <v>333846193.258339</v>
      </c>
      <c r="J21" s="657">
        <f>D21-I21</f>
        <v>211329752.956663</v>
      </c>
    </row>
    <row r="22" spans="2:10">
      <c r="B22" s="583" t="s">
        <v>163</v>
      </c>
      <c r="C22" s="584" t="s">
        <v>164</v>
      </c>
      <c r="D22" s="556"/>
      <c r="E22" s="557"/>
      <c r="F22" s="558"/>
      <c r="G22" s="559"/>
      <c r="H22" s="560"/>
      <c r="I22" s="649"/>
      <c r="J22" s="658">
        <f t="shared" ref="J22:J40" si="2">D22-I22</f>
        <v>0</v>
      </c>
    </row>
    <row r="23" spans="2:10">
      <c r="B23" s="561">
        <v>1</v>
      </c>
      <c r="C23" s="585" t="str">
        <f>'2. RAB Progres Revit Akses&amp;Meu'!B22</f>
        <v>Aksesibilitas Pembangunan Ruang Kelas Baru ( 1 ruang )</v>
      </c>
      <c r="D23" s="563">
        <f>'2. RAB Progres Revit Akses&amp;Meu'!C22</f>
        <v>7037036.62440222</v>
      </c>
      <c r="E23" s="564">
        <f t="shared" ref="E23:E25" si="3">(D23/D$42)*100</f>
        <v>1.08407761922913</v>
      </c>
      <c r="F23" s="565">
        <f>'2. RAB Progres Revit Akses&amp;Meu'!F22</f>
        <v>0.154868231318447</v>
      </c>
      <c r="G23" s="566">
        <f>'2. RAB Progres Revit Akses&amp;Meu'!H22</f>
        <v>0.0774341156592237</v>
      </c>
      <c r="H23" s="567">
        <f>F23+G23</f>
        <v>0.232302346977671</v>
      </c>
      <c r="I23" s="652">
        <f>'2. RAB Progres Revit Akses&amp;Meu'!J22</f>
        <v>1507936.41951476</v>
      </c>
      <c r="J23" s="653">
        <f t="shared" si="2"/>
        <v>5529100.20488746</v>
      </c>
    </row>
    <row r="24" spans="2:10">
      <c r="B24" s="561">
        <v>2</v>
      </c>
      <c r="C24" s="585" t="str">
        <f>'2. RAB Progres Revit Akses&amp;Meu'!B23</f>
        <v>Aksesibilitas Pembangunan Ruang Kelas Keterampilan Kering (1 ruang)</v>
      </c>
      <c r="D24" s="563">
        <f>'2. RAB Progres Revit Akses&amp;Meu'!C23</f>
        <v>8735298.16467568</v>
      </c>
      <c r="E24" s="564">
        <f t="shared" si="3"/>
        <v>1.3457001495175</v>
      </c>
      <c r="F24" s="565">
        <f>'2. RAB Progres Revit Akses&amp;Meu'!F23</f>
        <v>0.1922428785025</v>
      </c>
      <c r="G24" s="566">
        <f>'2. RAB Progres Revit Akses&amp;Meu'!H23</f>
        <v>0.0961214392512502</v>
      </c>
      <c r="H24" s="567">
        <f>F24+G24</f>
        <v>0.288364317753751</v>
      </c>
      <c r="I24" s="652">
        <f>'2. RAB Progres Revit Akses&amp;Meu'!J23</f>
        <v>1871849.60671622</v>
      </c>
      <c r="J24" s="653">
        <f t="shared" si="2"/>
        <v>6863448.55795947</v>
      </c>
    </row>
    <row r="25" spans="2:10">
      <c r="B25" s="561">
        <v>3</v>
      </c>
      <c r="C25" s="585" t="str">
        <f>'2. RAB Progres Revit Akses&amp;Meu'!B24</f>
        <v>Aksesibilitas Pembangunan Toilet (1 ruang)</v>
      </c>
      <c r="D25" s="563">
        <f>'2. RAB Progres Revit Akses&amp;Meu'!C24</f>
        <v>12888913.8833171</v>
      </c>
      <c r="E25" s="564">
        <f t="shared" si="3"/>
        <v>1.98557771159286</v>
      </c>
      <c r="F25" s="565">
        <f>'2. RAB Progres Revit Akses&amp;Meu'!F24</f>
        <v>0.28365395879898</v>
      </c>
      <c r="G25" s="566">
        <f>'2. RAB Progres Revit Akses&amp;Meu'!H24</f>
        <v>0.14182697939949</v>
      </c>
      <c r="H25" s="567">
        <f>F25+G25</f>
        <v>0.42548093819847</v>
      </c>
      <c r="I25" s="652">
        <f>'2. RAB Progres Revit Akses&amp;Meu'!J24</f>
        <v>2761910.11785367</v>
      </c>
      <c r="J25" s="653">
        <f t="shared" si="2"/>
        <v>10127003.7654634</v>
      </c>
    </row>
    <row r="26" ht="14.75" spans="2:10">
      <c r="B26" s="569"/>
      <c r="C26" s="586"/>
      <c r="D26" s="571"/>
      <c r="E26" s="572"/>
      <c r="F26" s="573"/>
      <c r="G26" s="574"/>
      <c r="H26" s="575"/>
      <c r="I26" s="654"/>
      <c r="J26" s="655">
        <f t="shared" si="2"/>
        <v>0</v>
      </c>
    </row>
    <row r="27" ht="14.75" spans="2:10">
      <c r="B27" s="576"/>
      <c r="C27" s="577" t="s">
        <v>162</v>
      </c>
      <c r="D27" s="587">
        <f>SUM(D22:D26)</f>
        <v>28661248.672395</v>
      </c>
      <c r="E27" s="579">
        <f>SUM(E23:E25)</f>
        <v>4.4153554803395</v>
      </c>
      <c r="F27" s="588">
        <f>SUM(F23:F25)</f>
        <v>0.630765068619928</v>
      </c>
      <c r="G27" s="589">
        <f>SUM(G23:G25)</f>
        <v>0.315382534309964</v>
      </c>
      <c r="H27" s="590">
        <f>SUM(H23:H25)</f>
        <v>0.946147602929892</v>
      </c>
      <c r="I27" s="659">
        <f>SUM(I23:I25)</f>
        <v>6141696.14408465</v>
      </c>
      <c r="J27" s="657">
        <f t="shared" si="2"/>
        <v>22519552.5283104</v>
      </c>
    </row>
    <row r="28" spans="2:10">
      <c r="B28" s="554" t="s">
        <v>168</v>
      </c>
      <c r="C28" s="584" t="s">
        <v>169</v>
      </c>
      <c r="D28" s="556"/>
      <c r="E28" s="557"/>
      <c r="F28" s="565"/>
      <c r="G28" s="566"/>
      <c r="H28" s="567"/>
      <c r="I28" s="652"/>
      <c r="J28" s="658">
        <f t="shared" si="2"/>
        <v>0</v>
      </c>
    </row>
    <row r="29" spans="2:10">
      <c r="B29" s="561">
        <v>1</v>
      </c>
      <c r="C29" s="585" t="str">
        <f>'2. RAB Progres Revit Akses&amp;Meu'!B28</f>
        <v>Meubelair Pembangunan Ruang Kelas Baru ( 1 ruang )</v>
      </c>
      <c r="D29" s="563">
        <f>'2. RAB Progres Revit Akses&amp;Meu'!C28</f>
        <v>9408445.11260296</v>
      </c>
      <c r="E29" s="564">
        <f>(D29/D$42)*100</f>
        <v>1.44940055348724</v>
      </c>
      <c r="F29" s="565">
        <f>'2. RAB Progres Revit Akses&amp;Meu'!F28</f>
        <v>0</v>
      </c>
      <c r="G29" s="566">
        <f>'2. RAB Progres Revit Akses&amp;Meu'!H28</f>
        <v>0</v>
      </c>
      <c r="H29" s="567">
        <f>F29+G29</f>
        <v>0</v>
      </c>
      <c r="I29" s="652">
        <f>'2. RAB Progres Revit Akses&amp;Meu'!J28</f>
        <v>0</v>
      </c>
      <c r="J29" s="653">
        <f t="shared" si="2"/>
        <v>9408445.11260296</v>
      </c>
    </row>
    <row r="30" spans="2:10">
      <c r="B30" s="561">
        <v>2</v>
      </c>
      <c r="C30" s="585" t="str">
        <f>'2. RAB Progres Revit Akses&amp;Meu'!B29</f>
        <v>Meubelair Pembangunan Ruang Kelas Keterampilan Kering (1 ruang)</v>
      </c>
      <c r="D30" s="563">
        <f>'2. RAB Progres Revit Akses&amp;Meu'!C29</f>
        <v>24950000</v>
      </c>
      <c r="E30" s="564">
        <f>(D30/D$42)*100</f>
        <v>3.84362595271621</v>
      </c>
      <c r="F30" s="565">
        <f>'2. RAB Progres Revit Akses&amp;Meu'!F29</f>
        <v>0</v>
      </c>
      <c r="G30" s="566">
        <f>'2. RAB Progres Revit Akses&amp;Meu'!H29</f>
        <v>0</v>
      </c>
      <c r="H30" s="567">
        <f>F30+G30</f>
        <v>0</v>
      </c>
      <c r="I30" s="652">
        <f>'2. RAB Progres Revit Akses&amp;Meu'!J29</f>
        <v>0</v>
      </c>
      <c r="J30" s="653">
        <f t="shared" si="2"/>
        <v>24950000</v>
      </c>
    </row>
    <row r="31" ht="14.75" spans="2:10">
      <c r="B31" s="569"/>
      <c r="C31" s="586"/>
      <c r="D31" s="571"/>
      <c r="E31" s="572"/>
      <c r="F31" s="573"/>
      <c r="G31" s="574"/>
      <c r="H31" s="575"/>
      <c r="I31" s="654"/>
      <c r="J31" s="655">
        <f t="shared" si="2"/>
        <v>0</v>
      </c>
    </row>
    <row r="32" ht="14.75" spans="2:10">
      <c r="B32" s="576"/>
      <c r="C32" s="577" t="s">
        <v>162</v>
      </c>
      <c r="D32" s="578">
        <f t="shared" ref="D32:I32" si="4">SUM(D29:D30)</f>
        <v>34358445.112603</v>
      </c>
      <c r="E32" s="579">
        <f t="shared" si="4"/>
        <v>5.29302650620345</v>
      </c>
      <c r="F32" s="588">
        <f t="shared" si="4"/>
        <v>0</v>
      </c>
      <c r="G32" s="589">
        <f t="shared" si="4"/>
        <v>0</v>
      </c>
      <c r="H32" s="590">
        <f t="shared" si="4"/>
        <v>0</v>
      </c>
      <c r="I32" s="659">
        <f t="shared" si="4"/>
        <v>0</v>
      </c>
      <c r="J32" s="660">
        <f t="shared" si="2"/>
        <v>34358445.112603</v>
      </c>
    </row>
    <row r="33" ht="14.75" spans="2:10">
      <c r="B33" s="591"/>
      <c r="C33" s="592" t="s">
        <v>172</v>
      </c>
      <c r="D33" s="593">
        <f>SUM(D21+D27+D32)</f>
        <v>608195640</v>
      </c>
      <c r="E33" s="578">
        <f>SUM(E21+E27+E32)</f>
        <v>93.6944507508153</v>
      </c>
      <c r="F33" s="594">
        <f>F21+F27+F32</f>
        <v>44.4656824026165</v>
      </c>
      <c r="G33" s="595">
        <f t="shared" ref="G33:H33" si="5">G21+G27+G32</f>
        <v>7.91052101687694</v>
      </c>
      <c r="H33" s="596">
        <f t="shared" si="5"/>
        <v>52.3762034194934</v>
      </c>
      <c r="I33" s="596">
        <f>SUM(I21+I27+I32)</f>
        <v>339987889.402423</v>
      </c>
      <c r="J33" s="660">
        <f t="shared" si="2"/>
        <v>268207750.597577</v>
      </c>
    </row>
    <row r="34" spans="2:10">
      <c r="B34" s="554" t="s">
        <v>173</v>
      </c>
      <c r="C34" s="555" t="s">
        <v>174</v>
      </c>
      <c r="D34" s="556"/>
      <c r="E34" s="557"/>
      <c r="F34" s="597"/>
      <c r="G34" s="559"/>
      <c r="H34" s="560"/>
      <c r="I34" s="649"/>
      <c r="J34" s="658">
        <f t="shared" si="2"/>
        <v>0</v>
      </c>
    </row>
    <row r="35" spans="2:11">
      <c r="B35" s="561">
        <v>1</v>
      </c>
      <c r="C35" s="585" t="str">
        <f>'2. RAB Progres Revit Akses&amp;Meu'!B34</f>
        <v>Biaya Perencanaan (1.99%)</v>
      </c>
      <c r="D35" s="598">
        <f>'2. RAB Progres Revit Akses&amp;Meu'!C34</f>
        <v>12102999.9920401</v>
      </c>
      <c r="E35" s="564">
        <f>(D35/D$42)*100</f>
        <v>1.864505205416</v>
      </c>
      <c r="F35" s="565">
        <f>'2. RAB Progres Revit Akses&amp;Meu'!F34</f>
        <v>1.864505205416</v>
      </c>
      <c r="G35" s="566">
        <f>'2. RAB Progres Revit Akses&amp;Meu'!H34</f>
        <v>0</v>
      </c>
      <c r="H35" s="567">
        <f>F35+G35</f>
        <v>1.864505205416</v>
      </c>
      <c r="I35" s="652">
        <f>'2. RAB Progres Revit Akses&amp;Meu'!J34</f>
        <v>12102999.9920401</v>
      </c>
      <c r="J35" s="653">
        <f t="shared" si="2"/>
        <v>0</v>
      </c>
      <c r="K35" s="661">
        <v>0.0181225</v>
      </c>
    </row>
    <row r="36" ht="14.75" spans="2:11">
      <c r="B36" s="568">
        <v>2</v>
      </c>
      <c r="C36" s="585" t="str">
        <f>'2. RAB Progres Revit Akses&amp;Meu'!B35</f>
        <v>Biaya Pengawasan (2.32%)</v>
      </c>
      <c r="D36" s="598">
        <f>'2. RAB Progres Revit Akses&amp;Meu'!C35</f>
        <v>14109999.9907201</v>
      </c>
      <c r="E36" s="599">
        <f>(D36/D$42)*100</f>
        <v>2.17368986601833</v>
      </c>
      <c r="F36" s="565">
        <f>'2. RAB Progres Revit Akses&amp;Meu'!F35</f>
        <v>0.434737973203665</v>
      </c>
      <c r="G36" s="566">
        <f>'2. RAB Progres Revit Akses&amp;Meu'!H35</f>
        <v>0.434737973203665</v>
      </c>
      <c r="H36" s="600">
        <f>F36+G36</f>
        <v>0.869475946407331</v>
      </c>
      <c r="I36" s="652">
        <f>'2. RAB Progres Revit Akses&amp;Meu'!J35</f>
        <v>5643999.99628804</v>
      </c>
      <c r="J36" s="655">
        <f t="shared" si="2"/>
        <v>8465999.99443207</v>
      </c>
      <c r="K36" s="661">
        <v>0.0206415</v>
      </c>
    </row>
    <row r="37" ht="14.75" spans="2:11">
      <c r="B37" s="591"/>
      <c r="C37" s="577" t="s">
        <v>162</v>
      </c>
      <c r="D37" s="593">
        <f>SUM(D35:D36)</f>
        <v>26212999.9827602</v>
      </c>
      <c r="E37" s="578">
        <f>SUM(E35:E36)</f>
        <v>4.03819507143433</v>
      </c>
      <c r="F37" s="594">
        <f>SUM(F35:F36)</f>
        <v>2.29924317861967</v>
      </c>
      <c r="G37" s="595">
        <f>SUM(G35:G36)</f>
        <v>0.434737973203665</v>
      </c>
      <c r="H37" s="596">
        <f>SUM(H35:H36)</f>
        <v>2.73398115182333</v>
      </c>
      <c r="I37" s="662">
        <f>SUM(I34:I36)</f>
        <v>17746999.9883281</v>
      </c>
      <c r="J37" s="660">
        <f t="shared" si="2"/>
        <v>8465999.99443207</v>
      </c>
      <c r="K37" s="517"/>
    </row>
    <row r="38" spans="2:11">
      <c r="B38" s="554" t="s">
        <v>177</v>
      </c>
      <c r="C38" s="555" t="s">
        <v>178</v>
      </c>
      <c r="D38" s="556"/>
      <c r="E38" s="557"/>
      <c r="F38" s="601"/>
      <c r="G38" s="602"/>
      <c r="H38" s="603"/>
      <c r="I38" s="663"/>
      <c r="J38" s="653">
        <f t="shared" si="2"/>
        <v>0</v>
      </c>
      <c r="K38" s="517"/>
    </row>
    <row r="39" ht="14.75" spans="2:11">
      <c r="B39" s="561">
        <v>1</v>
      </c>
      <c r="C39" s="604" t="str">
        <f>'2. RAB Progres Revit Akses&amp;Meu'!B38</f>
        <v>Biaya Pengelolaan (2.42%)</v>
      </c>
      <c r="D39" s="605">
        <f>'2. RAB Progres Revit Akses&amp;Meu'!C38</f>
        <v>14717999.9903202</v>
      </c>
      <c r="E39" s="599">
        <f>(D39/D$42)*100</f>
        <v>2.26735417775037</v>
      </c>
      <c r="F39" s="606">
        <f>'2. RAB Progres Revit Akses&amp;Meu'!F38</f>
        <v>0.906941671100147</v>
      </c>
      <c r="G39" s="607">
        <f>'2. RAB Progres Revit Akses&amp;Meu'!H38</f>
        <v>0</v>
      </c>
      <c r="H39" s="600">
        <f>F39+G39</f>
        <v>0.906941671100147</v>
      </c>
      <c r="I39" s="652">
        <f>'2. RAB Progres Revit Akses&amp;Meu'!J38</f>
        <v>5887199.99612809</v>
      </c>
      <c r="J39" s="655">
        <f t="shared" si="2"/>
        <v>8830799.99419213</v>
      </c>
      <c r="K39" s="661">
        <v>0.02002275</v>
      </c>
    </row>
    <row r="40" ht="14.75" spans="2:14">
      <c r="B40" s="591"/>
      <c r="C40" s="577" t="s">
        <v>162</v>
      </c>
      <c r="D40" s="608">
        <f t="shared" ref="D40:I40" si="6">SUM(D39)</f>
        <v>14717999.9903202</v>
      </c>
      <c r="E40" s="609">
        <f t="shared" si="6"/>
        <v>2.26735417775037</v>
      </c>
      <c r="F40" s="580">
        <f t="shared" si="6"/>
        <v>0.906941671100147</v>
      </c>
      <c r="G40" s="589">
        <f t="shared" si="6"/>
        <v>0</v>
      </c>
      <c r="H40" s="590">
        <f t="shared" si="6"/>
        <v>0.906941671100147</v>
      </c>
      <c r="I40" s="662">
        <f t="shared" si="6"/>
        <v>5887199.99612809</v>
      </c>
      <c r="J40" s="660">
        <f t="shared" si="2"/>
        <v>8830799.99419213</v>
      </c>
      <c r="N40" s="651"/>
    </row>
    <row r="41" ht="14.75" spans="2:10">
      <c r="B41" s="610"/>
      <c r="C41" s="611"/>
      <c r="D41" s="612"/>
      <c r="E41" s="613"/>
      <c r="F41" s="614"/>
      <c r="G41" s="615"/>
      <c r="H41" s="616"/>
      <c r="I41" s="664"/>
      <c r="J41" s="665"/>
    </row>
    <row r="42" ht="14.75" spans="2:14">
      <c r="B42" s="617"/>
      <c r="C42" s="577" t="s">
        <v>180</v>
      </c>
      <c r="D42" s="578">
        <f>SUM(D33+D37+D40)</f>
        <v>649126639.97308</v>
      </c>
      <c r="E42" s="579">
        <f t="shared" ref="E42:J42" si="7">SUM(E33+E37+E40)</f>
        <v>100</v>
      </c>
      <c r="F42" s="580">
        <f t="shared" si="7"/>
        <v>47.6718672523363</v>
      </c>
      <c r="G42" s="581">
        <f t="shared" si="7"/>
        <v>8.34525899008061</v>
      </c>
      <c r="H42" s="582">
        <f t="shared" si="7"/>
        <v>56.0171262424169</v>
      </c>
      <c r="I42" s="596">
        <f t="shared" si="7"/>
        <v>363622089.386879</v>
      </c>
      <c r="J42" s="660">
        <f t="shared" si="7"/>
        <v>285504550.586201</v>
      </c>
      <c r="N42" s="651">
        <f>SUM(G21,G37)</f>
        <v>8.02987645577064</v>
      </c>
    </row>
    <row r="43" ht="14.75" spans="2:10">
      <c r="B43" s="618"/>
      <c r="C43" s="619"/>
      <c r="D43" s="620"/>
      <c r="E43" s="621"/>
      <c r="F43" s="622"/>
      <c r="G43" s="622"/>
      <c r="H43" s="622"/>
      <c r="J43" s="621"/>
    </row>
    <row r="44" ht="14.75" spans="2:10">
      <c r="B44" s="623"/>
      <c r="C44" s="624" t="s">
        <v>185</v>
      </c>
      <c r="D44" s="625">
        <f>ROUNDDOWN(D42,-3)</f>
        <v>649126000</v>
      </c>
      <c r="E44" s="626"/>
      <c r="F44" s="627"/>
      <c r="G44" s="627"/>
      <c r="H44" s="627"/>
      <c r="I44" s="666">
        <f>INT(I42/100)*100</f>
        <v>363622000</v>
      </c>
      <c r="J44" s="667">
        <f>INT(J42/100)*100</f>
        <v>285504500</v>
      </c>
    </row>
    <row r="45" ht="14.75" spans="2:10">
      <c r="B45" s="628"/>
      <c r="C45" s="629" t="s">
        <v>181</v>
      </c>
      <c r="D45" s="630"/>
      <c r="F45" s="627"/>
      <c r="G45" s="627"/>
      <c r="H45" s="627"/>
      <c r="I45" s="668">
        <f>I44/D44</f>
        <v>0.560171676993373</v>
      </c>
      <c r="J45" s="669">
        <f>J44/D44</f>
        <v>0.439829093273109</v>
      </c>
    </row>
    <row r="46" spans="2:3">
      <c r="B46" s="623"/>
      <c r="C46" s="631"/>
    </row>
    <row r="47" spans="2:13">
      <c r="B47" s="623"/>
      <c r="C47" s="631"/>
      <c r="M47" s="670"/>
    </row>
    <row r="48" ht="15.5" spans="2:9">
      <c r="B48" s="623"/>
      <c r="C48" s="632"/>
      <c r="D48" s="633"/>
      <c r="E48" s="634"/>
      <c r="F48" s="634"/>
      <c r="G48" s="634"/>
      <c r="H48" s="633" t="s">
        <v>186</v>
      </c>
      <c r="I48" s="634"/>
    </row>
    <row r="49" ht="15.5" spans="2:9">
      <c r="B49" s="628"/>
      <c r="C49" s="632"/>
      <c r="D49" s="634"/>
      <c r="E49" s="634"/>
      <c r="F49" s="634"/>
      <c r="G49" s="634"/>
      <c r="H49" s="634"/>
      <c r="I49" s="634"/>
    </row>
    <row r="50" ht="15.5" spans="2:9">
      <c r="B50" s="628"/>
      <c r="C50" s="415" t="s">
        <v>187</v>
      </c>
      <c r="D50" s="635"/>
      <c r="E50" s="636"/>
      <c r="F50" s="636"/>
      <c r="G50" s="636"/>
      <c r="H50" s="635"/>
      <c r="I50" s="419"/>
    </row>
    <row r="51" ht="15.5" spans="2:9">
      <c r="B51" s="623"/>
      <c r="C51" s="419" t="s">
        <v>188</v>
      </c>
      <c r="D51" s="419" t="s">
        <v>189</v>
      </c>
      <c r="E51" s="419"/>
      <c r="F51" s="419" t="s">
        <v>190</v>
      </c>
      <c r="G51" s="419"/>
      <c r="H51" s="637"/>
      <c r="I51" s="419" t="s">
        <v>191</v>
      </c>
    </row>
    <row r="52" ht="15.5" spans="2:9">
      <c r="B52" s="623"/>
      <c r="C52" s="422" t="s">
        <v>192</v>
      </c>
      <c r="D52" s="422"/>
      <c r="E52" s="422"/>
      <c r="F52" s="422" t="s">
        <v>193</v>
      </c>
      <c r="G52" s="422"/>
      <c r="H52" s="637"/>
      <c r="I52" s="422" t="s">
        <v>194</v>
      </c>
    </row>
    <row r="53" ht="15.5" spans="2:9">
      <c r="B53" s="623"/>
      <c r="C53" s="423"/>
      <c r="D53" s="419"/>
      <c r="E53" s="419"/>
      <c r="F53" s="419"/>
      <c r="G53" s="419"/>
      <c r="H53" s="635"/>
      <c r="I53" s="419"/>
    </row>
    <row r="54" ht="15.5" spans="2:9">
      <c r="B54" s="623"/>
      <c r="C54" s="419" t="s">
        <v>195</v>
      </c>
      <c r="D54" s="419" t="s">
        <v>196</v>
      </c>
      <c r="E54" s="419"/>
      <c r="F54" s="419" t="s">
        <v>196</v>
      </c>
      <c r="G54" s="419"/>
      <c r="H54" s="635"/>
      <c r="I54" s="419" t="s">
        <v>196</v>
      </c>
    </row>
    <row r="55" ht="15.5" spans="2:9">
      <c r="B55" s="623"/>
      <c r="C55" s="423"/>
      <c r="D55" s="423"/>
      <c r="E55" s="423"/>
      <c r="F55" s="423"/>
      <c r="G55" s="423"/>
      <c r="H55" s="635"/>
      <c r="I55" s="423"/>
    </row>
    <row r="56" ht="15.5" spans="2:9">
      <c r="B56" s="623"/>
      <c r="C56" s="423"/>
      <c r="D56" s="423"/>
      <c r="E56" s="423"/>
      <c r="F56" s="423"/>
      <c r="G56" s="423"/>
      <c r="H56" s="638"/>
      <c r="I56" s="423"/>
    </row>
    <row r="57" ht="15.5" spans="2:9">
      <c r="B57" s="623"/>
      <c r="C57" s="515" t="s">
        <v>197</v>
      </c>
      <c r="D57" s="515" t="s">
        <v>198</v>
      </c>
      <c r="E57" s="515"/>
      <c r="F57" s="515" t="s">
        <v>199</v>
      </c>
      <c r="G57" s="515"/>
      <c r="H57" s="636"/>
      <c r="I57" s="515" t="s">
        <v>200</v>
      </c>
    </row>
    <row r="58" spans="2:4">
      <c r="B58" s="623"/>
      <c r="C58" s="631"/>
      <c r="D58" s="417"/>
    </row>
    <row r="59" spans="2:4">
      <c r="B59" s="623"/>
      <c r="C59" s="631"/>
      <c r="D59" s="421"/>
    </row>
    <row r="60" spans="2:4">
      <c r="B60" s="623"/>
      <c r="C60" s="631"/>
      <c r="D60" s="417"/>
    </row>
    <row r="61" spans="2:4">
      <c r="B61" s="623"/>
      <c r="C61" s="631"/>
      <c r="D61" s="513"/>
    </row>
    <row r="62" spans="2:4">
      <c r="B62" s="623"/>
      <c r="C62" s="631"/>
      <c r="D62" s="513"/>
    </row>
    <row r="63" spans="2:4">
      <c r="B63" s="623"/>
      <c r="C63" s="631"/>
      <c r="D63" s="513"/>
    </row>
    <row r="64" spans="2:4">
      <c r="B64" s="623"/>
      <c r="C64" s="631"/>
      <c r="D64" s="514"/>
    </row>
    <row r="65" spans="2:3">
      <c r="B65" s="623"/>
      <c r="C65" s="631"/>
    </row>
    <row r="67" spans="2:3">
      <c r="B67" s="671"/>
      <c r="C67" s="672"/>
    </row>
    <row r="68" spans="2:4">
      <c r="B68" s="628"/>
      <c r="C68" s="631"/>
      <c r="D68" s="628"/>
    </row>
    <row r="69" spans="2:4">
      <c r="B69" s="623"/>
      <c r="C69" s="631"/>
      <c r="D69" s="628"/>
    </row>
    <row r="70" spans="2:4">
      <c r="B70" s="628"/>
      <c r="C70" s="631"/>
      <c r="D70" s="628"/>
    </row>
    <row r="71" spans="2:4">
      <c r="B71" s="623"/>
      <c r="C71" s="631"/>
      <c r="D71" s="628"/>
    </row>
    <row r="72" spans="2:4">
      <c r="B72" s="628"/>
      <c r="C72" s="631"/>
      <c r="D72" s="628"/>
    </row>
    <row r="73" spans="2:4">
      <c r="B73" s="628"/>
      <c r="C73" s="631"/>
      <c r="D73" s="628"/>
    </row>
    <row r="74" spans="2:4">
      <c r="B74" s="628"/>
      <c r="C74" s="631"/>
      <c r="D74" s="628"/>
    </row>
    <row r="75" spans="2:4">
      <c r="B75" s="628"/>
      <c r="C75" s="631"/>
      <c r="D75" s="628"/>
    </row>
    <row r="76" spans="2:4">
      <c r="B76" s="628"/>
      <c r="C76" s="631"/>
      <c r="D76" s="628"/>
    </row>
    <row r="77" spans="2:4">
      <c r="B77" s="628"/>
      <c r="C77" s="631"/>
      <c r="D77" s="628"/>
    </row>
    <row r="79" spans="2:3">
      <c r="B79" s="671"/>
      <c r="C79" s="672"/>
    </row>
    <row r="80" spans="2:3">
      <c r="B80" s="623"/>
      <c r="C80" s="631"/>
    </row>
    <row r="81" spans="2:3">
      <c r="B81" s="623"/>
      <c r="C81" s="631"/>
    </row>
    <row r="82" spans="2:3">
      <c r="B82" s="623"/>
      <c r="C82" s="631"/>
    </row>
    <row r="83" spans="2:3">
      <c r="B83" s="623"/>
      <c r="C83" s="631"/>
    </row>
    <row r="84" spans="2:3">
      <c r="B84" s="623"/>
      <c r="C84" s="631"/>
    </row>
    <row r="85" spans="2:3">
      <c r="B85" s="623"/>
      <c r="C85" s="631"/>
    </row>
    <row r="86" spans="2:3">
      <c r="B86" s="623"/>
      <c r="C86" s="631"/>
    </row>
    <row r="87" spans="2:3">
      <c r="B87" s="623"/>
      <c r="C87" s="631"/>
    </row>
    <row r="88" spans="2:3">
      <c r="B88" s="623"/>
      <c r="C88" s="631"/>
    </row>
    <row r="90" spans="2:3">
      <c r="B90" s="671"/>
      <c r="C90" s="672"/>
    </row>
    <row r="91" spans="2:3">
      <c r="B91" s="623"/>
      <c r="C91" s="631"/>
    </row>
    <row r="92" spans="2:3">
      <c r="B92" s="623"/>
      <c r="C92" s="631"/>
    </row>
    <row r="93" spans="2:3">
      <c r="B93" s="623"/>
      <c r="C93" s="631"/>
    </row>
    <row r="95" spans="2:3">
      <c r="B95" s="671"/>
      <c r="C95" s="672"/>
    </row>
    <row r="96" spans="2:3">
      <c r="B96" s="628"/>
      <c r="C96" s="631"/>
    </row>
    <row r="97" spans="2:3">
      <c r="B97" s="623"/>
      <c r="C97" s="631"/>
    </row>
    <row r="98" spans="2:3">
      <c r="B98" s="623"/>
      <c r="C98" s="631"/>
    </row>
    <row r="99" spans="2:3">
      <c r="B99" s="628"/>
      <c r="C99" s="631"/>
    </row>
    <row r="101" spans="2:3">
      <c r="B101" s="671"/>
      <c r="C101" s="672"/>
    </row>
    <row r="102" spans="2:4">
      <c r="B102" s="628"/>
      <c r="C102" s="631"/>
      <c r="D102" s="631"/>
    </row>
    <row r="103" spans="2:4">
      <c r="B103" s="623"/>
      <c r="C103" s="631"/>
      <c r="D103" s="628"/>
    </row>
    <row r="104" spans="2:4">
      <c r="B104" s="628"/>
      <c r="C104" s="631"/>
      <c r="D104" s="628"/>
    </row>
    <row r="105" spans="2:4">
      <c r="B105" s="623"/>
      <c r="C105" s="631"/>
      <c r="D105" s="628"/>
    </row>
    <row r="107" spans="2:3">
      <c r="B107" s="671"/>
      <c r="C107" s="672"/>
    </row>
    <row r="108" spans="2:3">
      <c r="B108" s="623"/>
      <c r="C108" s="631"/>
    </row>
    <row r="109" spans="2:3">
      <c r="B109" s="623"/>
      <c r="C109" s="631"/>
    </row>
    <row r="110" spans="2:3">
      <c r="B110" s="623"/>
      <c r="C110" s="631"/>
    </row>
    <row r="111" spans="2:3">
      <c r="B111" s="628"/>
      <c r="C111" s="631"/>
    </row>
    <row r="112" spans="2:3">
      <c r="B112" s="628"/>
      <c r="C112" s="631"/>
    </row>
    <row r="113" spans="2:3">
      <c r="B113" s="628"/>
      <c r="C113" s="631"/>
    </row>
    <row r="115" spans="2:3">
      <c r="B115" s="671"/>
      <c r="C115" s="672"/>
    </row>
    <row r="116" spans="2:4">
      <c r="B116" s="623"/>
      <c r="C116" s="631"/>
      <c r="D116" s="631"/>
    </row>
    <row r="117" spans="2:4">
      <c r="B117" s="628"/>
      <c r="C117" s="673"/>
      <c r="D117" s="631"/>
    </row>
    <row r="118" spans="2:4">
      <c r="B118" s="623"/>
      <c r="C118" s="673"/>
      <c r="D118" s="631"/>
    </row>
    <row r="119" spans="2:4">
      <c r="B119" s="628"/>
      <c r="C119" s="631"/>
      <c r="D119" s="628"/>
    </row>
    <row r="121" spans="2:3">
      <c r="B121" s="671"/>
      <c r="C121" s="672"/>
    </row>
    <row r="122" spans="2:3">
      <c r="B122" s="623"/>
      <c r="C122" s="631"/>
    </row>
    <row r="124" spans="2:3">
      <c r="B124" s="671"/>
      <c r="C124" s="672"/>
    </row>
    <row r="125" spans="2:3">
      <c r="B125" s="623"/>
      <c r="C125" s="631"/>
    </row>
    <row r="126" spans="2:3">
      <c r="B126" s="623"/>
      <c r="C126" s="631"/>
    </row>
    <row r="127" spans="2:3">
      <c r="B127" s="623"/>
      <c r="C127" s="631"/>
    </row>
    <row r="128" spans="2:3">
      <c r="B128" s="623"/>
      <c r="C128" s="631"/>
    </row>
    <row r="129" spans="2:3">
      <c r="B129" s="623"/>
      <c r="C129" s="631"/>
    </row>
    <row r="130" spans="2:3">
      <c r="B130" s="623"/>
      <c r="C130" s="631"/>
    </row>
    <row r="132" spans="2:3">
      <c r="B132" s="671"/>
      <c r="C132" s="672"/>
    </row>
    <row r="133" spans="2:3">
      <c r="B133" s="623"/>
      <c r="C133" s="631"/>
    </row>
    <row r="134" spans="2:3">
      <c r="B134" s="628"/>
      <c r="C134" s="631"/>
    </row>
  </sheetData>
  <mergeCells count="6">
    <mergeCell ref="F13:F14"/>
    <mergeCell ref="G13:G14"/>
    <mergeCell ref="H13:H14"/>
    <mergeCell ref="I13:I14"/>
    <mergeCell ref="J13:J14"/>
    <mergeCell ref="B2:J3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014"/>
  <sheetViews>
    <sheetView showGridLines="0" zoomScale="70" zoomScaleNormal="70" topLeftCell="A10" workbookViewId="0">
      <selection activeCell="AF47" sqref="AF47"/>
    </sheetView>
  </sheetViews>
  <sheetFormatPr defaultColWidth="14.4454545454545" defaultRowHeight="15" customHeight="1"/>
  <cols>
    <col min="1" max="1" width="2" style="319" customWidth="1"/>
    <col min="2" max="2" width="8.44545454545455" style="319" customWidth="1"/>
    <col min="3" max="3" width="4" style="319" customWidth="1"/>
    <col min="4" max="4" width="12.1090909090909" style="319" customWidth="1"/>
    <col min="5" max="5" width="4.55454545454545" style="319" customWidth="1"/>
    <col min="6" max="6" width="35" style="319" customWidth="1"/>
    <col min="7" max="7" width="8.55454545454545" style="319" customWidth="1"/>
    <col min="8" max="8" width="19.4454545454545" style="319" customWidth="1"/>
    <col min="9" max="9" width="8.33636363636364" style="319" customWidth="1"/>
    <col min="10" max="28" width="6.55454545454545" style="319" customWidth="1"/>
    <col min="29" max="29" width="7.55454545454545" style="319" customWidth="1"/>
    <col min="30" max="30" width="9.10909090909091" style="319" customWidth="1"/>
    <col min="31" max="31" width="6" style="319" customWidth="1"/>
    <col min="32" max="32" width="24.7818181818182" style="319" customWidth="1"/>
    <col min="33" max="33" width="23.7818181818182" style="319" customWidth="1"/>
    <col min="34" max="34" width="10.5545454545455" style="319" customWidth="1"/>
    <col min="35" max="35" width="16" style="319" customWidth="1"/>
    <col min="36" max="36" width="13.8909090909091" style="319" customWidth="1"/>
    <col min="37" max="37" width="16" style="319" customWidth="1"/>
    <col min="38" max="16384" width="14.4454545454545" style="319"/>
  </cols>
  <sheetData>
    <row r="2" ht="19.5" customHeight="1" spans="1:33">
      <c r="A2" s="320"/>
      <c r="B2" s="321" t="s">
        <v>201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481"/>
      <c r="AG2" s="505"/>
    </row>
    <row r="3" ht="19.2" customHeight="1" spans="1:33">
      <c r="A3" s="320"/>
      <c r="B3" s="323" t="s">
        <v>202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482"/>
      <c r="AG3" s="505"/>
    </row>
    <row r="4" ht="12" customHeight="1" spans="1:33">
      <c r="A4" s="320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G4" s="505"/>
    </row>
    <row r="5" ht="8.4" hidden="1" customHeight="1" spans="1:33">
      <c r="A5" s="326"/>
      <c r="B5" s="327" t="s">
        <v>203</v>
      </c>
      <c r="C5" s="327"/>
      <c r="D5" s="327"/>
      <c r="E5" s="328" t="s">
        <v>2</v>
      </c>
      <c r="F5" s="327"/>
      <c r="G5" s="327"/>
      <c r="H5" s="325"/>
      <c r="I5" s="325"/>
      <c r="J5" s="325"/>
      <c r="K5" s="327"/>
      <c r="L5" s="327"/>
      <c r="N5" s="325"/>
      <c r="O5" s="325"/>
      <c r="P5" s="327"/>
      <c r="U5" s="325"/>
      <c r="X5" s="325"/>
      <c r="AB5" s="325"/>
      <c r="AD5" s="348"/>
      <c r="AG5" s="505"/>
    </row>
    <row r="6" ht="12.75" customHeight="1" spans="1:33">
      <c r="A6" s="326"/>
      <c r="B6" s="327" t="s">
        <v>204</v>
      </c>
      <c r="C6" s="327"/>
      <c r="D6" s="327"/>
      <c r="E6" s="328" t="s">
        <v>2</v>
      </c>
      <c r="F6" s="329" t="s">
        <v>3</v>
      </c>
      <c r="G6" s="327"/>
      <c r="H6" s="325"/>
      <c r="I6" s="325"/>
      <c r="J6" s="327"/>
      <c r="K6" s="327"/>
      <c r="L6" s="327"/>
      <c r="N6" s="327"/>
      <c r="O6" s="327"/>
      <c r="P6" s="327"/>
      <c r="U6" s="327"/>
      <c r="X6" s="325"/>
      <c r="AB6" s="325"/>
      <c r="AD6" s="348"/>
      <c r="AG6" s="506"/>
    </row>
    <row r="7" ht="12.75" customHeight="1" spans="1:33">
      <c r="A7" s="326"/>
      <c r="B7" s="327" t="s">
        <v>205</v>
      </c>
      <c r="C7" s="327"/>
      <c r="D7" s="327"/>
      <c r="E7" s="328" t="s">
        <v>2</v>
      </c>
      <c r="F7" s="327" t="str">
        <f>'RAB Progres RKB'!F8</f>
        <v>Kelayu Jorong, Kec. Selong, Kab. Lombok Timur, Prov. NTB</v>
      </c>
      <c r="G7" s="327"/>
      <c r="H7" s="330"/>
      <c r="I7" s="330"/>
      <c r="J7" s="327"/>
      <c r="K7" s="327"/>
      <c r="L7" s="327"/>
      <c r="M7" s="327"/>
      <c r="N7" s="327"/>
      <c r="O7" s="327"/>
      <c r="P7" s="327"/>
      <c r="Q7" s="327"/>
      <c r="V7" s="327"/>
      <c r="X7" s="327"/>
      <c r="Y7" s="327"/>
      <c r="Z7" s="327"/>
      <c r="AA7" s="327"/>
      <c r="AB7" s="327"/>
      <c r="AC7" s="327"/>
      <c r="AD7" s="325"/>
      <c r="AG7" s="506"/>
    </row>
    <row r="8" ht="12.75" customHeight="1" spans="1:33">
      <c r="A8" s="326"/>
      <c r="B8" s="327" t="s">
        <v>206</v>
      </c>
      <c r="C8" s="327"/>
      <c r="D8" s="327"/>
      <c r="E8" s="328" t="s">
        <v>2</v>
      </c>
      <c r="F8" s="327" t="s">
        <v>207</v>
      </c>
      <c r="G8" s="327"/>
      <c r="H8" s="330"/>
      <c r="I8" s="330"/>
      <c r="J8" s="327"/>
      <c r="K8" s="327"/>
      <c r="L8" s="327"/>
      <c r="M8" s="327"/>
      <c r="N8" s="327"/>
      <c r="O8" s="327"/>
      <c r="P8" s="327"/>
      <c r="Q8" s="327"/>
      <c r="V8" s="327"/>
      <c r="X8" s="327"/>
      <c r="Y8" s="327"/>
      <c r="Z8" s="327"/>
      <c r="AA8" s="327"/>
      <c r="AB8" s="327"/>
      <c r="AC8" s="327"/>
      <c r="AD8" s="325"/>
      <c r="AF8" s="483"/>
      <c r="AG8" s="506"/>
    </row>
    <row r="9" ht="12.75" customHeight="1" spans="1:33">
      <c r="A9" s="326"/>
      <c r="B9" s="327" t="s">
        <v>208</v>
      </c>
      <c r="C9" s="327"/>
      <c r="D9" s="327"/>
      <c r="E9" s="328" t="s">
        <v>2</v>
      </c>
      <c r="F9" s="1076" t="s">
        <v>209</v>
      </c>
      <c r="G9" s="327"/>
      <c r="H9" s="330"/>
      <c r="I9" s="330"/>
      <c r="J9" s="327"/>
      <c r="K9" s="327"/>
      <c r="L9" s="327"/>
      <c r="M9" s="327"/>
      <c r="N9" s="327"/>
      <c r="O9" s="327"/>
      <c r="P9" s="327"/>
      <c r="Q9" s="327"/>
      <c r="U9" s="327"/>
      <c r="V9" s="327"/>
      <c r="W9" s="327"/>
      <c r="X9" s="327"/>
      <c r="Y9" s="327"/>
      <c r="Z9" s="327"/>
      <c r="AA9" s="327"/>
      <c r="AB9" s="327"/>
      <c r="AC9" s="327"/>
      <c r="AD9" s="325"/>
      <c r="AF9" s="483"/>
      <c r="AG9" s="506"/>
    </row>
    <row r="10" ht="12.75" customHeight="1" spans="1:30">
      <c r="A10" s="320"/>
      <c r="B10" s="331" t="s">
        <v>11</v>
      </c>
      <c r="C10" s="332"/>
      <c r="D10" s="329"/>
      <c r="E10" s="332" t="s">
        <v>2</v>
      </c>
      <c r="F10" s="1076" t="s">
        <v>12</v>
      </c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348"/>
    </row>
    <row r="11" ht="14.5" spans="1:30">
      <c r="A11" s="320"/>
      <c r="B11" s="331" t="s">
        <v>13</v>
      </c>
      <c r="C11" s="332"/>
      <c r="D11" s="329"/>
      <c r="E11" s="332" t="s">
        <v>2</v>
      </c>
      <c r="F11" s="1076" t="str">
        <f>'RAB Progres RKB'!F11</f>
        <v>Minggu Ke 9 (tgl 26 s.d. 01 bulan September tahun 2025)</v>
      </c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12"/>
      <c r="X11" s="412"/>
      <c r="Y11" s="412"/>
      <c r="Z11" s="412"/>
      <c r="AA11" s="412"/>
      <c r="AB11" s="412"/>
      <c r="AC11" s="412"/>
      <c r="AD11" s="348"/>
    </row>
    <row r="12" ht="12.75" customHeight="1" spans="1:30">
      <c r="A12" s="320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348"/>
    </row>
    <row r="13" ht="12.75" customHeight="1" spans="1:30">
      <c r="A13" s="320"/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348"/>
    </row>
    <row r="14" ht="12.75" customHeight="1" spans="1:30">
      <c r="A14" s="320"/>
      <c r="B14" s="333" t="s">
        <v>210</v>
      </c>
      <c r="C14" s="334" t="s">
        <v>211</v>
      </c>
      <c r="D14" s="335"/>
      <c r="E14" s="335"/>
      <c r="F14" s="335"/>
      <c r="G14" s="336"/>
      <c r="H14" s="337"/>
      <c r="I14" s="337"/>
      <c r="J14" s="334" t="s">
        <v>212</v>
      </c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484"/>
    </row>
    <row r="15" ht="12.75" customHeight="1" spans="1:30">
      <c r="A15" s="320"/>
      <c r="B15" s="338"/>
      <c r="C15" s="339"/>
      <c r="F15" s="340"/>
      <c r="G15" s="341"/>
      <c r="H15" s="342" t="s">
        <v>213</v>
      </c>
      <c r="I15" s="424" t="s">
        <v>214</v>
      </c>
      <c r="J15" s="425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485" t="s">
        <v>215</v>
      </c>
    </row>
    <row r="16" ht="12.75" customHeight="1" spans="1:30">
      <c r="A16" s="320"/>
      <c r="B16" s="338"/>
      <c r="C16" s="339"/>
      <c r="F16" s="340"/>
      <c r="G16" s="341"/>
      <c r="H16" s="342" t="s">
        <v>216</v>
      </c>
      <c r="I16" s="424" t="s">
        <v>217</v>
      </c>
      <c r="J16" s="426" t="s">
        <v>218</v>
      </c>
      <c r="K16" s="399"/>
      <c r="L16" s="399"/>
      <c r="M16" s="400"/>
      <c r="N16" s="426" t="s">
        <v>219</v>
      </c>
      <c r="O16" s="399"/>
      <c r="P16" s="399"/>
      <c r="Q16" s="400"/>
      <c r="R16" s="426" t="s">
        <v>220</v>
      </c>
      <c r="S16" s="399"/>
      <c r="T16" s="399"/>
      <c r="U16" s="400"/>
      <c r="V16" s="426" t="s">
        <v>221</v>
      </c>
      <c r="W16" s="399"/>
      <c r="X16" s="399"/>
      <c r="Y16" s="400"/>
      <c r="Z16" s="426" t="s">
        <v>222</v>
      </c>
      <c r="AA16" s="399"/>
      <c r="AB16" s="399"/>
      <c r="AC16" s="400"/>
      <c r="AD16" s="485"/>
    </row>
    <row r="17" ht="12.75" customHeight="1" spans="1:30">
      <c r="A17" s="320"/>
      <c r="B17" s="343"/>
      <c r="C17" s="344"/>
      <c r="D17" s="345"/>
      <c r="E17" s="345"/>
      <c r="F17" s="345"/>
      <c r="G17" s="346"/>
      <c r="H17" s="347"/>
      <c r="I17" s="427"/>
      <c r="J17" s="428" t="s">
        <v>223</v>
      </c>
      <c r="K17" s="429" t="s">
        <v>224</v>
      </c>
      <c r="L17" s="429" t="s">
        <v>225</v>
      </c>
      <c r="M17" s="430" t="s">
        <v>226</v>
      </c>
      <c r="N17" s="428" t="s">
        <v>227</v>
      </c>
      <c r="O17" s="429" t="s">
        <v>228</v>
      </c>
      <c r="P17" s="429" t="s">
        <v>229</v>
      </c>
      <c r="Q17" s="430" t="s">
        <v>230</v>
      </c>
      <c r="R17" s="428" t="s">
        <v>231</v>
      </c>
      <c r="S17" s="429" t="s">
        <v>232</v>
      </c>
      <c r="T17" s="429" t="s">
        <v>233</v>
      </c>
      <c r="U17" s="430" t="s">
        <v>234</v>
      </c>
      <c r="V17" s="428" t="s">
        <v>235</v>
      </c>
      <c r="W17" s="429" t="s">
        <v>236</v>
      </c>
      <c r="X17" s="429" t="s">
        <v>237</v>
      </c>
      <c r="Y17" s="430" t="s">
        <v>238</v>
      </c>
      <c r="Z17" s="428" t="s">
        <v>239</v>
      </c>
      <c r="AA17" s="429" t="s">
        <v>240</v>
      </c>
      <c r="AB17" s="429" t="s">
        <v>241</v>
      </c>
      <c r="AC17" s="430" t="s">
        <v>242</v>
      </c>
      <c r="AD17" s="486"/>
    </row>
    <row r="18" ht="12.75" customHeight="1" spans="1:30">
      <c r="A18" s="348"/>
      <c r="B18" s="349"/>
      <c r="C18" s="350"/>
      <c r="D18" s="351"/>
      <c r="E18" s="351"/>
      <c r="F18" s="351"/>
      <c r="G18" s="352"/>
      <c r="H18" s="353"/>
      <c r="I18" s="431"/>
      <c r="J18" s="432"/>
      <c r="K18" s="433"/>
      <c r="L18" s="433"/>
      <c r="M18" s="434"/>
      <c r="N18" s="432"/>
      <c r="O18" s="433"/>
      <c r="P18" s="433"/>
      <c r="Q18" s="434"/>
      <c r="R18" s="432"/>
      <c r="S18" s="433"/>
      <c r="T18" s="433"/>
      <c r="U18" s="434"/>
      <c r="V18" s="432"/>
      <c r="W18" s="433"/>
      <c r="X18" s="433"/>
      <c r="Y18" s="434"/>
      <c r="Z18" s="432"/>
      <c r="AA18" s="433"/>
      <c r="AB18" s="433"/>
      <c r="AC18" s="434"/>
      <c r="AD18" s="487"/>
    </row>
    <row r="19" ht="9" customHeight="1" spans="1:33">
      <c r="A19" s="348"/>
      <c r="B19" s="354"/>
      <c r="C19" s="355"/>
      <c r="D19" s="356"/>
      <c r="E19" s="357"/>
      <c r="F19" s="357"/>
      <c r="G19" s="358"/>
      <c r="H19" s="359"/>
      <c r="I19" s="435"/>
      <c r="J19" s="436"/>
      <c r="K19" s="437"/>
      <c r="L19" s="437"/>
      <c r="M19" s="438"/>
      <c r="N19" s="436"/>
      <c r="O19" s="437"/>
      <c r="P19" s="437"/>
      <c r="Q19" s="438"/>
      <c r="R19" s="436"/>
      <c r="S19" s="437"/>
      <c r="T19" s="437"/>
      <c r="U19" s="438"/>
      <c r="V19" s="436"/>
      <c r="W19" s="437"/>
      <c r="X19" s="437"/>
      <c r="Y19" s="438"/>
      <c r="Z19" s="436"/>
      <c r="AA19" s="437"/>
      <c r="AB19" s="437"/>
      <c r="AC19" s="438"/>
      <c r="AD19" s="488"/>
      <c r="AF19" s="489"/>
      <c r="AG19" s="507"/>
    </row>
    <row r="20" ht="18" customHeight="1" spans="1:37">
      <c r="A20" s="348"/>
      <c r="B20" s="360" t="s">
        <v>160</v>
      </c>
      <c r="C20" s="361" t="s">
        <v>161</v>
      </c>
      <c r="D20" s="362"/>
      <c r="E20" s="363"/>
      <c r="F20" s="363"/>
      <c r="G20" s="364"/>
      <c r="H20" s="365"/>
      <c r="I20" s="439"/>
      <c r="J20" s="440"/>
      <c r="K20" s="441"/>
      <c r="L20" s="441"/>
      <c r="M20" s="442"/>
      <c r="N20" s="440"/>
      <c r="O20" s="441"/>
      <c r="P20" s="441"/>
      <c r="Q20" s="442"/>
      <c r="R20" s="440"/>
      <c r="S20" s="441"/>
      <c r="T20" s="441"/>
      <c r="U20" s="442"/>
      <c r="V20" s="440"/>
      <c r="W20" s="441"/>
      <c r="X20" s="441"/>
      <c r="Y20" s="442"/>
      <c r="Z20" s="440"/>
      <c r="AA20" s="441"/>
      <c r="AB20" s="441"/>
      <c r="AC20" s="442"/>
      <c r="AD20" s="488"/>
      <c r="AF20" s="489"/>
      <c r="AG20" s="507"/>
      <c r="AI20" s="508"/>
      <c r="AK20" s="508"/>
    </row>
    <row r="21" ht="28.5" customHeight="1" spans="1:37">
      <c r="A21" s="348"/>
      <c r="B21" s="366"/>
      <c r="C21" s="367" t="s">
        <v>90</v>
      </c>
      <c r="D21" s="368" t="str">
        <f>'3. REKAP RAB PROGRESS'!C17</f>
        <v>Pembangunan Ruang Kelas Baru (1 ruang)</v>
      </c>
      <c r="E21" s="369"/>
      <c r="F21" s="369"/>
      <c r="G21" s="370"/>
      <c r="H21" s="365">
        <f>'3. REKAP RAB PROGRESS'!D17</f>
        <v>161132472.262995</v>
      </c>
      <c r="I21" s="439">
        <f>'3. REKAP RAB PROGRESS'!E17</f>
        <v>24.8229640166481</v>
      </c>
      <c r="J21" s="436"/>
      <c r="K21" s="443">
        <f>+I21*0.03</f>
        <v>0.744688920499444</v>
      </c>
      <c r="L21" s="444">
        <f>+I21*0.05</f>
        <v>1.24114820083241</v>
      </c>
      <c r="M21" s="445">
        <f>+I21*0.05</f>
        <v>1.24114820083241</v>
      </c>
      <c r="N21" s="446">
        <f>+I21*0.08</f>
        <v>1.98583712133185</v>
      </c>
      <c r="O21" s="443">
        <f>+I21*0.08</f>
        <v>1.98583712133185</v>
      </c>
      <c r="P21" s="444">
        <f>+I21*0.08</f>
        <v>1.98583712133185</v>
      </c>
      <c r="Q21" s="445">
        <f>+I21*0.09</f>
        <v>2.23406676149833</v>
      </c>
      <c r="R21" s="446">
        <f>+I21*0.1</f>
        <v>2.48229640166481</v>
      </c>
      <c r="S21" s="443">
        <f>+I21*0.1</f>
        <v>2.48229640166481</v>
      </c>
      <c r="T21" s="444">
        <f>+I21*0.1</f>
        <v>2.48229640166481</v>
      </c>
      <c r="U21" s="445">
        <f>+I21*0.1</f>
        <v>2.48229640166481</v>
      </c>
      <c r="V21" s="446">
        <f>+I21*0.03</f>
        <v>0.744688920499444</v>
      </c>
      <c r="W21" s="443">
        <f>+I21*0.05</f>
        <v>1.24114820083241</v>
      </c>
      <c r="X21" s="444">
        <f>+W21</f>
        <v>1.24114820083241</v>
      </c>
      <c r="Y21" s="445">
        <f>+I21*0.01</f>
        <v>0.248229640166481</v>
      </c>
      <c r="Z21" s="436"/>
      <c r="AA21" s="441"/>
      <c r="AB21" s="437"/>
      <c r="AC21" s="442"/>
      <c r="AD21" s="490">
        <f>SUM(K21:AC21)</f>
        <v>24.8229640166481</v>
      </c>
      <c r="AF21" s="489"/>
      <c r="AG21" s="507"/>
      <c r="AI21" s="508"/>
      <c r="AK21" s="508"/>
    </row>
    <row r="22" ht="28.5" customHeight="1" spans="1:37">
      <c r="A22" s="348"/>
      <c r="B22" s="366"/>
      <c r="C22" s="367"/>
      <c r="D22" s="368"/>
      <c r="E22" s="369"/>
      <c r="F22" s="369"/>
      <c r="G22" s="370"/>
      <c r="H22" s="365"/>
      <c r="I22" s="439"/>
      <c r="J22" s="436"/>
      <c r="K22" s="447">
        <v>0.831898294949649</v>
      </c>
      <c r="L22" s="447">
        <v>1.66668184353806</v>
      </c>
      <c r="M22" s="448">
        <v>1.60042591062213</v>
      </c>
      <c r="N22" s="449">
        <v>2.0251795909324</v>
      </c>
      <c r="O22" s="447">
        <v>2.83905079001137</v>
      </c>
      <c r="P22" s="447">
        <v>2.59188703505579</v>
      </c>
      <c r="Q22" s="448">
        <v>2.24598043009254</v>
      </c>
      <c r="R22" s="449">
        <f>'3. REKAP RAB PROGRESS'!G17</f>
        <v>2.87628858860941</v>
      </c>
      <c r="S22" s="447"/>
      <c r="T22" s="447"/>
      <c r="U22" s="448"/>
      <c r="V22" s="449"/>
      <c r="W22" s="447"/>
      <c r="X22" s="447"/>
      <c r="Y22" s="448"/>
      <c r="Z22" s="436"/>
      <c r="AA22" s="437"/>
      <c r="AB22" s="437"/>
      <c r="AC22" s="438"/>
      <c r="AD22" s="490"/>
      <c r="AF22" s="491" t="s">
        <v>243</v>
      </c>
      <c r="AG22" s="509" t="s">
        <v>244</v>
      </c>
      <c r="AI22" s="508"/>
      <c r="AK22" s="508"/>
    </row>
    <row r="23" ht="28.5" customHeight="1" spans="1:37">
      <c r="A23" s="348"/>
      <c r="B23" s="366"/>
      <c r="C23" s="367" t="s">
        <v>245</v>
      </c>
      <c r="D23" s="368" t="str">
        <f>'3. REKAP RAB PROGRESS'!C18</f>
        <v>Pembangunan Ruang Kelas Keterampilan Kering (1 ruang)</v>
      </c>
      <c r="E23" s="369"/>
      <c r="F23" s="369"/>
      <c r="G23" s="370"/>
      <c r="H23" s="365">
        <f>'3. REKAP RAB PROGRESS'!D18</f>
        <v>236399085.835324</v>
      </c>
      <c r="I23" s="439">
        <f>'3. REKAP RAB PROGRESS'!E18</f>
        <v>36.4180225056128</v>
      </c>
      <c r="J23" s="436"/>
      <c r="K23" s="450">
        <f>+I23*0.03</f>
        <v>1.09254067516838</v>
      </c>
      <c r="L23" s="437"/>
      <c r="M23" s="451">
        <f>+K23*3</f>
        <v>3.27762202550515</v>
      </c>
      <c r="N23" s="446">
        <f t="shared" ref="N23" si="0">+M23</f>
        <v>3.27762202550515</v>
      </c>
      <c r="O23" s="450">
        <f>+N23*2</f>
        <v>6.5552440510103</v>
      </c>
      <c r="P23" s="450">
        <f t="shared" ref="P23:Q23" si="1">+O23</f>
        <v>6.5552440510103</v>
      </c>
      <c r="Q23" s="451">
        <f t="shared" si="1"/>
        <v>6.5552440510103</v>
      </c>
      <c r="R23" s="446">
        <f>+N23</f>
        <v>3.27762202550515</v>
      </c>
      <c r="S23" s="450">
        <f>+I23*0.01</f>
        <v>0.364180225056128</v>
      </c>
      <c r="T23" s="450">
        <f t="shared" ref="T23" si="2">+S23</f>
        <v>0.364180225056128</v>
      </c>
      <c r="U23" s="476"/>
      <c r="V23" s="446">
        <f>+I23*0.01</f>
        <v>0.364180225056128</v>
      </c>
      <c r="W23" s="450">
        <f>+I23*0.01</f>
        <v>0.364180225056128</v>
      </c>
      <c r="X23" s="450">
        <f t="shared" ref="X23:Y23" si="3">+W23</f>
        <v>0.364180225056128</v>
      </c>
      <c r="Y23" s="451">
        <f t="shared" si="3"/>
        <v>0.364180225056128</v>
      </c>
      <c r="Z23" s="436"/>
      <c r="AA23" s="450">
        <f>+I23*0.03</f>
        <v>1.09254067516838</v>
      </c>
      <c r="AB23" s="450">
        <f>+I23*0.035</f>
        <v>1.27463078769645</v>
      </c>
      <c r="AC23" s="451">
        <f>+AB23</f>
        <v>1.27463078769645</v>
      </c>
      <c r="AD23" s="490">
        <f>SUM(K23:AC23)</f>
        <v>36.4180225056128</v>
      </c>
      <c r="AF23" s="489"/>
      <c r="AG23" s="507"/>
      <c r="AI23" s="508"/>
      <c r="AK23" s="508"/>
    </row>
    <row r="24" ht="28.5" customHeight="1" spans="1:37">
      <c r="A24" s="348"/>
      <c r="B24" s="366"/>
      <c r="C24" s="367"/>
      <c r="D24" s="368"/>
      <c r="E24" s="369"/>
      <c r="F24" s="369"/>
      <c r="G24" s="370"/>
      <c r="H24" s="365"/>
      <c r="I24" s="439"/>
      <c r="J24" s="436"/>
      <c r="K24" s="447">
        <v>1.24064760696526</v>
      </c>
      <c r="L24" s="437"/>
      <c r="M24" s="448">
        <v>3.72417657680827</v>
      </c>
      <c r="N24" s="449">
        <v>3.214289129709</v>
      </c>
      <c r="O24" s="447">
        <v>6.64914643665106</v>
      </c>
      <c r="P24" s="447">
        <v>3.54245192631322</v>
      </c>
      <c r="Q24" s="448">
        <v>2.52542281852734</v>
      </c>
      <c r="R24" s="449">
        <f>'3. REKAP RAB PROGRESS'!G18</f>
        <v>3.50244626579535</v>
      </c>
      <c r="S24" s="447"/>
      <c r="T24" s="447"/>
      <c r="U24" s="438"/>
      <c r="V24" s="449"/>
      <c r="W24" s="447"/>
      <c r="X24" s="447"/>
      <c r="Y24" s="448"/>
      <c r="Z24" s="436"/>
      <c r="AA24" s="447"/>
      <c r="AB24" s="447"/>
      <c r="AC24" s="448"/>
      <c r="AD24" s="490"/>
      <c r="AF24" s="489"/>
      <c r="AG24" s="507"/>
      <c r="AI24" s="508"/>
      <c r="AK24" s="508"/>
    </row>
    <row r="25" ht="18" customHeight="1" spans="1:37">
      <c r="A25" s="348"/>
      <c r="B25" s="366"/>
      <c r="C25" s="367" t="s">
        <v>246</v>
      </c>
      <c r="D25" s="368" t="str">
        <f>'3. REKAP RAB PROGRESS'!C19</f>
        <v>Pembangunan Toilet (1 ruang)</v>
      </c>
      <c r="E25" s="363"/>
      <c r="F25" s="363"/>
      <c r="G25" s="364"/>
      <c r="H25" s="365">
        <f>'3. REKAP RAB PROGRESS'!D19</f>
        <v>147644388.116683</v>
      </c>
      <c r="I25" s="439">
        <f>'3. REKAP RAB PROGRESS'!E19</f>
        <v>22.7450822420115</v>
      </c>
      <c r="J25" s="436"/>
      <c r="K25" s="437"/>
      <c r="L25" s="450">
        <f>+I25*0.04</f>
        <v>0.909803289680459</v>
      </c>
      <c r="M25" s="452">
        <f>+I25*0.04</f>
        <v>0.909803289680459</v>
      </c>
      <c r="N25" s="446">
        <f>+I25*0.04</f>
        <v>0.909803289680459</v>
      </c>
      <c r="O25" s="450">
        <f>+I25*0.04</f>
        <v>0.909803289680459</v>
      </c>
      <c r="P25" s="450">
        <f>+I25*0.04</f>
        <v>0.909803289680459</v>
      </c>
      <c r="Q25" s="452">
        <f>+I25*0.04</f>
        <v>0.909803289680459</v>
      </c>
      <c r="R25" s="446">
        <f>+I25*0.04</f>
        <v>0.909803289680459</v>
      </c>
      <c r="S25" s="450">
        <f>+I25*0.04</f>
        <v>0.909803289680459</v>
      </c>
      <c r="T25" s="450">
        <f>+I25*0.06</f>
        <v>1.36470493452069</v>
      </c>
      <c r="U25" s="452">
        <f>+I25*0.06</f>
        <v>1.36470493452069</v>
      </c>
      <c r="V25" s="446">
        <f>+I25*0.08</f>
        <v>1.81960657936092</v>
      </c>
      <c r="W25" s="450">
        <f t="shared" ref="W25:Z25" si="4">+V25</f>
        <v>1.81960657936092</v>
      </c>
      <c r="X25" s="450">
        <f t="shared" si="4"/>
        <v>1.81960657936092</v>
      </c>
      <c r="Y25" s="452">
        <f t="shared" si="4"/>
        <v>1.81960657936092</v>
      </c>
      <c r="Z25" s="446">
        <f t="shared" si="4"/>
        <v>1.81960657936092</v>
      </c>
      <c r="AA25" s="450">
        <f>+I25*0.09</f>
        <v>2.04705740178103</v>
      </c>
      <c r="AB25" s="450">
        <f>+I25*0.07</f>
        <v>1.5921557569408</v>
      </c>
      <c r="AC25" s="438"/>
      <c r="AD25" s="490">
        <f>SUM(K25:AC25)</f>
        <v>22.7450822420115</v>
      </c>
      <c r="AF25" s="489"/>
      <c r="AG25" s="507"/>
      <c r="AI25" s="508"/>
      <c r="AK25" s="508"/>
    </row>
    <row r="26" ht="18" customHeight="1" spans="1:37">
      <c r="A26" s="348"/>
      <c r="B26" s="366"/>
      <c r="C26" s="367"/>
      <c r="D26" s="368"/>
      <c r="E26" s="363"/>
      <c r="F26" s="363"/>
      <c r="G26" s="364"/>
      <c r="H26" s="365"/>
      <c r="I26" s="439"/>
      <c r="J26" s="436"/>
      <c r="K26" s="437"/>
      <c r="L26" s="447">
        <v>0.938180295948096</v>
      </c>
      <c r="M26" s="448">
        <v>0.948110753127499</v>
      </c>
      <c r="N26" s="449">
        <v>1.93327617096726</v>
      </c>
      <c r="O26" s="447">
        <v>1.39194591134501</v>
      </c>
      <c r="P26" s="447">
        <v>2.03780900197021</v>
      </c>
      <c r="Q26" s="448">
        <v>1.88835681046237</v>
      </c>
      <c r="R26" s="449">
        <f>'3. REKAP RAB PROGRESS'!G19</f>
        <v>1.21640362816221</v>
      </c>
      <c r="S26" s="447"/>
      <c r="T26" s="447"/>
      <c r="U26" s="448"/>
      <c r="V26" s="449"/>
      <c r="W26" s="447"/>
      <c r="X26" s="447"/>
      <c r="Y26" s="448"/>
      <c r="Z26" s="449"/>
      <c r="AA26" s="447"/>
      <c r="AB26" s="447"/>
      <c r="AC26" s="438"/>
      <c r="AD26" s="490"/>
      <c r="AF26" s="489"/>
      <c r="AG26" s="507"/>
      <c r="AI26" s="508"/>
      <c r="AK26" s="508"/>
    </row>
    <row r="27" ht="18" customHeight="1" spans="1:37">
      <c r="A27" s="348"/>
      <c r="B27" s="366"/>
      <c r="C27" s="367"/>
      <c r="D27" s="362"/>
      <c r="E27" s="363"/>
      <c r="F27" s="363"/>
      <c r="G27" s="364"/>
      <c r="H27" s="365"/>
      <c r="I27" s="439"/>
      <c r="J27" s="436"/>
      <c r="K27" s="437"/>
      <c r="L27" s="437"/>
      <c r="M27" s="438"/>
      <c r="N27" s="436"/>
      <c r="O27" s="437"/>
      <c r="P27" s="437"/>
      <c r="Q27" s="438"/>
      <c r="R27" s="436"/>
      <c r="S27" s="437"/>
      <c r="T27" s="437"/>
      <c r="U27" s="438"/>
      <c r="V27" s="436"/>
      <c r="W27" s="437"/>
      <c r="X27" s="437"/>
      <c r="Y27" s="438"/>
      <c r="Z27" s="436"/>
      <c r="AA27" s="437"/>
      <c r="AB27" s="437"/>
      <c r="AC27" s="438"/>
      <c r="AD27" s="488"/>
      <c r="AF27" s="489"/>
      <c r="AG27" s="507"/>
      <c r="AI27" s="508"/>
      <c r="AK27" s="508"/>
    </row>
    <row r="28" ht="18" customHeight="1" spans="1:37">
      <c r="A28" s="348"/>
      <c r="B28" s="360" t="s">
        <v>163</v>
      </c>
      <c r="C28" s="361" t="s">
        <v>164</v>
      </c>
      <c r="D28" s="362"/>
      <c r="E28" s="363"/>
      <c r="F28" s="363"/>
      <c r="G28" s="364"/>
      <c r="H28" s="365"/>
      <c r="I28" s="439"/>
      <c r="J28" s="436"/>
      <c r="K28" s="437"/>
      <c r="L28" s="437"/>
      <c r="M28" s="438"/>
      <c r="N28" s="436"/>
      <c r="O28" s="437"/>
      <c r="P28" s="437"/>
      <c r="Q28" s="438"/>
      <c r="R28" s="436"/>
      <c r="S28" s="437"/>
      <c r="T28" s="437"/>
      <c r="U28" s="438"/>
      <c r="V28" s="436"/>
      <c r="W28" s="437"/>
      <c r="X28" s="437"/>
      <c r="Y28" s="438"/>
      <c r="Z28" s="436"/>
      <c r="AA28" s="437"/>
      <c r="AB28" s="437"/>
      <c r="AC28" s="438"/>
      <c r="AD28" s="488"/>
      <c r="AF28" s="489"/>
      <c r="AG28" s="507"/>
      <c r="AI28" s="508"/>
      <c r="AK28" s="508"/>
    </row>
    <row r="29" ht="18" customHeight="1" spans="1:37">
      <c r="A29" s="348"/>
      <c r="B29" s="366"/>
      <c r="C29" s="367" t="s">
        <v>90</v>
      </c>
      <c r="D29" s="371" t="str">
        <f>'3. REKAP RAB PROGRESS'!C23</f>
        <v>Aksesibilitas Pembangunan Ruang Kelas Baru ( 1 ruang )</v>
      </c>
      <c r="E29" s="363"/>
      <c r="F29" s="363"/>
      <c r="G29" s="364"/>
      <c r="H29" s="365">
        <f>'3. REKAP RAB PROGRESS'!D23</f>
        <v>7037036.62440222</v>
      </c>
      <c r="I29" s="439">
        <f>'3. REKAP RAB PROGRESS'!E23</f>
        <v>1.08407761922913</v>
      </c>
      <c r="J29" s="436"/>
      <c r="K29" s="437"/>
      <c r="L29" s="437"/>
      <c r="M29" s="438"/>
      <c r="N29" s="436"/>
      <c r="O29" s="437"/>
      <c r="P29" s="450">
        <f>+I29/14</f>
        <v>0.0774341156592237</v>
      </c>
      <c r="Q29" s="452">
        <f t="shared" ref="Q29:AC29" si="5">P29</f>
        <v>0.0774341156592237</v>
      </c>
      <c r="R29" s="446">
        <f t="shared" si="5"/>
        <v>0.0774341156592237</v>
      </c>
      <c r="S29" s="450">
        <f t="shared" si="5"/>
        <v>0.0774341156592237</v>
      </c>
      <c r="T29" s="450">
        <f t="shared" si="5"/>
        <v>0.0774341156592237</v>
      </c>
      <c r="U29" s="452">
        <f t="shared" si="5"/>
        <v>0.0774341156592237</v>
      </c>
      <c r="V29" s="446">
        <f t="shared" si="5"/>
        <v>0.0774341156592237</v>
      </c>
      <c r="W29" s="450">
        <f t="shared" si="5"/>
        <v>0.0774341156592237</v>
      </c>
      <c r="X29" s="450">
        <f t="shared" si="5"/>
        <v>0.0774341156592237</v>
      </c>
      <c r="Y29" s="452">
        <f t="shared" si="5"/>
        <v>0.0774341156592237</v>
      </c>
      <c r="Z29" s="446">
        <f t="shared" si="5"/>
        <v>0.0774341156592237</v>
      </c>
      <c r="AA29" s="450">
        <f t="shared" si="5"/>
        <v>0.0774341156592237</v>
      </c>
      <c r="AB29" s="450">
        <f t="shared" si="5"/>
        <v>0.0774341156592237</v>
      </c>
      <c r="AC29" s="452">
        <f t="shared" si="5"/>
        <v>0.0774341156592237</v>
      </c>
      <c r="AD29" s="490">
        <f>SUM(K29:AC29)</f>
        <v>1.08407761922913</v>
      </c>
      <c r="AF29" s="489"/>
      <c r="AG29" s="507"/>
      <c r="AI29" s="508"/>
      <c r="AK29" s="508"/>
    </row>
    <row r="30" ht="18" customHeight="1" spans="1:37">
      <c r="A30" s="348"/>
      <c r="B30" s="366"/>
      <c r="C30" s="367"/>
      <c r="D30" s="371"/>
      <c r="E30" s="363"/>
      <c r="F30" s="363"/>
      <c r="G30" s="364"/>
      <c r="H30" s="365"/>
      <c r="I30" s="439"/>
      <c r="J30" s="436"/>
      <c r="K30" s="437"/>
      <c r="L30" s="437"/>
      <c r="M30" s="438"/>
      <c r="N30" s="436"/>
      <c r="O30" s="437"/>
      <c r="P30" s="447">
        <v>0.0774341156592237</v>
      </c>
      <c r="Q30" s="448">
        <v>0.0774341156592237</v>
      </c>
      <c r="R30" s="449">
        <f>'3. REKAP RAB PROGRESS'!G23</f>
        <v>0.0774341156592237</v>
      </c>
      <c r="S30" s="447"/>
      <c r="T30" s="447"/>
      <c r="U30" s="448"/>
      <c r="V30" s="449"/>
      <c r="W30" s="447"/>
      <c r="X30" s="447"/>
      <c r="Y30" s="448"/>
      <c r="Z30" s="449"/>
      <c r="AA30" s="447"/>
      <c r="AB30" s="447"/>
      <c r="AC30" s="448"/>
      <c r="AD30" s="490"/>
      <c r="AF30" s="489"/>
      <c r="AG30" s="507"/>
      <c r="AI30" s="508"/>
      <c r="AK30" s="508"/>
    </row>
    <row r="31" ht="18" customHeight="1" spans="1:37">
      <c r="A31" s="348"/>
      <c r="B31" s="366"/>
      <c r="C31" s="367" t="s">
        <v>245</v>
      </c>
      <c r="D31" s="371" t="str">
        <f>'3. REKAP RAB PROGRESS'!C24</f>
        <v>Aksesibilitas Pembangunan Ruang Kelas Keterampilan Kering (1 ruang)</v>
      </c>
      <c r="E31" s="363"/>
      <c r="F31" s="363"/>
      <c r="G31" s="364"/>
      <c r="H31" s="365">
        <f>'3. REKAP RAB PROGRESS'!D24</f>
        <v>8735298.16467568</v>
      </c>
      <c r="I31" s="439">
        <f>'3. REKAP RAB PROGRESS'!E24</f>
        <v>1.3457001495175</v>
      </c>
      <c r="J31" s="436"/>
      <c r="K31" s="437"/>
      <c r="L31" s="437"/>
      <c r="M31" s="438"/>
      <c r="N31" s="436"/>
      <c r="O31" s="437"/>
      <c r="P31" s="450">
        <f>+I31/14</f>
        <v>0.0961214392512502</v>
      </c>
      <c r="Q31" s="452">
        <f t="shared" ref="Q31:AC31" si="6">P31</f>
        <v>0.0961214392512502</v>
      </c>
      <c r="R31" s="446">
        <f t="shared" si="6"/>
        <v>0.0961214392512502</v>
      </c>
      <c r="S31" s="450">
        <f t="shared" si="6"/>
        <v>0.0961214392512502</v>
      </c>
      <c r="T31" s="450">
        <f t="shared" si="6"/>
        <v>0.0961214392512502</v>
      </c>
      <c r="U31" s="452">
        <f t="shared" si="6"/>
        <v>0.0961214392512502</v>
      </c>
      <c r="V31" s="446">
        <f t="shared" si="6"/>
        <v>0.0961214392512502</v>
      </c>
      <c r="W31" s="450">
        <f t="shared" si="6"/>
        <v>0.0961214392512502</v>
      </c>
      <c r="X31" s="450">
        <f t="shared" si="6"/>
        <v>0.0961214392512502</v>
      </c>
      <c r="Y31" s="452">
        <f t="shared" si="6"/>
        <v>0.0961214392512502</v>
      </c>
      <c r="Z31" s="446">
        <f t="shared" si="6"/>
        <v>0.0961214392512502</v>
      </c>
      <c r="AA31" s="450">
        <f t="shared" si="6"/>
        <v>0.0961214392512502</v>
      </c>
      <c r="AB31" s="450">
        <f t="shared" si="6"/>
        <v>0.0961214392512502</v>
      </c>
      <c r="AC31" s="452">
        <f t="shared" si="6"/>
        <v>0.0961214392512502</v>
      </c>
      <c r="AD31" s="490">
        <f>SUM(K31:AC31)</f>
        <v>1.3457001495175</v>
      </c>
      <c r="AF31" s="489"/>
      <c r="AG31" s="507"/>
      <c r="AI31" s="508"/>
      <c r="AK31" s="508"/>
    </row>
    <row r="32" ht="18" customHeight="1" spans="1:37">
      <c r="A32" s="348"/>
      <c r="B32" s="366"/>
      <c r="C32" s="367"/>
      <c r="D32" s="371"/>
      <c r="E32" s="363"/>
      <c r="F32" s="363"/>
      <c r="G32" s="364"/>
      <c r="H32" s="365"/>
      <c r="I32" s="439"/>
      <c r="J32" s="436"/>
      <c r="K32" s="437"/>
      <c r="L32" s="437"/>
      <c r="M32" s="438"/>
      <c r="N32" s="436"/>
      <c r="O32" s="437"/>
      <c r="P32" s="447">
        <v>0.0961214392512502</v>
      </c>
      <c r="Q32" s="448">
        <v>0.0961214392512502</v>
      </c>
      <c r="R32" s="449">
        <f>'3. REKAP RAB PROGRESS'!G24</f>
        <v>0.0961214392512502</v>
      </c>
      <c r="S32" s="447"/>
      <c r="T32" s="447"/>
      <c r="U32" s="448"/>
      <c r="V32" s="449"/>
      <c r="W32" s="447"/>
      <c r="X32" s="447"/>
      <c r="Y32" s="448"/>
      <c r="Z32" s="449"/>
      <c r="AA32" s="447"/>
      <c r="AB32" s="447"/>
      <c r="AC32" s="448"/>
      <c r="AD32" s="490"/>
      <c r="AF32" s="489"/>
      <c r="AG32" s="507"/>
      <c r="AI32" s="508"/>
      <c r="AK32" s="508"/>
    </row>
    <row r="33" ht="18" customHeight="1" spans="1:37">
      <c r="A33" s="348"/>
      <c r="B33" s="366"/>
      <c r="C33" s="367" t="s">
        <v>246</v>
      </c>
      <c r="D33" s="371" t="str">
        <f>'3. REKAP RAB PROGRESS'!C25</f>
        <v>Aksesibilitas Pembangunan Toilet (1 ruang)</v>
      </c>
      <c r="E33" s="363"/>
      <c r="F33" s="363"/>
      <c r="G33" s="364"/>
      <c r="H33" s="365">
        <f>'3. REKAP RAB PROGRESS'!D25</f>
        <v>12888913.8833171</v>
      </c>
      <c r="I33" s="439">
        <f>'3. REKAP RAB PROGRESS'!E25</f>
        <v>1.98557771159286</v>
      </c>
      <c r="J33" s="436"/>
      <c r="K33" s="437"/>
      <c r="L33" s="437"/>
      <c r="M33" s="438"/>
      <c r="N33" s="436"/>
      <c r="O33" s="437"/>
      <c r="P33" s="450">
        <f>+I33/14</f>
        <v>0.14182697939949</v>
      </c>
      <c r="Q33" s="452">
        <f t="shared" ref="Q33:AC33" si="7">P33</f>
        <v>0.14182697939949</v>
      </c>
      <c r="R33" s="446">
        <f t="shared" si="7"/>
        <v>0.14182697939949</v>
      </c>
      <c r="S33" s="450">
        <f t="shared" si="7"/>
        <v>0.14182697939949</v>
      </c>
      <c r="T33" s="450">
        <f t="shared" si="7"/>
        <v>0.14182697939949</v>
      </c>
      <c r="U33" s="452">
        <f t="shared" si="7"/>
        <v>0.14182697939949</v>
      </c>
      <c r="V33" s="446">
        <f t="shared" si="7"/>
        <v>0.14182697939949</v>
      </c>
      <c r="W33" s="450">
        <f t="shared" si="7"/>
        <v>0.14182697939949</v>
      </c>
      <c r="X33" s="450">
        <f t="shared" si="7"/>
        <v>0.14182697939949</v>
      </c>
      <c r="Y33" s="452">
        <f t="shared" si="7"/>
        <v>0.14182697939949</v>
      </c>
      <c r="Z33" s="446">
        <f t="shared" si="7"/>
        <v>0.14182697939949</v>
      </c>
      <c r="AA33" s="450">
        <f t="shared" si="7"/>
        <v>0.14182697939949</v>
      </c>
      <c r="AB33" s="450">
        <f t="shared" si="7"/>
        <v>0.14182697939949</v>
      </c>
      <c r="AC33" s="452">
        <f t="shared" si="7"/>
        <v>0.14182697939949</v>
      </c>
      <c r="AD33" s="490">
        <f>SUM(K33:AC33)</f>
        <v>1.98557771159286</v>
      </c>
      <c r="AF33" s="489"/>
      <c r="AG33" s="507"/>
      <c r="AI33" s="508"/>
      <c r="AK33" s="508"/>
    </row>
    <row r="34" ht="18" customHeight="1" spans="1:37">
      <c r="A34" s="348"/>
      <c r="B34" s="366"/>
      <c r="C34" s="367"/>
      <c r="D34" s="371"/>
      <c r="E34" s="363"/>
      <c r="F34" s="363"/>
      <c r="G34" s="364"/>
      <c r="H34" s="365"/>
      <c r="I34" s="439"/>
      <c r="J34" s="436"/>
      <c r="K34" s="437"/>
      <c r="L34" s="437"/>
      <c r="M34" s="453"/>
      <c r="N34" s="436"/>
      <c r="O34" s="437"/>
      <c r="P34" s="447">
        <v>0.14182697939949</v>
      </c>
      <c r="Q34" s="477">
        <v>0.14182697939949</v>
      </c>
      <c r="R34" s="449">
        <f>'3. REKAP RAB PROGRESS'!G25</f>
        <v>0.14182697939949</v>
      </c>
      <c r="S34" s="447"/>
      <c r="T34" s="447"/>
      <c r="U34" s="477"/>
      <c r="V34" s="449"/>
      <c r="W34" s="447"/>
      <c r="X34" s="447"/>
      <c r="Y34" s="477"/>
      <c r="Z34" s="449"/>
      <c r="AA34" s="447"/>
      <c r="AB34" s="447"/>
      <c r="AC34" s="477"/>
      <c r="AD34" s="490"/>
      <c r="AF34" s="489"/>
      <c r="AG34" s="507"/>
      <c r="AI34" s="508"/>
      <c r="AK34" s="508"/>
    </row>
    <row r="35" ht="18" customHeight="1" spans="1:37">
      <c r="A35" s="348"/>
      <c r="B35" s="366"/>
      <c r="C35" s="367"/>
      <c r="D35" s="362"/>
      <c r="E35" s="363"/>
      <c r="F35" s="363"/>
      <c r="G35" s="364"/>
      <c r="H35" s="365"/>
      <c r="I35" s="439"/>
      <c r="J35" s="440"/>
      <c r="K35" s="441"/>
      <c r="L35" s="441"/>
      <c r="M35" s="454"/>
      <c r="N35" s="440"/>
      <c r="O35" s="441"/>
      <c r="P35" s="441"/>
      <c r="Q35" s="454"/>
      <c r="R35" s="440"/>
      <c r="S35" s="441"/>
      <c r="T35" s="441"/>
      <c r="U35" s="454"/>
      <c r="V35" s="440"/>
      <c r="W35" s="441"/>
      <c r="X35" s="441"/>
      <c r="Y35" s="454"/>
      <c r="Z35" s="440"/>
      <c r="AA35" s="441"/>
      <c r="AB35" s="441"/>
      <c r="AC35" s="454"/>
      <c r="AD35" s="488"/>
      <c r="AF35" s="489"/>
      <c r="AG35" s="507"/>
      <c r="AI35" s="508"/>
      <c r="AK35" s="508"/>
    </row>
    <row r="36" ht="18" customHeight="1" spans="1:37">
      <c r="A36" s="348"/>
      <c r="B36" s="360" t="s">
        <v>168</v>
      </c>
      <c r="C36" s="361" t="s">
        <v>169</v>
      </c>
      <c r="D36" s="362"/>
      <c r="E36" s="363"/>
      <c r="F36" s="363"/>
      <c r="G36" s="364"/>
      <c r="H36" s="365"/>
      <c r="I36" s="439"/>
      <c r="J36" s="440"/>
      <c r="K36" s="441"/>
      <c r="L36" s="441"/>
      <c r="M36" s="454"/>
      <c r="N36" s="440"/>
      <c r="O36" s="441"/>
      <c r="P36" s="441"/>
      <c r="Q36" s="454"/>
      <c r="R36" s="440"/>
      <c r="S36" s="441"/>
      <c r="T36" s="441"/>
      <c r="U36" s="454"/>
      <c r="V36" s="440"/>
      <c r="W36" s="441"/>
      <c r="X36" s="441"/>
      <c r="Y36" s="454"/>
      <c r="Z36" s="440"/>
      <c r="AA36" s="441"/>
      <c r="AB36" s="441"/>
      <c r="AC36" s="454"/>
      <c r="AD36" s="488"/>
      <c r="AF36" s="489"/>
      <c r="AG36" s="507"/>
      <c r="AI36" s="508"/>
      <c r="AK36" s="508"/>
    </row>
    <row r="37" ht="18" customHeight="1" spans="1:37">
      <c r="A37" s="348"/>
      <c r="B37" s="366"/>
      <c r="C37" s="367" t="s">
        <v>90</v>
      </c>
      <c r="D37" s="371" t="str">
        <f>'3. REKAP RAB PROGRESS'!C29</f>
        <v>Meubelair Pembangunan Ruang Kelas Baru ( 1 ruang )</v>
      </c>
      <c r="E37" s="363"/>
      <c r="F37" s="363"/>
      <c r="G37" s="364"/>
      <c r="H37" s="365">
        <f>'3. REKAP RAB PROGRESS'!D29</f>
        <v>9408445.11260296</v>
      </c>
      <c r="I37" s="439">
        <f>'3. REKAP RAB PROGRESS'!E29</f>
        <v>1.44940055348724</v>
      </c>
      <c r="J37" s="440"/>
      <c r="K37" s="441"/>
      <c r="L37" s="441"/>
      <c r="M37" s="454"/>
      <c r="N37" s="440"/>
      <c r="O37" s="441"/>
      <c r="P37" s="441"/>
      <c r="Q37" s="454"/>
      <c r="R37" s="440"/>
      <c r="S37" s="441"/>
      <c r="T37" s="441"/>
      <c r="U37" s="454"/>
      <c r="V37" s="440"/>
      <c r="W37" s="478">
        <f>I37/7</f>
        <v>0.207057221926749</v>
      </c>
      <c r="X37" s="478">
        <f>W37</f>
        <v>0.207057221926749</v>
      </c>
      <c r="Y37" s="492">
        <f>X37</f>
        <v>0.207057221926749</v>
      </c>
      <c r="Z37" s="493">
        <f>Y37</f>
        <v>0.207057221926749</v>
      </c>
      <c r="AA37" s="443">
        <f>Z37</f>
        <v>0.207057221926749</v>
      </c>
      <c r="AB37" s="443">
        <f t="shared" ref="AB37:AC37" si="8">+AA37</f>
        <v>0.207057221926749</v>
      </c>
      <c r="AC37" s="494">
        <f t="shared" si="8"/>
        <v>0.207057221926749</v>
      </c>
      <c r="AD37" s="490">
        <f>SUM(K37:AC37)</f>
        <v>1.44940055348724</v>
      </c>
      <c r="AF37" s="489"/>
      <c r="AG37" s="507"/>
      <c r="AI37" s="508"/>
      <c r="AK37" s="508"/>
    </row>
    <row r="38" ht="18" customHeight="1" spans="1:37">
      <c r="A38" s="348"/>
      <c r="B38" s="366"/>
      <c r="C38" s="367"/>
      <c r="D38" s="371"/>
      <c r="E38" s="363"/>
      <c r="F38" s="363"/>
      <c r="G38" s="364"/>
      <c r="H38" s="365"/>
      <c r="I38" s="439"/>
      <c r="J38" s="440"/>
      <c r="K38" s="441"/>
      <c r="L38" s="441"/>
      <c r="M38" s="454"/>
      <c r="N38" s="440"/>
      <c r="O38" s="441"/>
      <c r="P38" s="441"/>
      <c r="Q38" s="454"/>
      <c r="R38" s="440"/>
      <c r="S38" s="441"/>
      <c r="T38" s="441"/>
      <c r="U38" s="454"/>
      <c r="V38" s="436"/>
      <c r="W38" s="447"/>
      <c r="X38" s="447"/>
      <c r="Y38" s="448"/>
      <c r="Z38" s="495"/>
      <c r="AA38" s="457"/>
      <c r="AB38" s="457"/>
      <c r="AC38" s="496"/>
      <c r="AD38" s="490"/>
      <c r="AF38" s="489"/>
      <c r="AG38" s="507"/>
      <c r="AI38" s="508"/>
      <c r="AK38" s="508"/>
    </row>
    <row r="39" ht="18" customHeight="1" spans="1:37">
      <c r="A39" s="348"/>
      <c r="B39" s="366"/>
      <c r="C39" s="367" t="s">
        <v>245</v>
      </c>
      <c r="D39" s="371" t="str">
        <f>'3. REKAP RAB PROGRESS'!C30</f>
        <v>Meubelair Pembangunan Ruang Kelas Keterampilan Kering (1 ruang)</v>
      </c>
      <c r="E39" s="363"/>
      <c r="F39" s="363"/>
      <c r="G39" s="364"/>
      <c r="H39" s="365">
        <f>'3. REKAP RAB PROGRESS'!D30</f>
        <v>24950000</v>
      </c>
      <c r="I39" s="439">
        <f>'3. REKAP RAB PROGRESS'!E30</f>
        <v>3.84362595271621</v>
      </c>
      <c r="J39" s="440"/>
      <c r="K39" s="441"/>
      <c r="L39" s="441"/>
      <c r="M39" s="442"/>
      <c r="N39" s="440"/>
      <c r="O39" s="441"/>
      <c r="P39" s="441"/>
      <c r="Q39" s="442"/>
      <c r="R39" s="440"/>
      <c r="S39" s="441"/>
      <c r="T39" s="441"/>
      <c r="U39" s="442"/>
      <c r="V39" s="440"/>
      <c r="W39" s="479"/>
      <c r="X39" s="478">
        <f>I39/6</f>
        <v>0.640604325452701</v>
      </c>
      <c r="Y39" s="497">
        <f>X39</f>
        <v>0.640604325452701</v>
      </c>
      <c r="Z39" s="493">
        <f>Y39</f>
        <v>0.640604325452701</v>
      </c>
      <c r="AA39" s="478">
        <f>Z39</f>
        <v>0.640604325452701</v>
      </c>
      <c r="AB39" s="443">
        <f>AA39</f>
        <v>0.640604325452701</v>
      </c>
      <c r="AC39" s="445">
        <f t="shared" ref="AC39" si="9">+AB39</f>
        <v>0.640604325452701</v>
      </c>
      <c r="AD39" s="490">
        <f>SUM(K39:AC39)</f>
        <v>3.84362595271621</v>
      </c>
      <c r="AF39" s="489"/>
      <c r="AG39" s="507"/>
      <c r="AI39" s="508"/>
      <c r="AK39" s="508"/>
    </row>
    <row r="40" ht="18" customHeight="1" spans="1:37">
      <c r="A40" s="348"/>
      <c r="B40" s="366"/>
      <c r="C40" s="367"/>
      <c r="D40" s="371"/>
      <c r="E40" s="363"/>
      <c r="F40" s="363"/>
      <c r="G40" s="364"/>
      <c r="H40" s="365"/>
      <c r="I40" s="439"/>
      <c r="J40" s="440"/>
      <c r="K40" s="441"/>
      <c r="L40" s="441"/>
      <c r="M40" s="454"/>
      <c r="N40" s="440"/>
      <c r="O40" s="441"/>
      <c r="P40" s="441"/>
      <c r="Q40" s="454"/>
      <c r="R40" s="440"/>
      <c r="S40" s="441"/>
      <c r="T40" s="441"/>
      <c r="U40" s="454"/>
      <c r="V40" s="440"/>
      <c r="W40" s="479"/>
      <c r="X40" s="480"/>
      <c r="Y40" s="498"/>
      <c r="Z40" s="495"/>
      <c r="AA40" s="480"/>
      <c r="AB40" s="457"/>
      <c r="AC40" s="496"/>
      <c r="AD40" s="490"/>
      <c r="AF40" s="489"/>
      <c r="AG40" s="507"/>
      <c r="AI40" s="508"/>
      <c r="AK40" s="508"/>
    </row>
    <row r="41" ht="18" customHeight="1" spans="1:37">
      <c r="A41" s="348"/>
      <c r="B41" s="366"/>
      <c r="C41" s="367"/>
      <c r="D41" s="363"/>
      <c r="E41" s="363"/>
      <c r="F41" s="363"/>
      <c r="G41" s="364"/>
      <c r="H41" s="365"/>
      <c r="I41" s="439"/>
      <c r="J41" s="440"/>
      <c r="K41" s="441"/>
      <c r="L41" s="441"/>
      <c r="M41" s="454"/>
      <c r="N41" s="440"/>
      <c r="O41" s="441"/>
      <c r="P41" s="441"/>
      <c r="Q41" s="454"/>
      <c r="R41" s="440"/>
      <c r="S41" s="441"/>
      <c r="T41" s="441"/>
      <c r="U41" s="454"/>
      <c r="V41" s="440"/>
      <c r="W41" s="441"/>
      <c r="X41" s="441"/>
      <c r="Y41" s="454"/>
      <c r="Z41" s="440"/>
      <c r="AA41" s="441"/>
      <c r="AB41" s="441"/>
      <c r="AC41" s="454"/>
      <c r="AD41" s="488"/>
      <c r="AF41" s="489"/>
      <c r="AG41" s="507"/>
      <c r="AI41" s="508"/>
      <c r="AK41" s="508"/>
    </row>
    <row r="42" ht="18" customHeight="1" spans="1:37">
      <c r="A42" s="348"/>
      <c r="B42" s="360" t="s">
        <v>173</v>
      </c>
      <c r="C42" s="361" t="s">
        <v>174</v>
      </c>
      <c r="D42" s="372"/>
      <c r="E42" s="363"/>
      <c r="F42" s="363"/>
      <c r="G42" s="364"/>
      <c r="H42" s="365"/>
      <c r="I42" s="439"/>
      <c r="J42" s="440"/>
      <c r="K42" s="441"/>
      <c r="L42" s="441"/>
      <c r="M42" s="454"/>
      <c r="N42" s="440"/>
      <c r="O42" s="441"/>
      <c r="P42" s="441"/>
      <c r="Q42" s="454"/>
      <c r="R42" s="440"/>
      <c r="S42" s="441"/>
      <c r="T42" s="441"/>
      <c r="U42" s="454"/>
      <c r="V42" s="440"/>
      <c r="W42" s="441"/>
      <c r="X42" s="441"/>
      <c r="Y42" s="454"/>
      <c r="Z42" s="440"/>
      <c r="AA42" s="441"/>
      <c r="AB42" s="441"/>
      <c r="AC42" s="454"/>
      <c r="AD42" s="488"/>
      <c r="AF42" s="489"/>
      <c r="AG42" s="507"/>
      <c r="AI42" s="508"/>
      <c r="AK42" s="508"/>
    </row>
    <row r="43" ht="18" customHeight="1" spans="1:37">
      <c r="A43" s="348"/>
      <c r="B43" s="366"/>
      <c r="C43" s="367" t="s">
        <v>90</v>
      </c>
      <c r="D43" s="373" t="str">
        <f>'3. REKAP RAB PROGRESS'!C35</f>
        <v>Biaya Perencanaan (1.99%)</v>
      </c>
      <c r="E43" s="363"/>
      <c r="F43" s="363"/>
      <c r="G43" s="364"/>
      <c r="H43" s="365">
        <f>'3. REKAP RAB PROGRESS'!D35</f>
        <v>12102999.9920401</v>
      </c>
      <c r="I43" s="439">
        <f>'3. REKAP RAB PROGRESS'!E35</f>
        <v>1.864505205416</v>
      </c>
      <c r="J43" s="455">
        <f>+I43*0.2</f>
        <v>0.3729010410832</v>
      </c>
      <c r="K43" s="443">
        <f>+I43*0.15</f>
        <v>0.2796757808124</v>
      </c>
      <c r="L43" s="443">
        <f>+I43*0.35</f>
        <v>0.6525768218956</v>
      </c>
      <c r="M43" s="445">
        <f>+I43*0.1</f>
        <v>0.1864505205416</v>
      </c>
      <c r="N43" s="455">
        <f>+I43*0.1</f>
        <v>0.1864505205416</v>
      </c>
      <c r="O43" s="443">
        <f>+I43*0.1</f>
        <v>0.1864505205416</v>
      </c>
      <c r="P43" s="441"/>
      <c r="Q43" s="442"/>
      <c r="R43" s="440"/>
      <c r="S43" s="441"/>
      <c r="T43" s="441"/>
      <c r="U43" s="442"/>
      <c r="V43" s="440"/>
      <c r="W43" s="441"/>
      <c r="X43" s="441"/>
      <c r="Y43" s="442"/>
      <c r="Z43" s="440"/>
      <c r="AA43" s="441"/>
      <c r="AB43" s="441"/>
      <c r="AC43" s="442"/>
      <c r="AD43" s="490">
        <f>SUM(J43:AC43)</f>
        <v>1.864505205416</v>
      </c>
      <c r="AF43" s="489"/>
      <c r="AG43" s="507"/>
      <c r="AI43" s="508"/>
      <c r="AK43" s="508"/>
    </row>
    <row r="44" ht="18" customHeight="1" spans="1:37">
      <c r="A44" s="348"/>
      <c r="B44" s="366"/>
      <c r="C44" s="367"/>
      <c r="D44" s="373"/>
      <c r="E44" s="363"/>
      <c r="F44" s="363"/>
      <c r="G44" s="364"/>
      <c r="H44" s="365"/>
      <c r="I44" s="439"/>
      <c r="J44" s="456">
        <v>0.3729010410832</v>
      </c>
      <c r="K44" s="457">
        <v>0.2796757808124</v>
      </c>
      <c r="L44" s="457">
        <v>0.6525768218956</v>
      </c>
      <c r="M44" s="458">
        <v>0.1864505205416</v>
      </c>
      <c r="N44" s="456">
        <v>0.1864505205416</v>
      </c>
      <c r="O44" s="457">
        <v>0.1864505205416</v>
      </c>
      <c r="P44" s="441"/>
      <c r="Q44" s="442"/>
      <c r="R44" s="440"/>
      <c r="S44" s="441"/>
      <c r="T44" s="441"/>
      <c r="U44" s="442"/>
      <c r="V44" s="440"/>
      <c r="W44" s="441"/>
      <c r="X44" s="441"/>
      <c r="Y44" s="442"/>
      <c r="Z44" s="440"/>
      <c r="AA44" s="441"/>
      <c r="AB44" s="441"/>
      <c r="AC44" s="442"/>
      <c r="AD44" s="490"/>
      <c r="AF44" s="489"/>
      <c r="AG44" s="507"/>
      <c r="AI44" s="508"/>
      <c r="AK44" s="508"/>
    </row>
    <row r="45" ht="18" customHeight="1" spans="1:37">
      <c r="A45" s="348"/>
      <c r="B45" s="366"/>
      <c r="C45" s="367" t="s">
        <v>245</v>
      </c>
      <c r="D45" s="373" t="str">
        <f>'3. REKAP RAB PROGRESS'!C36</f>
        <v>Biaya Pengawasan (2.32%)</v>
      </c>
      <c r="E45" s="363"/>
      <c r="F45" s="363"/>
      <c r="G45" s="364"/>
      <c r="H45" s="365">
        <f>'3. REKAP RAB PROGRESS'!D36</f>
        <v>14109999.9907201</v>
      </c>
      <c r="I45" s="439">
        <f>'3. REKAP RAB PROGRESS'!E36</f>
        <v>2.17368986601833</v>
      </c>
      <c r="J45" s="440"/>
      <c r="K45" s="441"/>
      <c r="L45" s="441"/>
      <c r="M45" s="445">
        <f>+I45/5</f>
        <v>0.434737973203665</v>
      </c>
      <c r="N45" s="440"/>
      <c r="O45" s="441"/>
      <c r="P45" s="441"/>
      <c r="Q45" s="445">
        <f>+M45</f>
        <v>0.434737973203665</v>
      </c>
      <c r="R45" s="440"/>
      <c r="S45" s="441"/>
      <c r="T45" s="441"/>
      <c r="U45" s="445">
        <f>+Q45</f>
        <v>0.434737973203665</v>
      </c>
      <c r="V45" s="440"/>
      <c r="W45" s="441"/>
      <c r="X45" s="441"/>
      <c r="Y45" s="445">
        <f>+U45</f>
        <v>0.434737973203665</v>
      </c>
      <c r="Z45" s="440"/>
      <c r="AA45" s="441"/>
      <c r="AB45" s="441"/>
      <c r="AC45" s="445">
        <f>+Y45</f>
        <v>0.434737973203665</v>
      </c>
      <c r="AD45" s="490">
        <f>SUM(K45:AC45)</f>
        <v>2.17368986601833</v>
      </c>
      <c r="AF45" s="489"/>
      <c r="AG45" s="507"/>
      <c r="AI45" s="508"/>
      <c r="AK45" s="508"/>
    </row>
    <row r="46" ht="18" customHeight="1" spans="1:37">
      <c r="A46" s="348"/>
      <c r="B46" s="366"/>
      <c r="C46" s="367"/>
      <c r="D46" s="373"/>
      <c r="E46" s="363"/>
      <c r="F46" s="363"/>
      <c r="G46" s="364"/>
      <c r="H46" s="365"/>
      <c r="I46" s="439"/>
      <c r="J46" s="440"/>
      <c r="K46" s="441"/>
      <c r="L46" s="441"/>
      <c r="M46" s="458">
        <v>0.434737973203665</v>
      </c>
      <c r="N46" s="440"/>
      <c r="O46" s="441"/>
      <c r="P46" s="441"/>
      <c r="Q46" s="458">
        <v>0.434737973203665</v>
      </c>
      <c r="R46" s="440"/>
      <c r="S46" s="441"/>
      <c r="T46" s="441"/>
      <c r="U46" s="458"/>
      <c r="V46" s="440"/>
      <c r="W46" s="441"/>
      <c r="X46" s="441"/>
      <c r="Y46" s="458"/>
      <c r="Z46" s="440"/>
      <c r="AA46" s="441"/>
      <c r="AB46" s="441"/>
      <c r="AC46" s="458"/>
      <c r="AD46" s="490"/>
      <c r="AF46" s="489"/>
      <c r="AG46" s="507"/>
      <c r="AI46" s="508"/>
      <c r="AK46" s="508"/>
    </row>
    <row r="47" ht="18" customHeight="1" spans="1:37">
      <c r="A47" s="348"/>
      <c r="B47" s="366"/>
      <c r="C47" s="367"/>
      <c r="D47" s="363"/>
      <c r="E47" s="363"/>
      <c r="F47" s="363"/>
      <c r="G47" s="364"/>
      <c r="H47" s="365"/>
      <c r="I47" s="439"/>
      <c r="J47" s="440"/>
      <c r="K47" s="441"/>
      <c r="L47" s="441"/>
      <c r="M47" s="442"/>
      <c r="N47" s="440"/>
      <c r="O47" s="441"/>
      <c r="P47" s="441"/>
      <c r="Q47" s="442"/>
      <c r="R47" s="440"/>
      <c r="S47" s="441"/>
      <c r="T47" s="441"/>
      <c r="U47" s="442"/>
      <c r="V47" s="440"/>
      <c r="W47" s="441"/>
      <c r="X47" s="441"/>
      <c r="Y47" s="442"/>
      <c r="Z47" s="440"/>
      <c r="AA47" s="441"/>
      <c r="AB47" s="441"/>
      <c r="AC47" s="442"/>
      <c r="AD47" s="488"/>
      <c r="AF47" s="489"/>
      <c r="AG47" s="507"/>
      <c r="AI47" s="508"/>
      <c r="AK47" s="508"/>
    </row>
    <row r="48" ht="18" customHeight="1" spans="1:37">
      <c r="A48" s="348"/>
      <c r="B48" s="360" t="s">
        <v>177</v>
      </c>
      <c r="C48" s="361" t="s">
        <v>178</v>
      </c>
      <c r="D48" s="363"/>
      <c r="E48" s="363"/>
      <c r="F48" s="363"/>
      <c r="G48" s="364"/>
      <c r="H48" s="365"/>
      <c r="I48" s="439"/>
      <c r="J48" s="440"/>
      <c r="K48" s="441"/>
      <c r="L48" s="441"/>
      <c r="M48" s="442"/>
      <c r="N48" s="440"/>
      <c r="O48" s="441"/>
      <c r="P48" s="441"/>
      <c r="Q48" s="442"/>
      <c r="R48" s="440"/>
      <c r="S48" s="441"/>
      <c r="T48" s="441"/>
      <c r="U48" s="442"/>
      <c r="V48" s="440"/>
      <c r="W48" s="441"/>
      <c r="X48" s="441"/>
      <c r="Y48" s="442"/>
      <c r="Z48" s="440"/>
      <c r="AA48" s="441"/>
      <c r="AB48" s="441"/>
      <c r="AC48" s="442"/>
      <c r="AD48" s="488"/>
      <c r="AF48" s="489"/>
      <c r="AG48" s="507"/>
      <c r="AI48" s="508"/>
      <c r="AK48" s="508"/>
    </row>
    <row r="49" ht="18" customHeight="1" spans="1:37">
      <c r="A49" s="348"/>
      <c r="B49" s="366"/>
      <c r="C49" s="374" t="s">
        <v>90</v>
      </c>
      <c r="D49" s="375" t="str">
        <f>'3. REKAP RAB PROGRESS'!C39</f>
        <v>Biaya Pengelolaan (2.42%)</v>
      </c>
      <c r="E49" s="376"/>
      <c r="F49" s="376"/>
      <c r="G49" s="377"/>
      <c r="H49" s="378">
        <f>'3. REKAP RAB PROGRESS'!D39</f>
        <v>14717999.9903202</v>
      </c>
      <c r="I49" s="439">
        <f>'3. REKAP RAB PROGRESS'!E39</f>
        <v>2.26735417775037</v>
      </c>
      <c r="J49" s="440"/>
      <c r="K49" s="443">
        <f>+I49/5</f>
        <v>0.453470835550074</v>
      </c>
      <c r="L49" s="441"/>
      <c r="M49" s="442"/>
      <c r="N49" s="440"/>
      <c r="O49" s="443">
        <f>+K49</f>
        <v>0.453470835550074</v>
      </c>
      <c r="P49" s="441"/>
      <c r="Q49" s="442"/>
      <c r="R49" s="440"/>
      <c r="S49" s="443">
        <f>+O49</f>
        <v>0.453470835550074</v>
      </c>
      <c r="T49" s="441"/>
      <c r="U49" s="442"/>
      <c r="V49" s="440"/>
      <c r="W49" s="441"/>
      <c r="X49" s="443">
        <f>+S49</f>
        <v>0.453470835550074</v>
      </c>
      <c r="Y49" s="442"/>
      <c r="Z49" s="440"/>
      <c r="AA49" s="441"/>
      <c r="AB49" s="441"/>
      <c r="AC49" s="445">
        <f>+X49</f>
        <v>0.453470835550074</v>
      </c>
      <c r="AD49" s="490">
        <f>SUM(J49:AC49)</f>
        <v>2.26735417775037</v>
      </c>
      <c r="AF49" s="489"/>
      <c r="AG49" s="507"/>
      <c r="AI49" s="508"/>
      <c r="AK49" s="508"/>
    </row>
    <row r="50" ht="18" customHeight="1" spans="1:37">
      <c r="A50" s="348"/>
      <c r="B50" s="379"/>
      <c r="C50" s="374"/>
      <c r="D50" s="375"/>
      <c r="E50" s="376"/>
      <c r="F50" s="376"/>
      <c r="G50" s="377"/>
      <c r="H50" s="378"/>
      <c r="I50" s="459"/>
      <c r="J50" s="440"/>
      <c r="K50" s="457">
        <v>0.453470835550074</v>
      </c>
      <c r="L50" s="441"/>
      <c r="M50" s="442"/>
      <c r="N50" s="440"/>
      <c r="O50" s="460">
        <v>0.453470835550074</v>
      </c>
      <c r="P50" s="461"/>
      <c r="Q50" s="442"/>
      <c r="R50" s="440"/>
      <c r="S50" s="460"/>
      <c r="T50" s="441"/>
      <c r="U50" s="442"/>
      <c r="V50" s="440"/>
      <c r="W50" s="441"/>
      <c r="X50" s="460"/>
      <c r="Y50" s="442"/>
      <c r="Z50" s="440"/>
      <c r="AA50" s="441"/>
      <c r="AB50" s="441"/>
      <c r="AC50" s="458"/>
      <c r="AD50" s="490"/>
      <c r="AF50" s="489"/>
      <c r="AG50" s="507"/>
      <c r="AI50" s="508"/>
      <c r="AK50" s="508"/>
    </row>
    <row r="51" ht="18" customHeight="1" spans="1:33">
      <c r="A51" s="348"/>
      <c r="B51" s="380"/>
      <c r="C51" s="381"/>
      <c r="D51" s="382"/>
      <c r="E51" s="383"/>
      <c r="F51" s="383"/>
      <c r="G51" s="384"/>
      <c r="H51" s="385"/>
      <c r="I51" s="462"/>
      <c r="J51" s="440"/>
      <c r="K51" s="441"/>
      <c r="L51" s="441"/>
      <c r="M51" s="442"/>
      <c r="N51" s="440"/>
      <c r="O51" s="441"/>
      <c r="P51" s="441"/>
      <c r="Q51" s="442"/>
      <c r="R51" s="440"/>
      <c r="S51" s="441"/>
      <c r="T51" s="441"/>
      <c r="U51" s="442"/>
      <c r="V51" s="440"/>
      <c r="W51" s="441"/>
      <c r="X51" s="441"/>
      <c r="Y51" s="442"/>
      <c r="Z51" s="440"/>
      <c r="AA51" s="441"/>
      <c r="AB51" s="441"/>
      <c r="AC51" s="442"/>
      <c r="AD51" s="499"/>
      <c r="AF51" s="489"/>
      <c r="AG51" s="507"/>
    </row>
    <row r="52" ht="18" customHeight="1" spans="2:35">
      <c r="B52" s="386"/>
      <c r="C52" s="387"/>
      <c r="D52" s="387"/>
      <c r="E52" s="387"/>
      <c r="F52" s="388" t="s">
        <v>247</v>
      </c>
      <c r="G52" s="389"/>
      <c r="H52" s="390">
        <f>SUM(H19:H51)</f>
        <v>649126639.97308</v>
      </c>
      <c r="I52" s="463">
        <f>SUM(I19:I51)</f>
        <v>100</v>
      </c>
      <c r="J52" s="464"/>
      <c r="K52" s="465"/>
      <c r="L52" s="465"/>
      <c r="M52" s="466"/>
      <c r="N52" s="464"/>
      <c r="O52" s="465"/>
      <c r="P52" s="465"/>
      <c r="Q52" s="466"/>
      <c r="R52" s="464"/>
      <c r="S52" s="465"/>
      <c r="T52" s="465"/>
      <c r="U52" s="466"/>
      <c r="V52" s="464"/>
      <c r="W52" s="465"/>
      <c r="X52" s="465"/>
      <c r="Y52" s="466"/>
      <c r="Z52" s="464"/>
      <c r="AA52" s="465"/>
      <c r="AB52" s="465"/>
      <c r="AC52" s="466"/>
      <c r="AD52" s="500"/>
      <c r="AF52" s="501"/>
      <c r="AG52" s="507"/>
      <c r="AI52" s="412"/>
    </row>
    <row r="53" ht="18" customHeight="1" spans="1:37">
      <c r="A53" s="391"/>
      <c r="B53" s="392" t="s">
        <v>248</v>
      </c>
      <c r="C53" s="393"/>
      <c r="D53" s="393"/>
      <c r="E53" s="394"/>
      <c r="F53" s="395" t="s">
        <v>249</v>
      </c>
      <c r="G53" s="396"/>
      <c r="H53" s="397"/>
      <c r="I53" s="467"/>
      <c r="J53" s="468">
        <f>SUM(J49,J45,J43,J39,J37,J33,J31,J29,J25,J23,J21)</f>
        <v>0.3729010410832</v>
      </c>
      <c r="K53" s="468">
        <f>SUM(K49,K45,K43,K39,K37,K33,K31,K29,K25,K23,K21)</f>
        <v>2.5703762120303</v>
      </c>
      <c r="L53" s="468">
        <f t="shared" ref="L53:AC53" si="10">SUM(L49,L45,L43,L39,L37,L33,L31,L29,L25,L23,L21)</f>
        <v>2.80352831240847</v>
      </c>
      <c r="M53" s="468">
        <f t="shared" si="10"/>
        <v>6.04976200976328</v>
      </c>
      <c r="N53" s="468">
        <f t="shared" si="10"/>
        <v>6.35971295705906</v>
      </c>
      <c r="O53" s="468">
        <f t="shared" si="10"/>
        <v>10.0908058181143</v>
      </c>
      <c r="P53" s="468">
        <f t="shared" si="10"/>
        <v>9.76626699633257</v>
      </c>
      <c r="Q53" s="468">
        <f t="shared" si="10"/>
        <v>10.4492346097027</v>
      </c>
      <c r="R53" s="468">
        <f t="shared" si="10"/>
        <v>6.98510425116039</v>
      </c>
      <c r="S53" s="468">
        <f t="shared" si="10"/>
        <v>4.52513328626144</v>
      </c>
      <c r="T53" s="468">
        <f t="shared" si="10"/>
        <v>4.52656409555159</v>
      </c>
      <c r="U53" s="468">
        <f t="shared" si="10"/>
        <v>4.59712184369913</v>
      </c>
      <c r="V53" s="468">
        <f t="shared" si="10"/>
        <v>3.24385825922645</v>
      </c>
      <c r="W53" s="468">
        <f t="shared" si="10"/>
        <v>3.94737476148616</v>
      </c>
      <c r="X53" s="468">
        <f t="shared" si="10"/>
        <v>5.04144992248894</v>
      </c>
      <c r="Y53" s="468">
        <f t="shared" si="10"/>
        <v>4.02979849947661</v>
      </c>
      <c r="Z53" s="468">
        <f t="shared" si="10"/>
        <v>2.98265066105033</v>
      </c>
      <c r="AA53" s="468">
        <f t="shared" si="10"/>
        <v>4.30264215863883</v>
      </c>
      <c r="AB53" s="468">
        <f t="shared" si="10"/>
        <v>4.02983062632666</v>
      </c>
      <c r="AC53" s="468">
        <f t="shared" si="10"/>
        <v>3.3258836781396</v>
      </c>
      <c r="AD53" s="502"/>
      <c r="AE53" s="391"/>
      <c r="AF53" s="501"/>
      <c r="AG53" s="506"/>
      <c r="AH53" s="391"/>
      <c r="AI53" s="510"/>
      <c r="AJ53" s="391"/>
      <c r="AK53" s="391"/>
    </row>
    <row r="54" ht="18" customHeight="1" spans="1:37">
      <c r="A54" s="391"/>
      <c r="B54" s="398"/>
      <c r="C54" s="399"/>
      <c r="D54" s="399"/>
      <c r="E54" s="400"/>
      <c r="F54" s="401" t="s">
        <v>250</v>
      </c>
      <c r="G54" s="402"/>
      <c r="H54" s="403"/>
      <c r="I54" s="469">
        <v>0</v>
      </c>
      <c r="J54" s="468">
        <f>J53+I54</f>
        <v>0.3729010410832</v>
      </c>
      <c r="K54" s="468">
        <f t="shared" ref="K54:AC54" si="11">J54+K53</f>
        <v>2.9432772531135</v>
      </c>
      <c r="L54" s="468">
        <f t="shared" si="11"/>
        <v>5.74680556552197</v>
      </c>
      <c r="M54" s="468">
        <f t="shared" si="11"/>
        <v>11.7965675752852</v>
      </c>
      <c r="N54" s="468">
        <f t="shared" si="11"/>
        <v>18.1562805323443</v>
      </c>
      <c r="O54" s="468">
        <f t="shared" si="11"/>
        <v>28.2470863504586</v>
      </c>
      <c r="P54" s="468">
        <f t="shared" si="11"/>
        <v>38.0133533467912</v>
      </c>
      <c r="Q54" s="468">
        <f t="shared" si="11"/>
        <v>48.4625879564939</v>
      </c>
      <c r="R54" s="468">
        <f t="shared" si="11"/>
        <v>55.4476922076543</v>
      </c>
      <c r="S54" s="468">
        <f t="shared" si="11"/>
        <v>59.9728254939157</v>
      </c>
      <c r="T54" s="468">
        <f t="shared" si="11"/>
        <v>64.4993895894673</v>
      </c>
      <c r="U54" s="468">
        <f t="shared" si="11"/>
        <v>69.0965114331664</v>
      </c>
      <c r="V54" s="468">
        <f t="shared" si="11"/>
        <v>72.3403696923929</v>
      </c>
      <c r="W54" s="468">
        <f t="shared" si="11"/>
        <v>76.287744453879</v>
      </c>
      <c r="X54" s="468">
        <f t="shared" si="11"/>
        <v>81.329194376368</v>
      </c>
      <c r="Y54" s="468">
        <f t="shared" si="11"/>
        <v>85.3589928758446</v>
      </c>
      <c r="Z54" s="468">
        <f t="shared" si="11"/>
        <v>88.3416435368949</v>
      </c>
      <c r="AA54" s="468">
        <f t="shared" si="11"/>
        <v>92.6442856955338</v>
      </c>
      <c r="AB54" s="468">
        <f t="shared" si="11"/>
        <v>96.6741163218604</v>
      </c>
      <c r="AC54" s="468">
        <f t="shared" si="11"/>
        <v>100</v>
      </c>
      <c r="AD54" s="502"/>
      <c r="AE54" s="391"/>
      <c r="AF54" s="501"/>
      <c r="AG54" s="506"/>
      <c r="AH54" s="391"/>
      <c r="AI54" s="510"/>
      <c r="AJ54" s="391"/>
      <c r="AK54" s="391"/>
    </row>
    <row r="55" ht="18" customHeight="1" spans="1:37">
      <c r="A55" s="391"/>
      <c r="B55" s="392" t="s">
        <v>251</v>
      </c>
      <c r="C55" s="393"/>
      <c r="D55" s="393"/>
      <c r="E55" s="394"/>
      <c r="F55" s="395" t="s">
        <v>249</v>
      </c>
      <c r="G55" s="396"/>
      <c r="H55" s="397"/>
      <c r="I55" s="467"/>
      <c r="J55" s="470">
        <f>SUM(J50,J46,J44,J40,J38,J34,J32,J30,J26,J24,J22)</f>
        <v>0.3729010410832</v>
      </c>
      <c r="K55" s="470">
        <f t="shared" ref="K55:AC55" si="12">SUM(K50,K46,K44,K40,K38,K34,K32,K30,K26,K24,K22)</f>
        <v>2.80569251827738</v>
      </c>
      <c r="L55" s="470">
        <f t="shared" si="12"/>
        <v>3.25743896138176</v>
      </c>
      <c r="M55" s="470">
        <f t="shared" si="12"/>
        <v>6.89390173430317</v>
      </c>
      <c r="N55" s="470">
        <f t="shared" si="12"/>
        <v>7.35919541215026</v>
      </c>
      <c r="O55" s="470">
        <f t="shared" si="12"/>
        <v>11.5200644940991</v>
      </c>
      <c r="P55" s="470">
        <f t="shared" si="12"/>
        <v>8.48753049764919</v>
      </c>
      <c r="Q55" s="470">
        <f t="shared" si="12"/>
        <v>7.40988056659589</v>
      </c>
      <c r="R55" s="470">
        <f t="shared" si="12"/>
        <v>7.91052101687694</v>
      </c>
      <c r="S55" s="470">
        <f t="shared" si="12"/>
        <v>0</v>
      </c>
      <c r="T55" s="470">
        <f t="shared" si="12"/>
        <v>0</v>
      </c>
      <c r="U55" s="470">
        <f t="shared" si="12"/>
        <v>0</v>
      </c>
      <c r="V55" s="470">
        <f t="shared" si="12"/>
        <v>0</v>
      </c>
      <c r="W55" s="470">
        <f t="shared" si="12"/>
        <v>0</v>
      </c>
      <c r="X55" s="470">
        <f t="shared" si="12"/>
        <v>0</v>
      </c>
      <c r="Y55" s="470">
        <f t="shared" si="12"/>
        <v>0</v>
      </c>
      <c r="Z55" s="470">
        <f t="shared" si="12"/>
        <v>0</v>
      </c>
      <c r="AA55" s="470">
        <f t="shared" si="12"/>
        <v>0</v>
      </c>
      <c r="AB55" s="470">
        <f t="shared" si="12"/>
        <v>0</v>
      </c>
      <c r="AC55" s="470">
        <f t="shared" si="12"/>
        <v>0</v>
      </c>
      <c r="AD55" s="502"/>
      <c r="AE55" s="391"/>
      <c r="AF55" s="501"/>
      <c r="AG55" s="506"/>
      <c r="AH55" s="391"/>
      <c r="AI55" s="510"/>
      <c r="AJ55" s="391"/>
      <c r="AK55" s="391"/>
    </row>
    <row r="56" ht="18" customHeight="1" spans="1:37">
      <c r="A56" s="391"/>
      <c r="B56" s="398"/>
      <c r="C56" s="399"/>
      <c r="D56" s="399"/>
      <c r="E56" s="400"/>
      <c r="F56" s="404" t="s">
        <v>250</v>
      </c>
      <c r="G56" s="405"/>
      <c r="H56" s="406"/>
      <c r="I56" s="471">
        <v>0</v>
      </c>
      <c r="J56" s="470">
        <f>J55</f>
        <v>0.3729010410832</v>
      </c>
      <c r="K56" s="470">
        <f t="shared" ref="K56:R56" si="13">J56+K55</f>
        <v>3.17859355936058</v>
      </c>
      <c r="L56" s="470">
        <f t="shared" si="13"/>
        <v>6.43603252074234</v>
      </c>
      <c r="M56" s="470">
        <f t="shared" si="13"/>
        <v>13.3299342550455</v>
      </c>
      <c r="N56" s="470">
        <f t="shared" si="13"/>
        <v>20.6891296671958</v>
      </c>
      <c r="O56" s="470">
        <f t="shared" si="13"/>
        <v>32.2091941612949</v>
      </c>
      <c r="P56" s="470">
        <f t="shared" si="13"/>
        <v>40.6967246589441</v>
      </c>
      <c r="Q56" s="470">
        <f t="shared" si="13"/>
        <v>48.10660522554</v>
      </c>
      <c r="R56" s="470">
        <f t="shared" si="13"/>
        <v>56.0171262424169</v>
      </c>
      <c r="S56" s="470"/>
      <c r="T56" s="470"/>
      <c r="U56" s="470"/>
      <c r="V56" s="470"/>
      <c r="W56" s="470"/>
      <c r="X56" s="470"/>
      <c r="Y56" s="470"/>
      <c r="Z56" s="470"/>
      <c r="AA56" s="470"/>
      <c r="AB56" s="470"/>
      <c r="AC56" s="470"/>
      <c r="AD56" s="502"/>
      <c r="AE56" s="391"/>
      <c r="AF56" s="501"/>
      <c r="AG56" s="506"/>
      <c r="AH56" s="391"/>
      <c r="AI56" s="510"/>
      <c r="AJ56" s="391"/>
      <c r="AK56" s="391"/>
    </row>
    <row r="57" ht="18" customHeight="1" spans="1:37">
      <c r="A57" s="391"/>
      <c r="B57" s="407" t="s">
        <v>252</v>
      </c>
      <c r="C57" s="408"/>
      <c r="D57" s="408"/>
      <c r="E57" s="408"/>
      <c r="F57" s="409"/>
      <c r="G57" s="409"/>
      <c r="H57" s="410"/>
      <c r="I57" s="410"/>
      <c r="J57" s="472"/>
      <c r="K57" s="472"/>
      <c r="L57" s="472"/>
      <c r="M57" s="472"/>
      <c r="N57" s="472"/>
      <c r="O57" s="472"/>
      <c r="P57" s="472"/>
      <c r="Q57" s="472"/>
      <c r="R57" s="472"/>
      <c r="S57" s="472"/>
      <c r="T57" s="472"/>
      <c r="U57" s="472"/>
      <c r="V57" s="472"/>
      <c r="W57" s="472"/>
      <c r="X57" s="472"/>
      <c r="Y57" s="472"/>
      <c r="Z57" s="472"/>
      <c r="AA57" s="472"/>
      <c r="AB57" s="472"/>
      <c r="AC57" s="472"/>
      <c r="AD57" s="503"/>
      <c r="AE57" s="391"/>
      <c r="AF57" s="501"/>
      <c r="AG57" s="506"/>
      <c r="AH57" s="391"/>
      <c r="AI57" s="510"/>
      <c r="AJ57" s="391"/>
      <c r="AK57" s="391"/>
    </row>
    <row r="58" ht="12.75" customHeight="1" spans="2:35">
      <c r="B58" s="348"/>
      <c r="H58" s="411"/>
      <c r="I58" s="411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504"/>
      <c r="AF58" s="501"/>
      <c r="AG58" s="507"/>
      <c r="AI58" s="412"/>
    </row>
    <row r="59" ht="12.75" customHeight="1" spans="2:35">
      <c r="B59" s="348"/>
      <c r="C59" s="348"/>
      <c r="D59" s="348"/>
      <c r="E59" s="412"/>
      <c r="F59" s="412"/>
      <c r="G59" s="412"/>
      <c r="H59" s="411"/>
      <c r="I59" s="411"/>
      <c r="J59" s="411"/>
      <c r="K59" s="411"/>
      <c r="L59" s="420"/>
      <c r="M59" s="420"/>
      <c r="N59" s="411"/>
      <c r="O59" s="411"/>
      <c r="P59" s="420"/>
      <c r="Q59" s="420"/>
      <c r="R59" s="411"/>
      <c r="S59" s="411"/>
      <c r="T59" s="420"/>
      <c r="U59" s="420"/>
      <c r="V59" s="411"/>
      <c r="W59" s="411"/>
      <c r="X59" s="420"/>
      <c r="Y59" s="420"/>
      <c r="Z59" s="411"/>
      <c r="AA59" s="411"/>
      <c r="AB59" s="420"/>
      <c r="AC59" s="420"/>
      <c r="AD59" s="420"/>
      <c r="AF59" s="501"/>
      <c r="AG59" s="507"/>
      <c r="AH59" s="420"/>
      <c r="AI59" s="511"/>
    </row>
    <row r="60" ht="12.75" customHeight="1" spans="2:35">
      <c r="B60" s="348"/>
      <c r="C60" s="348"/>
      <c r="D60" s="348"/>
      <c r="E60" s="412"/>
      <c r="F60" s="412"/>
      <c r="G60" s="413"/>
      <c r="H60" s="414"/>
      <c r="I60" s="413"/>
      <c r="J60" s="474"/>
      <c r="K60" s="474"/>
      <c r="L60" s="474"/>
      <c r="M60" s="413"/>
      <c r="N60" s="413"/>
      <c r="O60" s="413"/>
      <c r="P60" s="474"/>
      <c r="Q60" s="474"/>
      <c r="R60" s="474"/>
      <c r="S60" s="413"/>
      <c r="T60" s="413"/>
      <c r="U60" s="474"/>
      <c r="V60" s="474"/>
      <c r="W60" s="474"/>
      <c r="X60" s="474"/>
      <c r="Y60" s="413"/>
      <c r="Z60" s="413"/>
      <c r="AA60" s="474"/>
      <c r="AB60" s="474"/>
      <c r="AC60" s="474"/>
      <c r="AD60" s="474"/>
      <c r="AF60" s="501"/>
      <c r="AG60" s="507"/>
      <c r="AH60" s="420"/>
      <c r="AI60" s="511"/>
    </row>
    <row r="61" ht="12.75" customHeight="1" spans="2:35">
      <c r="B61" s="348"/>
      <c r="C61" s="348"/>
      <c r="D61" s="348"/>
      <c r="E61" s="412"/>
      <c r="F61" s="412"/>
      <c r="G61" s="413"/>
      <c r="H61" s="415" t="s">
        <v>187</v>
      </c>
      <c r="I61" s="413"/>
      <c r="J61" s="474"/>
      <c r="K61" s="474"/>
      <c r="L61" s="474"/>
      <c r="M61" s="413"/>
      <c r="N61" s="419"/>
      <c r="O61" s="413"/>
      <c r="P61" s="474"/>
      <c r="Q61" s="474"/>
      <c r="R61" s="474"/>
      <c r="S61" s="413"/>
      <c r="T61" s="419"/>
      <c r="U61" s="474"/>
      <c r="V61" s="474"/>
      <c r="W61" s="474"/>
      <c r="X61" s="474"/>
      <c r="Y61" s="413"/>
      <c r="Z61" s="419"/>
      <c r="AA61" s="474"/>
      <c r="AB61" s="474"/>
      <c r="AC61" s="474"/>
      <c r="AD61" s="474"/>
      <c r="AF61" s="501"/>
      <c r="AG61" s="507"/>
      <c r="AH61" s="420"/>
      <c r="AI61" s="511"/>
    </row>
    <row r="62" ht="12.75" customHeight="1" spans="2:36">
      <c r="B62" s="348"/>
      <c r="C62" s="348"/>
      <c r="D62" s="348"/>
      <c r="E62" s="416"/>
      <c r="F62" s="417"/>
      <c r="G62" s="418"/>
      <c r="H62" s="419" t="s">
        <v>188</v>
      </c>
      <c r="I62" s="419"/>
      <c r="J62" s="419"/>
      <c r="K62" s="419"/>
      <c r="L62" s="474"/>
      <c r="M62" s="418"/>
      <c r="N62" s="475"/>
      <c r="O62" s="419"/>
      <c r="P62" s="419"/>
      <c r="Q62" s="419"/>
      <c r="R62" s="419" t="s">
        <v>190</v>
      </c>
      <c r="S62" s="418"/>
      <c r="T62" s="422"/>
      <c r="U62" s="474"/>
      <c r="V62" s="419"/>
      <c r="W62" s="419"/>
      <c r="X62" s="474"/>
      <c r="Y62" s="418"/>
      <c r="Z62" s="422"/>
      <c r="AA62" s="474"/>
      <c r="AB62" s="474"/>
      <c r="AC62" s="474"/>
      <c r="AD62" s="474"/>
      <c r="AE62" s="420"/>
      <c r="AG62" s="501"/>
      <c r="AH62" s="507"/>
      <c r="AI62" s="420"/>
      <c r="AJ62" s="511"/>
    </row>
    <row r="63" ht="12.75" customHeight="1" spans="2:36">
      <c r="B63" s="348"/>
      <c r="C63" s="348"/>
      <c r="D63" s="348"/>
      <c r="E63" s="420"/>
      <c r="F63" s="421"/>
      <c r="G63" s="418"/>
      <c r="H63" s="422" t="str">
        <f>'3. REKAP RAB PROGRESS'!C52</f>
        <v>SLB MUHAMMADIYAH KELAYU</v>
      </c>
      <c r="I63" s="422"/>
      <c r="J63" s="422"/>
      <c r="K63" s="422"/>
      <c r="L63" s="474"/>
      <c r="M63" s="418"/>
      <c r="N63" s="419"/>
      <c r="O63" s="422"/>
      <c r="P63" s="422"/>
      <c r="Q63" s="422"/>
      <c r="R63" s="422" t="s">
        <v>193</v>
      </c>
      <c r="S63" s="418"/>
      <c r="T63" s="419"/>
      <c r="U63" s="474"/>
      <c r="V63" s="422"/>
      <c r="W63" s="422"/>
      <c r="X63" s="474"/>
      <c r="Y63" s="418"/>
      <c r="Z63" s="419"/>
      <c r="AA63" s="474"/>
      <c r="AB63" s="474"/>
      <c r="AC63" s="474"/>
      <c r="AD63" s="474"/>
      <c r="AE63" s="420"/>
      <c r="AG63" s="501"/>
      <c r="AH63" s="507"/>
      <c r="AI63" s="420"/>
      <c r="AJ63" s="511"/>
    </row>
    <row r="64" ht="12.75" customHeight="1" spans="2:36">
      <c r="B64" s="348"/>
      <c r="C64" s="348"/>
      <c r="D64" s="348"/>
      <c r="E64" s="416"/>
      <c r="F64" s="417"/>
      <c r="G64" s="413"/>
      <c r="H64" s="423"/>
      <c r="I64" s="419"/>
      <c r="J64" s="419"/>
      <c r="K64" s="419"/>
      <c r="L64" s="474"/>
      <c r="M64" s="413"/>
      <c r="N64" s="423"/>
      <c r="O64" s="419"/>
      <c r="P64" s="419"/>
      <c r="Q64" s="419"/>
      <c r="R64" s="419"/>
      <c r="S64" s="413"/>
      <c r="T64" s="423"/>
      <c r="U64" s="474"/>
      <c r="V64" s="419"/>
      <c r="W64" s="419"/>
      <c r="X64" s="474"/>
      <c r="Y64" s="413"/>
      <c r="Z64" s="423"/>
      <c r="AA64" s="474"/>
      <c r="AB64" s="474"/>
      <c r="AC64" s="474"/>
      <c r="AD64" s="474"/>
      <c r="AE64" s="420"/>
      <c r="AG64" s="501"/>
      <c r="AH64" s="507"/>
      <c r="AI64" s="420"/>
      <c r="AJ64" s="511"/>
    </row>
    <row r="65" ht="12.75" customHeight="1" spans="2:36">
      <c r="B65" s="348"/>
      <c r="C65" s="348"/>
      <c r="D65" s="348"/>
      <c r="E65" s="512"/>
      <c r="F65" s="513"/>
      <c r="G65" s="413"/>
      <c r="H65" s="419" t="s">
        <v>195</v>
      </c>
      <c r="I65" s="419"/>
      <c r="J65" s="419"/>
      <c r="K65" s="419"/>
      <c r="L65" s="474"/>
      <c r="M65" s="413"/>
      <c r="N65" s="419"/>
      <c r="O65" s="419"/>
      <c r="P65" s="419"/>
      <c r="Q65" s="419"/>
      <c r="R65" s="419" t="s">
        <v>196</v>
      </c>
      <c r="S65" s="413"/>
      <c r="T65" s="419"/>
      <c r="U65" s="474"/>
      <c r="V65" s="419"/>
      <c r="W65" s="419"/>
      <c r="X65" s="474"/>
      <c r="Y65" s="413"/>
      <c r="Z65" s="419"/>
      <c r="AA65" s="474"/>
      <c r="AB65" s="474"/>
      <c r="AC65" s="474"/>
      <c r="AD65" s="474"/>
      <c r="AE65" s="420"/>
      <c r="AG65" s="501"/>
      <c r="AH65" s="507"/>
      <c r="AI65" s="420"/>
      <c r="AJ65" s="511"/>
    </row>
    <row r="66" ht="12.75" customHeight="1" spans="2:36">
      <c r="B66" s="348"/>
      <c r="C66" s="348"/>
      <c r="D66" s="348"/>
      <c r="E66" s="512"/>
      <c r="F66" s="513"/>
      <c r="G66" s="413"/>
      <c r="H66" s="423"/>
      <c r="I66" s="423"/>
      <c r="J66" s="423"/>
      <c r="K66" s="423"/>
      <c r="L66" s="474"/>
      <c r="M66" s="413"/>
      <c r="N66" s="423"/>
      <c r="O66" s="423"/>
      <c r="P66" s="423"/>
      <c r="Q66" s="423"/>
      <c r="R66" s="423"/>
      <c r="S66" s="413"/>
      <c r="T66" s="423"/>
      <c r="U66" s="474"/>
      <c r="V66" s="423"/>
      <c r="W66" s="423"/>
      <c r="X66" s="474"/>
      <c r="Y66" s="413"/>
      <c r="Z66" s="423"/>
      <c r="AA66" s="474"/>
      <c r="AB66" s="474"/>
      <c r="AC66" s="474"/>
      <c r="AD66" s="474"/>
      <c r="AE66" s="420"/>
      <c r="AG66" s="501"/>
      <c r="AH66" s="507"/>
      <c r="AI66" s="420"/>
      <c r="AJ66" s="511"/>
    </row>
    <row r="67" ht="12.75" customHeight="1" spans="2:36">
      <c r="B67" s="348"/>
      <c r="C67" s="348"/>
      <c r="D67" s="348"/>
      <c r="E67" s="512"/>
      <c r="F67" s="514"/>
      <c r="G67" s="515"/>
      <c r="H67" s="423"/>
      <c r="I67" s="423"/>
      <c r="J67" s="423"/>
      <c r="K67" s="423"/>
      <c r="L67" s="474"/>
      <c r="M67" s="515"/>
      <c r="N67" s="423"/>
      <c r="O67" s="423"/>
      <c r="P67" s="423"/>
      <c r="Q67" s="423"/>
      <c r="R67" s="423"/>
      <c r="S67" s="515"/>
      <c r="T67" s="423"/>
      <c r="U67" s="474"/>
      <c r="V67" s="423"/>
      <c r="W67" s="423"/>
      <c r="X67" s="474"/>
      <c r="Y67" s="515"/>
      <c r="Z67" s="423"/>
      <c r="AA67" s="474"/>
      <c r="AB67" s="474"/>
      <c r="AC67" s="474"/>
      <c r="AD67" s="474"/>
      <c r="AE67" s="420"/>
      <c r="AG67" s="501"/>
      <c r="AH67" s="507"/>
      <c r="AI67" s="420"/>
      <c r="AJ67" s="511"/>
    </row>
    <row r="68" ht="12.75" customHeight="1" spans="2:36">
      <c r="B68" s="348"/>
      <c r="C68" s="348"/>
      <c r="D68" s="348"/>
      <c r="E68" s="348"/>
      <c r="G68" s="474"/>
      <c r="H68" s="515" t="str">
        <f>'[501]3. REKAP RAB PROGRESS'!C57</f>
        <v>( Ahmad Zahidin Akbar, S.Pd )</v>
      </c>
      <c r="I68" s="515"/>
      <c r="J68" s="515"/>
      <c r="K68" s="515"/>
      <c r="L68" s="474"/>
      <c r="M68" s="474"/>
      <c r="N68" s="515"/>
      <c r="O68" s="515"/>
      <c r="P68" s="515"/>
      <c r="Q68" s="515"/>
      <c r="R68" s="515" t="str">
        <f>'[501]3. REKAP RAB PROGRESS'!F57</f>
        <v>( Roy Saputra, S.Pd )</v>
      </c>
      <c r="S68" s="474"/>
      <c r="T68" s="515"/>
      <c r="U68" s="474"/>
      <c r="V68" s="515"/>
      <c r="W68" s="515"/>
      <c r="X68" s="474"/>
      <c r="Y68" s="474"/>
      <c r="Z68" s="515"/>
      <c r="AA68" s="474"/>
      <c r="AB68" s="474"/>
      <c r="AC68" s="474"/>
      <c r="AD68" s="474"/>
      <c r="AE68" s="420"/>
      <c r="AG68" s="501"/>
      <c r="AH68" s="507"/>
      <c r="AI68" s="420"/>
      <c r="AJ68" s="511"/>
    </row>
    <row r="69" ht="12.75" customHeight="1" spans="2:36">
      <c r="B69" s="348"/>
      <c r="C69" s="348"/>
      <c r="D69" s="348"/>
      <c r="E69" s="348"/>
      <c r="G69" s="412"/>
      <c r="H69" s="420"/>
      <c r="I69" s="420"/>
      <c r="J69" s="420"/>
      <c r="K69" s="420"/>
      <c r="L69" s="420"/>
      <c r="M69" s="420"/>
      <c r="O69" s="420"/>
      <c r="P69" s="420"/>
      <c r="Q69" s="420"/>
      <c r="R69" s="420"/>
      <c r="S69" s="420"/>
      <c r="T69" s="420"/>
      <c r="U69" s="420"/>
      <c r="V69" s="420"/>
      <c r="W69" s="420"/>
      <c r="Y69" s="525"/>
      <c r="Z69" s="420"/>
      <c r="AC69" s="525"/>
      <c r="AD69" s="420"/>
      <c r="AE69" s="420"/>
      <c r="AG69" s="501"/>
      <c r="AH69" s="507"/>
      <c r="AI69" s="420"/>
      <c r="AJ69" s="511"/>
    </row>
    <row r="70" ht="12.75" customHeight="1" spans="2:36">
      <c r="B70" s="348"/>
      <c r="C70" s="348"/>
      <c r="D70" s="348"/>
      <c r="E70" s="348"/>
      <c r="G70" s="412"/>
      <c r="H70" s="420"/>
      <c r="I70" s="420"/>
      <c r="J70" s="420"/>
      <c r="K70" s="420"/>
      <c r="L70" s="420"/>
      <c r="M70" s="420"/>
      <c r="O70" s="420"/>
      <c r="P70" s="420"/>
      <c r="Q70" s="420"/>
      <c r="R70" s="420"/>
      <c r="S70" s="420"/>
      <c r="T70" s="420"/>
      <c r="U70" s="420"/>
      <c r="V70" s="420"/>
      <c r="W70" s="420"/>
      <c r="X70" s="348"/>
      <c r="Y70" s="525"/>
      <c r="Z70" s="420"/>
      <c r="AC70" s="525"/>
      <c r="AD70" s="420"/>
      <c r="AE70" s="420"/>
      <c r="AG70" s="501"/>
      <c r="AH70" s="507"/>
      <c r="AI70" s="420"/>
      <c r="AJ70" s="511"/>
    </row>
    <row r="71" ht="12.75" customHeight="1" spans="2:36">
      <c r="B71" s="348"/>
      <c r="C71" s="348"/>
      <c r="D71" s="348"/>
      <c r="E71" s="516"/>
      <c r="G71" s="412"/>
      <c r="H71" s="420"/>
      <c r="I71" s="420"/>
      <c r="J71" s="420"/>
      <c r="K71" s="420"/>
      <c r="L71" s="420"/>
      <c r="M71" s="420"/>
      <c r="N71" s="516"/>
      <c r="O71" s="420"/>
      <c r="P71" s="420"/>
      <c r="Q71" s="420"/>
      <c r="R71" s="420"/>
      <c r="S71" s="420"/>
      <c r="T71" s="420"/>
      <c r="U71" s="420"/>
      <c r="V71" s="420"/>
      <c r="W71" s="420"/>
      <c r="X71" s="520"/>
      <c r="Y71" s="525"/>
      <c r="Z71" s="420"/>
      <c r="AB71" s="516"/>
      <c r="AC71" s="525"/>
      <c r="AD71" s="420"/>
      <c r="AE71" s="420"/>
      <c r="AG71" s="501"/>
      <c r="AH71" s="507"/>
      <c r="AI71" s="420"/>
      <c r="AJ71" s="511"/>
    </row>
    <row r="72" ht="12.75" customHeight="1" spans="2:36">
      <c r="B72" s="348"/>
      <c r="C72" s="348"/>
      <c r="D72" s="348"/>
      <c r="E72" s="420"/>
      <c r="F72" s="420"/>
      <c r="G72" s="412"/>
      <c r="H72" s="420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  <c r="T72" s="420"/>
      <c r="U72" s="420"/>
      <c r="V72" s="420"/>
      <c r="W72" s="420"/>
      <c r="X72" s="420"/>
      <c r="Y72" s="525"/>
      <c r="Z72" s="420"/>
      <c r="AB72" s="420"/>
      <c r="AC72" s="525"/>
      <c r="AD72" s="420"/>
      <c r="AE72" s="420"/>
      <c r="AG72" s="501"/>
      <c r="AH72" s="507"/>
      <c r="AI72" s="420"/>
      <c r="AJ72" s="511"/>
    </row>
    <row r="73" ht="12.75" customHeight="1" spans="2:36">
      <c r="B73" s="348"/>
      <c r="C73" s="348"/>
      <c r="D73" s="348"/>
      <c r="F73" s="420"/>
      <c r="G73" s="412"/>
      <c r="H73" s="420"/>
      <c r="I73" s="420"/>
      <c r="J73" s="420"/>
      <c r="K73" s="420"/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0"/>
      <c r="Y73" s="525"/>
      <c r="Z73" s="420"/>
      <c r="AB73" s="420"/>
      <c r="AC73" s="525"/>
      <c r="AD73" s="420"/>
      <c r="AE73" s="420"/>
      <c r="AG73" s="501"/>
      <c r="AH73" s="507"/>
      <c r="AI73" s="420"/>
      <c r="AJ73" s="511"/>
    </row>
    <row r="74" ht="12.75" customHeight="1" spans="2:36">
      <c r="B74" s="348"/>
      <c r="C74" s="348"/>
      <c r="D74" s="348"/>
      <c r="F74" s="420"/>
      <c r="G74" s="412"/>
      <c r="H74" s="420"/>
      <c r="I74" s="420"/>
      <c r="J74" s="420"/>
      <c r="K74" s="420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0"/>
      <c r="Y74" s="525"/>
      <c r="Z74" s="420"/>
      <c r="AB74" s="420"/>
      <c r="AC74" s="525"/>
      <c r="AD74" s="420"/>
      <c r="AE74" s="420"/>
      <c r="AG74" s="501"/>
      <c r="AH74" s="507"/>
      <c r="AI74" s="420"/>
      <c r="AJ74" s="511"/>
    </row>
    <row r="75" ht="12.75" customHeight="1" spans="2:36">
      <c r="B75" s="348"/>
      <c r="C75" s="348"/>
      <c r="D75" s="348"/>
      <c r="F75" s="420"/>
      <c r="G75" s="412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0"/>
      <c r="Y75" s="525"/>
      <c r="Z75" s="420"/>
      <c r="AB75" s="420"/>
      <c r="AC75" s="525"/>
      <c r="AD75" s="420"/>
      <c r="AE75" s="420"/>
      <c r="AG75" s="501"/>
      <c r="AH75" s="507"/>
      <c r="AI75" s="420"/>
      <c r="AJ75" s="511"/>
    </row>
    <row r="76" ht="12.75" customHeight="1" spans="2:35">
      <c r="B76" s="517"/>
      <c r="D76" s="411"/>
      <c r="E76" s="416"/>
      <c r="G76" s="348"/>
      <c r="J76" s="348"/>
      <c r="K76" s="348"/>
      <c r="L76" s="348"/>
      <c r="M76" s="348"/>
      <c r="N76" s="420"/>
      <c r="O76" s="348"/>
      <c r="P76" s="348"/>
      <c r="Q76" s="348"/>
      <c r="R76" s="348"/>
      <c r="W76" s="420"/>
      <c r="Y76" s="420"/>
      <c r="AB76" s="420"/>
      <c r="AC76" s="420"/>
      <c r="AD76" s="420"/>
      <c r="AF76" s="501"/>
      <c r="AG76" s="505"/>
      <c r="AH76" s="420"/>
      <c r="AI76" s="511"/>
    </row>
    <row r="77" ht="12.75" customHeight="1" spans="2:35">
      <c r="B77" s="517"/>
      <c r="D77" s="411"/>
      <c r="E77" s="412"/>
      <c r="G77" s="348"/>
      <c r="J77" s="348"/>
      <c r="K77" s="348"/>
      <c r="L77" s="348"/>
      <c r="M77" s="348"/>
      <c r="N77" s="420"/>
      <c r="O77" s="348"/>
      <c r="P77" s="348"/>
      <c r="Q77" s="348"/>
      <c r="R77" s="348"/>
      <c r="W77" s="420"/>
      <c r="Y77" s="420"/>
      <c r="AB77" s="420"/>
      <c r="AC77" s="420"/>
      <c r="AD77" s="420"/>
      <c r="AF77" s="501"/>
      <c r="AG77" s="505"/>
      <c r="AH77" s="420"/>
      <c r="AI77" s="511"/>
    </row>
    <row r="78" ht="12.75" customHeight="1" spans="2:35">
      <c r="B78" s="517"/>
      <c r="D78" s="411"/>
      <c r="E78" s="416"/>
      <c r="G78" s="348"/>
      <c r="J78" s="348"/>
      <c r="K78" s="348"/>
      <c r="L78" s="348"/>
      <c r="M78" s="348"/>
      <c r="N78" s="420"/>
      <c r="O78" s="348"/>
      <c r="P78" s="348"/>
      <c r="Q78" s="348"/>
      <c r="R78" s="348"/>
      <c r="W78" s="522"/>
      <c r="Y78" s="420"/>
      <c r="AB78" s="420"/>
      <c r="AC78" s="522"/>
      <c r="AD78" s="420"/>
      <c r="AF78" s="501"/>
      <c r="AG78" s="505"/>
      <c r="AH78" s="420"/>
      <c r="AI78" s="511"/>
    </row>
    <row r="79" ht="12.75" customHeight="1" spans="2:35">
      <c r="B79" s="517"/>
      <c r="E79" s="512"/>
      <c r="G79" s="348"/>
      <c r="N79" s="420"/>
      <c r="W79" s="420"/>
      <c r="Y79" s="420"/>
      <c r="AB79" s="420"/>
      <c r="AC79" s="420"/>
      <c r="AD79" s="420"/>
      <c r="AF79" s="501"/>
      <c r="AG79" s="505"/>
      <c r="AI79" s="412"/>
    </row>
    <row r="80" ht="12.75" customHeight="1" spans="2:33">
      <c r="B80" s="517"/>
      <c r="E80" s="512"/>
      <c r="G80" s="348"/>
      <c r="M80" s="420"/>
      <c r="N80" s="420"/>
      <c r="Q80" s="420"/>
      <c r="W80" s="420"/>
      <c r="Y80" s="420"/>
      <c r="AB80" s="420"/>
      <c r="AC80" s="420"/>
      <c r="AD80" s="420"/>
      <c r="AF80" s="501"/>
      <c r="AG80" s="505"/>
    </row>
    <row r="81" ht="12.75" customHeight="1" spans="2:33">
      <c r="B81" s="518"/>
      <c r="E81" s="512"/>
      <c r="G81" s="348"/>
      <c r="M81" s="420"/>
      <c r="Q81" s="420"/>
      <c r="W81" s="420"/>
      <c r="Y81" s="420"/>
      <c r="AB81" s="420"/>
      <c r="AC81" s="420"/>
      <c r="AD81" s="420"/>
      <c r="AF81" s="501"/>
      <c r="AG81" s="505"/>
    </row>
    <row r="82" ht="12.75" customHeight="1" spans="2:33">
      <c r="B82" s="518"/>
      <c r="E82" s="348"/>
      <c r="G82" s="348"/>
      <c r="AB82" s="420"/>
      <c r="AD82" s="420"/>
      <c r="AF82" s="501"/>
      <c r="AG82" s="505"/>
    </row>
    <row r="83" ht="12.75" customHeight="1" spans="2:33">
      <c r="B83" s="518"/>
      <c r="E83" s="348"/>
      <c r="G83" s="348"/>
      <c r="AD83" s="524"/>
      <c r="AF83" s="501"/>
      <c r="AG83" s="505"/>
    </row>
    <row r="84" ht="12.75" customHeight="1" spans="1:37">
      <c r="A84" s="348"/>
      <c r="B84" s="512"/>
      <c r="C84" s="348"/>
      <c r="D84" s="348"/>
      <c r="E84" s="348"/>
      <c r="F84" s="348"/>
      <c r="G84" s="348"/>
      <c r="H84" s="34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/>
      <c r="U84" s="348"/>
      <c r="V84" s="348"/>
      <c r="X84" s="348"/>
      <c r="Y84" s="348"/>
      <c r="Z84" s="348"/>
      <c r="AA84" s="348"/>
      <c r="AB84" s="348"/>
      <c r="AC84" s="348"/>
      <c r="AD84" s="420"/>
      <c r="AE84" s="348"/>
      <c r="AF84" s="501"/>
      <c r="AG84" s="507"/>
      <c r="AH84" s="348"/>
      <c r="AI84" s="348"/>
      <c r="AJ84" s="348"/>
      <c r="AK84" s="348"/>
    </row>
    <row r="85" ht="12.75" customHeight="1" spans="1:37">
      <c r="A85" s="348"/>
      <c r="B85" s="348"/>
      <c r="C85" s="348"/>
      <c r="D85" s="348"/>
      <c r="E85" s="516"/>
      <c r="F85" s="348"/>
      <c r="G85" s="516"/>
      <c r="H85" s="348"/>
      <c r="I85" s="348"/>
      <c r="J85" s="519"/>
      <c r="K85" s="516"/>
      <c r="L85" s="348"/>
      <c r="M85" s="520"/>
      <c r="N85" s="516"/>
      <c r="O85" s="348"/>
      <c r="P85" s="348"/>
      <c r="Q85" s="516"/>
      <c r="R85" s="519"/>
      <c r="S85" s="516"/>
      <c r="T85" s="348"/>
      <c r="U85" s="348"/>
      <c r="V85" s="348"/>
      <c r="W85" s="516"/>
      <c r="X85" s="348"/>
      <c r="Y85" s="520"/>
      <c r="Z85" s="348"/>
      <c r="AA85" s="348"/>
      <c r="AB85" s="520"/>
      <c r="AC85" s="520"/>
      <c r="AD85" s="348"/>
      <c r="AE85" s="348"/>
      <c r="AF85" s="348"/>
      <c r="AG85" s="507"/>
      <c r="AH85" s="348"/>
      <c r="AI85" s="348"/>
      <c r="AJ85" s="348"/>
      <c r="AK85" s="348"/>
    </row>
    <row r="86" ht="12.75" customHeight="1" spans="5:33">
      <c r="E86" s="420"/>
      <c r="G86" s="348"/>
      <c r="K86" s="348"/>
      <c r="M86" s="420"/>
      <c r="N86" s="420"/>
      <c r="Q86" s="348"/>
      <c r="U86" s="523"/>
      <c r="W86" s="420"/>
      <c r="Y86" s="524"/>
      <c r="AB86" s="420"/>
      <c r="AC86" s="524"/>
      <c r="AD86" s="348"/>
      <c r="AG86" s="505"/>
    </row>
    <row r="87" ht="12.75" customHeight="1" spans="7:33">
      <c r="G87" s="348"/>
      <c r="I87" s="412"/>
      <c r="T87" s="523"/>
      <c r="U87" s="524"/>
      <c r="W87" s="523"/>
      <c r="Y87" s="523"/>
      <c r="AC87" s="523"/>
      <c r="AD87" s="348"/>
      <c r="AG87" s="505"/>
    </row>
    <row r="88" ht="12.75" customHeight="1" spans="9:33">
      <c r="I88" s="348"/>
      <c r="T88" s="523"/>
      <c r="U88" s="523"/>
      <c r="W88" s="523"/>
      <c r="Y88" s="523"/>
      <c r="AA88" s="523"/>
      <c r="AC88" s="523"/>
      <c r="AD88" s="348"/>
      <c r="AG88" s="505"/>
    </row>
    <row r="89" ht="12.75" customHeight="1" spans="20:33">
      <c r="T89" s="523"/>
      <c r="U89" s="523"/>
      <c r="W89" s="523"/>
      <c r="X89" s="523"/>
      <c r="Y89" s="523"/>
      <c r="AA89" s="523"/>
      <c r="AB89" s="523"/>
      <c r="AC89" s="523"/>
      <c r="AD89" s="348"/>
      <c r="AG89" s="505"/>
    </row>
    <row r="90" ht="12.75" customHeight="1" spans="30:33">
      <c r="AD90" s="348"/>
      <c r="AG90" s="505"/>
    </row>
    <row r="91" ht="12.75" customHeight="1" spans="9:33"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V91" s="391"/>
      <c r="W91" s="391"/>
      <c r="X91" s="391"/>
      <c r="Y91" s="391"/>
      <c r="Z91" s="391"/>
      <c r="AA91" s="391"/>
      <c r="AB91" s="391"/>
      <c r="AC91" s="391"/>
      <c r="AD91" s="348"/>
      <c r="AG91" s="505"/>
    </row>
    <row r="92" ht="12.75" customHeight="1" spans="9:33">
      <c r="I92" s="391"/>
      <c r="J92" s="391"/>
      <c r="K92" s="391"/>
      <c r="L92" s="391"/>
      <c r="M92" s="391"/>
      <c r="N92" s="391"/>
      <c r="O92" s="391"/>
      <c r="P92" s="391"/>
      <c r="Q92" s="391"/>
      <c r="R92" s="391"/>
      <c r="S92" s="391"/>
      <c r="T92" s="391"/>
      <c r="U92" s="391"/>
      <c r="V92" s="391"/>
      <c r="W92" s="391"/>
      <c r="X92" s="391"/>
      <c r="Y92" s="391"/>
      <c r="Z92" s="391"/>
      <c r="AA92" s="391"/>
      <c r="AB92" s="391"/>
      <c r="AC92" s="391"/>
      <c r="AD92" s="348"/>
      <c r="AG92" s="505"/>
    </row>
    <row r="93" ht="12.75" customHeight="1" spans="9:33">
      <c r="I93" s="391"/>
      <c r="J93" s="391"/>
      <c r="K93" s="391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1"/>
      <c r="X93" s="391"/>
      <c r="Y93" s="391"/>
      <c r="Z93" s="391"/>
      <c r="AA93" s="391"/>
      <c r="AB93" s="391"/>
      <c r="AC93" s="391"/>
      <c r="AD93" s="348"/>
      <c r="AG93" s="505"/>
    </row>
    <row r="94" ht="12.75" customHeight="1" spans="9:33">
      <c r="I94" s="391"/>
      <c r="J94" s="391"/>
      <c r="K94" s="391"/>
      <c r="L94" s="391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  <c r="Y94" s="391"/>
      <c r="Z94" s="391"/>
      <c r="AA94" s="391"/>
      <c r="AB94" s="391"/>
      <c r="AC94" s="391"/>
      <c r="AD94" s="348"/>
      <c r="AG94" s="505"/>
    </row>
    <row r="95" ht="12.75" customHeight="1" spans="9:33">
      <c r="I95" s="501"/>
      <c r="J95" s="501"/>
      <c r="K95" s="501"/>
      <c r="L95" s="501"/>
      <c r="M95" s="501"/>
      <c r="N95" s="501"/>
      <c r="O95" s="501"/>
      <c r="P95" s="501"/>
      <c r="Q95" s="501"/>
      <c r="R95" s="501"/>
      <c r="S95" s="501"/>
      <c r="T95" s="501"/>
      <c r="U95" s="391"/>
      <c r="V95" s="501"/>
      <c r="W95" s="501"/>
      <c r="X95" s="501"/>
      <c r="Y95" s="501"/>
      <c r="Z95" s="501"/>
      <c r="AA95" s="501"/>
      <c r="AB95" s="501"/>
      <c r="AC95" s="501"/>
      <c r="AD95" s="348"/>
      <c r="AG95" s="505"/>
    </row>
    <row r="96" ht="12.75" customHeight="1" spans="9:33">
      <c r="I96" s="501"/>
      <c r="J96" s="501"/>
      <c r="K96" s="501"/>
      <c r="L96" s="501"/>
      <c r="M96" s="501"/>
      <c r="N96" s="501"/>
      <c r="O96" s="501"/>
      <c r="P96" s="501"/>
      <c r="Q96" s="501"/>
      <c r="R96" s="501"/>
      <c r="S96" s="501"/>
      <c r="T96" s="501"/>
      <c r="U96" s="501"/>
      <c r="V96" s="501"/>
      <c r="W96" s="501"/>
      <c r="X96" s="501"/>
      <c r="Y96" s="501"/>
      <c r="Z96" s="501"/>
      <c r="AA96" s="501"/>
      <c r="AB96" s="501"/>
      <c r="AC96" s="501"/>
      <c r="AD96" s="348"/>
      <c r="AG96" s="505"/>
    </row>
    <row r="97" ht="12.75" customHeight="1" spans="9:33">
      <c r="I97" s="501"/>
      <c r="J97" s="501"/>
      <c r="K97" s="501"/>
      <c r="L97" s="501"/>
      <c r="M97" s="501"/>
      <c r="N97" s="501"/>
      <c r="O97" s="501"/>
      <c r="P97" s="501"/>
      <c r="Q97" s="501"/>
      <c r="R97" s="501"/>
      <c r="S97" s="501"/>
      <c r="T97" s="501"/>
      <c r="U97" s="501"/>
      <c r="V97" s="501"/>
      <c r="W97" s="501"/>
      <c r="X97" s="501"/>
      <c r="Y97" s="501"/>
      <c r="Z97" s="501"/>
      <c r="AA97" s="501"/>
      <c r="AB97" s="501"/>
      <c r="AC97" s="501"/>
      <c r="AD97" s="348"/>
      <c r="AG97" s="505"/>
    </row>
    <row r="98" ht="12.75" customHeight="1" spans="9:33">
      <c r="I98" s="501"/>
      <c r="J98" s="501"/>
      <c r="K98" s="501"/>
      <c r="L98" s="521"/>
      <c r="M98" s="521"/>
      <c r="N98" s="501"/>
      <c r="O98" s="501"/>
      <c r="P98" s="521"/>
      <c r="Q98" s="521"/>
      <c r="R98" s="501"/>
      <c r="S98" s="501"/>
      <c r="T98" s="521"/>
      <c r="U98" s="501"/>
      <c r="V98" s="501"/>
      <c r="W98" s="501"/>
      <c r="X98" s="521"/>
      <c r="Y98" s="521"/>
      <c r="Z98" s="501"/>
      <c r="AA98" s="501"/>
      <c r="AB98" s="521"/>
      <c r="AC98" s="521"/>
      <c r="AD98" s="348"/>
      <c r="AG98" s="505"/>
    </row>
    <row r="99" ht="12.75" customHeight="1" spans="9:33"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21"/>
      <c r="V99" s="501"/>
      <c r="W99" s="501"/>
      <c r="X99" s="501"/>
      <c r="Y99" s="501"/>
      <c r="Z99" s="501"/>
      <c r="AA99" s="501"/>
      <c r="AB99" s="501"/>
      <c r="AC99" s="501"/>
      <c r="AD99" s="348"/>
      <c r="AG99" s="505"/>
    </row>
    <row r="100" ht="12.75" customHeight="1" spans="9:33">
      <c r="I100" s="501"/>
      <c r="J100" s="501"/>
      <c r="K100" s="501"/>
      <c r="L100" s="501"/>
      <c r="M100" s="501"/>
      <c r="N100" s="501"/>
      <c r="O100" s="501"/>
      <c r="P100" s="501"/>
      <c r="Q100" s="501"/>
      <c r="R100" s="501"/>
      <c r="S100" s="501"/>
      <c r="T100" s="501"/>
      <c r="U100" s="501"/>
      <c r="V100" s="501"/>
      <c r="W100" s="501"/>
      <c r="X100" s="501"/>
      <c r="Y100" s="501"/>
      <c r="Z100" s="501"/>
      <c r="AA100" s="501"/>
      <c r="AB100" s="501"/>
      <c r="AC100" s="501"/>
      <c r="AD100" s="348"/>
      <c r="AG100" s="505"/>
    </row>
    <row r="101" ht="12.75" customHeight="1" spans="9:33">
      <c r="I101" s="501"/>
      <c r="J101" s="521"/>
      <c r="K101" s="501"/>
      <c r="L101" s="501"/>
      <c r="M101" s="501"/>
      <c r="N101" s="521"/>
      <c r="O101" s="501"/>
      <c r="P101" s="501"/>
      <c r="Q101" s="501"/>
      <c r="R101" s="521"/>
      <c r="S101" s="501"/>
      <c r="T101" s="501"/>
      <c r="U101" s="501"/>
      <c r="V101" s="521"/>
      <c r="W101" s="501"/>
      <c r="X101" s="501"/>
      <c r="Y101" s="501"/>
      <c r="Z101" s="521"/>
      <c r="AA101" s="501"/>
      <c r="AB101" s="501"/>
      <c r="AC101" s="501"/>
      <c r="AD101" s="348"/>
      <c r="AG101" s="505"/>
    </row>
    <row r="102" ht="12.75" customHeight="1" spans="9:33">
      <c r="I102" s="501"/>
      <c r="J102" s="501"/>
      <c r="K102" s="501"/>
      <c r="L102" s="501"/>
      <c r="M102" s="501"/>
      <c r="N102" s="501"/>
      <c r="O102" s="501"/>
      <c r="P102" s="501"/>
      <c r="Q102" s="501"/>
      <c r="R102" s="501"/>
      <c r="S102" s="501"/>
      <c r="T102" s="501"/>
      <c r="U102" s="501"/>
      <c r="V102" s="501"/>
      <c r="W102" s="501"/>
      <c r="X102" s="501"/>
      <c r="Y102" s="501"/>
      <c r="Z102" s="501"/>
      <c r="AA102" s="501"/>
      <c r="AB102" s="501"/>
      <c r="AC102" s="501"/>
      <c r="AD102" s="348"/>
      <c r="AG102" s="505"/>
    </row>
    <row r="103" ht="12.75" customHeight="1" spans="21:33">
      <c r="U103" s="501"/>
      <c r="AD103" s="348"/>
      <c r="AG103" s="505"/>
    </row>
    <row r="104" ht="12.75" customHeight="1" spans="30:33">
      <c r="AD104" s="348"/>
      <c r="AG104" s="505"/>
    </row>
    <row r="105" ht="12.75" customHeight="1" spans="30:33">
      <c r="AD105" s="348"/>
      <c r="AG105" s="505"/>
    </row>
    <row r="106" ht="12.75" customHeight="1" spans="30:33">
      <c r="AD106" s="348"/>
      <c r="AG106" s="505"/>
    </row>
    <row r="107" ht="12.75" customHeight="1" spans="30:33">
      <c r="AD107" s="348"/>
      <c r="AG107" s="505"/>
    </row>
    <row r="108" ht="12.75" customHeight="1" spans="30:33">
      <c r="AD108" s="348"/>
      <c r="AG108" s="505"/>
    </row>
    <row r="109" ht="12.75" customHeight="1" spans="30:33">
      <c r="AD109" s="348"/>
      <c r="AG109" s="505"/>
    </row>
    <row r="110" ht="12.75" customHeight="1" spans="30:33">
      <c r="AD110" s="348"/>
      <c r="AG110" s="505"/>
    </row>
    <row r="111" ht="12.75" customHeight="1" spans="30:33">
      <c r="AD111" s="348"/>
      <c r="AG111" s="505"/>
    </row>
    <row r="112" ht="12.75" customHeight="1" spans="30:33">
      <c r="AD112" s="348"/>
      <c r="AG112" s="505"/>
    </row>
    <row r="113" ht="12.75" customHeight="1" spans="30:33">
      <c r="AD113" s="348"/>
      <c r="AG113" s="505"/>
    </row>
    <row r="114" ht="12.75" customHeight="1" spans="30:33">
      <c r="AD114" s="348"/>
      <c r="AG114" s="505"/>
    </row>
    <row r="115" ht="12.75" customHeight="1" spans="30:33">
      <c r="AD115" s="348"/>
      <c r="AG115" s="505"/>
    </row>
    <row r="116" ht="12.75" customHeight="1" spans="30:33">
      <c r="AD116" s="348"/>
      <c r="AG116" s="505"/>
    </row>
    <row r="117" ht="12.75" customHeight="1" spans="30:33">
      <c r="AD117" s="348"/>
      <c r="AG117" s="505"/>
    </row>
    <row r="118" ht="12.75" customHeight="1" spans="30:33">
      <c r="AD118" s="348"/>
      <c r="AG118" s="505"/>
    </row>
    <row r="119" ht="12.75" customHeight="1" spans="30:33">
      <c r="AD119" s="348"/>
      <c r="AG119" s="505"/>
    </row>
    <row r="120" ht="12.75" customHeight="1" spans="30:33">
      <c r="AD120" s="348"/>
      <c r="AG120" s="505"/>
    </row>
    <row r="121" ht="12.75" customHeight="1" spans="30:33">
      <c r="AD121" s="348"/>
      <c r="AG121" s="505"/>
    </row>
    <row r="122" ht="12.75" customHeight="1" spans="30:33">
      <c r="AD122" s="348"/>
      <c r="AG122" s="505"/>
    </row>
    <row r="123" ht="12.75" customHeight="1" spans="30:33">
      <c r="AD123" s="348"/>
      <c r="AG123" s="505"/>
    </row>
    <row r="124" ht="12.75" customHeight="1" spans="30:33">
      <c r="AD124" s="348"/>
      <c r="AG124" s="505"/>
    </row>
    <row r="125" ht="12.75" customHeight="1" spans="30:33">
      <c r="AD125" s="348"/>
      <c r="AG125" s="505"/>
    </row>
    <row r="126" ht="12.75" customHeight="1" spans="30:33">
      <c r="AD126" s="348"/>
      <c r="AG126" s="505"/>
    </row>
    <row r="127" ht="12.75" customHeight="1" spans="30:33">
      <c r="AD127" s="348"/>
      <c r="AG127" s="505"/>
    </row>
    <row r="128" ht="12.75" customHeight="1" spans="30:33">
      <c r="AD128" s="348"/>
      <c r="AG128" s="505"/>
    </row>
    <row r="129" ht="12.75" customHeight="1" spans="30:33">
      <c r="AD129" s="348"/>
      <c r="AG129" s="505"/>
    </row>
    <row r="130" ht="12.75" customHeight="1" spans="30:33">
      <c r="AD130" s="348"/>
      <c r="AG130" s="505"/>
    </row>
    <row r="131" ht="12.75" customHeight="1" spans="30:33">
      <c r="AD131" s="348"/>
      <c r="AG131" s="505"/>
    </row>
    <row r="132" ht="12.75" customHeight="1" spans="30:33">
      <c r="AD132" s="348"/>
      <c r="AG132" s="505"/>
    </row>
    <row r="133" ht="12.75" customHeight="1" spans="30:33">
      <c r="AD133" s="348"/>
      <c r="AG133" s="505"/>
    </row>
    <row r="134" ht="12.75" customHeight="1" spans="30:33">
      <c r="AD134" s="348"/>
      <c r="AG134" s="505"/>
    </row>
    <row r="135" ht="12.75" customHeight="1" spans="30:33">
      <c r="AD135" s="348"/>
      <c r="AG135" s="505"/>
    </row>
    <row r="136" ht="12.75" customHeight="1" spans="30:33">
      <c r="AD136" s="348"/>
      <c r="AG136" s="505"/>
    </row>
    <row r="137" ht="12.75" customHeight="1" spans="30:33">
      <c r="AD137" s="348"/>
      <c r="AG137" s="505"/>
    </row>
    <row r="138" ht="12.75" customHeight="1" spans="30:33">
      <c r="AD138" s="348"/>
      <c r="AG138" s="505"/>
    </row>
    <row r="139" ht="12.75" customHeight="1" spans="30:33">
      <c r="AD139" s="348"/>
      <c r="AG139" s="505"/>
    </row>
    <row r="140" ht="12.75" customHeight="1" spans="30:33">
      <c r="AD140" s="348"/>
      <c r="AG140" s="505"/>
    </row>
    <row r="141" ht="12.75" customHeight="1" spans="30:33">
      <c r="AD141" s="348"/>
      <c r="AG141" s="505"/>
    </row>
    <row r="142" ht="12.75" customHeight="1" spans="30:33">
      <c r="AD142" s="348"/>
      <c r="AG142" s="505"/>
    </row>
    <row r="143" ht="12.75" customHeight="1" spans="30:33">
      <c r="AD143" s="348"/>
      <c r="AG143" s="505"/>
    </row>
    <row r="144" ht="12.75" customHeight="1" spans="30:33">
      <c r="AD144" s="348"/>
      <c r="AG144" s="505"/>
    </row>
    <row r="145" ht="12.75" customHeight="1" spans="30:33">
      <c r="AD145" s="348"/>
      <c r="AG145" s="505"/>
    </row>
    <row r="146" ht="12.75" customHeight="1" spans="30:33">
      <c r="AD146" s="348"/>
      <c r="AG146" s="505"/>
    </row>
    <row r="147" ht="12.75" customHeight="1" spans="30:33">
      <c r="AD147" s="348"/>
      <c r="AG147" s="505"/>
    </row>
    <row r="148" ht="12.75" customHeight="1" spans="30:33">
      <c r="AD148" s="348"/>
      <c r="AG148" s="505"/>
    </row>
    <row r="149" ht="12.75" customHeight="1" spans="30:33">
      <c r="AD149" s="348"/>
      <c r="AG149" s="505"/>
    </row>
    <row r="150" ht="12.75" customHeight="1" spans="30:33">
      <c r="AD150" s="348"/>
      <c r="AG150" s="505"/>
    </row>
    <row r="151" ht="12.75" customHeight="1" spans="30:33">
      <c r="AD151" s="348"/>
      <c r="AG151" s="505"/>
    </row>
    <row r="152" ht="12.75" customHeight="1" spans="30:33">
      <c r="AD152" s="348"/>
      <c r="AG152" s="505"/>
    </row>
    <row r="153" ht="12.75" customHeight="1" spans="30:33">
      <c r="AD153" s="348"/>
      <c r="AG153" s="505"/>
    </row>
    <row r="154" ht="12.75" customHeight="1" spans="30:33">
      <c r="AD154" s="348"/>
      <c r="AG154" s="505"/>
    </row>
    <row r="155" ht="12.75" customHeight="1" spans="30:33">
      <c r="AD155" s="348"/>
      <c r="AG155" s="505"/>
    </row>
    <row r="156" ht="12.75" customHeight="1" spans="30:33">
      <c r="AD156" s="348"/>
      <c r="AG156" s="505"/>
    </row>
    <row r="157" ht="12.75" customHeight="1" spans="30:33">
      <c r="AD157" s="348"/>
      <c r="AG157" s="505"/>
    </row>
    <row r="158" ht="12.75" customHeight="1" spans="30:33">
      <c r="AD158" s="348"/>
      <c r="AG158" s="505"/>
    </row>
    <row r="159" ht="12.75" customHeight="1" spans="30:33">
      <c r="AD159" s="348"/>
      <c r="AG159" s="505"/>
    </row>
    <row r="160" ht="12.75" customHeight="1" spans="30:33">
      <c r="AD160" s="348"/>
      <c r="AG160" s="505"/>
    </row>
    <row r="161" ht="12.75" customHeight="1" spans="30:33">
      <c r="AD161" s="348"/>
      <c r="AG161" s="505"/>
    </row>
    <row r="162" ht="12.75" customHeight="1" spans="30:33">
      <c r="AD162" s="348"/>
      <c r="AG162" s="505"/>
    </row>
    <row r="163" ht="12.75" customHeight="1" spans="30:33">
      <c r="AD163" s="348"/>
      <c r="AG163" s="505"/>
    </row>
    <row r="164" ht="12.75" customHeight="1" spans="30:33">
      <c r="AD164" s="348"/>
      <c r="AG164" s="505"/>
    </row>
    <row r="165" ht="12.75" customHeight="1" spans="30:33">
      <c r="AD165" s="348"/>
      <c r="AG165" s="505"/>
    </row>
    <row r="166" ht="12.75" customHeight="1" spans="30:33">
      <c r="AD166" s="348"/>
      <c r="AG166" s="505"/>
    </row>
    <row r="167" ht="12.75" customHeight="1" spans="30:33">
      <c r="AD167" s="348"/>
      <c r="AG167" s="505"/>
    </row>
    <row r="168" ht="12.75" customHeight="1" spans="30:33">
      <c r="AD168" s="348"/>
      <c r="AG168" s="505"/>
    </row>
    <row r="169" ht="12.75" customHeight="1" spans="30:33">
      <c r="AD169" s="348"/>
      <c r="AG169" s="505"/>
    </row>
    <row r="170" ht="12.75" customHeight="1" spans="30:33">
      <c r="AD170" s="348"/>
      <c r="AG170" s="505"/>
    </row>
    <row r="171" ht="12.75" customHeight="1" spans="30:33">
      <c r="AD171" s="348"/>
      <c r="AG171" s="505"/>
    </row>
    <row r="172" ht="12.75" customHeight="1" spans="30:33">
      <c r="AD172" s="348"/>
      <c r="AG172" s="505"/>
    </row>
    <row r="173" ht="12.75" customHeight="1" spans="30:33">
      <c r="AD173" s="348"/>
      <c r="AG173" s="505"/>
    </row>
    <row r="174" ht="12.75" customHeight="1" spans="30:33">
      <c r="AD174" s="348"/>
      <c r="AG174" s="505"/>
    </row>
    <row r="175" ht="12.75" customHeight="1" spans="30:33">
      <c r="AD175" s="348"/>
      <c r="AG175" s="505"/>
    </row>
    <row r="176" ht="12.75" customHeight="1" spans="30:33">
      <c r="AD176" s="348"/>
      <c r="AG176" s="505"/>
    </row>
    <row r="177" ht="12.75" customHeight="1" spans="30:33">
      <c r="AD177" s="348"/>
      <c r="AG177" s="505"/>
    </row>
    <row r="178" ht="12.75" customHeight="1" spans="30:33">
      <c r="AD178" s="348"/>
      <c r="AG178" s="505"/>
    </row>
    <row r="179" ht="12.75" customHeight="1" spans="30:33">
      <c r="AD179" s="348"/>
      <c r="AG179" s="505"/>
    </row>
    <row r="180" ht="12.75" customHeight="1" spans="30:33">
      <c r="AD180" s="348"/>
      <c r="AG180" s="505"/>
    </row>
    <row r="181" ht="12.75" customHeight="1" spans="30:33">
      <c r="AD181" s="348"/>
      <c r="AG181" s="505"/>
    </row>
    <row r="182" ht="12.75" customHeight="1" spans="30:33">
      <c r="AD182" s="348"/>
      <c r="AG182" s="505"/>
    </row>
    <row r="183" ht="12.75" customHeight="1" spans="30:33">
      <c r="AD183" s="348"/>
      <c r="AG183" s="505"/>
    </row>
    <row r="184" ht="12.75" customHeight="1" spans="30:33">
      <c r="AD184" s="348"/>
      <c r="AG184" s="505"/>
    </row>
    <row r="185" ht="12.75" customHeight="1" spans="30:33">
      <c r="AD185" s="348"/>
      <c r="AG185" s="505"/>
    </row>
    <row r="186" ht="12.75" customHeight="1" spans="30:33">
      <c r="AD186" s="348"/>
      <c r="AG186" s="505"/>
    </row>
    <row r="187" ht="12.75" customHeight="1" spans="30:33">
      <c r="AD187" s="348"/>
      <c r="AG187" s="505"/>
    </row>
    <row r="188" ht="12.75" customHeight="1" spans="30:33">
      <c r="AD188" s="348"/>
      <c r="AG188" s="505"/>
    </row>
    <row r="189" ht="12.75" customHeight="1" spans="30:33">
      <c r="AD189" s="348"/>
      <c r="AG189" s="505"/>
    </row>
    <row r="190" ht="12.75" customHeight="1" spans="30:33">
      <c r="AD190" s="348"/>
      <c r="AG190" s="505"/>
    </row>
    <row r="191" ht="12.75" customHeight="1" spans="30:33">
      <c r="AD191" s="348"/>
      <c r="AG191" s="505"/>
    </row>
    <row r="192" ht="12.75" customHeight="1" spans="30:33">
      <c r="AD192" s="348"/>
      <c r="AG192" s="505"/>
    </row>
    <row r="193" ht="12.75" customHeight="1" spans="30:33">
      <c r="AD193" s="348"/>
      <c r="AG193" s="505"/>
    </row>
    <row r="194" ht="12.75" customHeight="1" spans="30:33">
      <c r="AD194" s="348"/>
      <c r="AG194" s="505"/>
    </row>
    <row r="195" ht="12.75" customHeight="1" spans="30:33">
      <c r="AD195" s="348"/>
      <c r="AG195" s="505"/>
    </row>
    <row r="196" ht="12.75" customHeight="1" spans="30:33">
      <c r="AD196" s="348"/>
      <c r="AG196" s="505"/>
    </row>
    <row r="197" ht="12.75" customHeight="1" spans="30:33">
      <c r="AD197" s="348"/>
      <c r="AG197" s="505"/>
    </row>
    <row r="198" ht="12.75" customHeight="1" spans="30:33">
      <c r="AD198" s="348"/>
      <c r="AG198" s="505"/>
    </row>
    <row r="199" ht="12.75" customHeight="1" spans="30:33">
      <c r="AD199" s="348"/>
      <c r="AG199" s="505"/>
    </row>
    <row r="200" ht="12.75" customHeight="1" spans="30:33">
      <c r="AD200" s="348"/>
      <c r="AG200" s="505"/>
    </row>
    <row r="201" ht="12.75" customHeight="1" spans="30:33">
      <c r="AD201" s="348"/>
      <c r="AG201" s="505"/>
    </row>
    <row r="202" ht="12.75" customHeight="1" spans="30:33">
      <c r="AD202" s="348"/>
      <c r="AG202" s="505"/>
    </row>
    <row r="203" ht="12.75" customHeight="1" spans="30:33">
      <c r="AD203" s="348"/>
      <c r="AG203" s="505"/>
    </row>
    <row r="204" ht="12.75" customHeight="1" spans="30:33">
      <c r="AD204" s="348"/>
      <c r="AG204" s="505"/>
    </row>
    <row r="205" ht="12.75" customHeight="1" spans="30:33">
      <c r="AD205" s="348"/>
      <c r="AG205" s="505"/>
    </row>
    <row r="206" ht="12.75" customHeight="1" spans="30:33">
      <c r="AD206" s="348"/>
      <c r="AG206" s="505"/>
    </row>
    <row r="207" ht="12.75" customHeight="1" spans="30:33">
      <c r="AD207" s="348"/>
      <c r="AG207" s="505"/>
    </row>
    <row r="208" ht="12.75" customHeight="1" spans="30:33">
      <c r="AD208" s="348"/>
      <c r="AG208" s="505"/>
    </row>
    <row r="209" ht="12.75" customHeight="1" spans="30:33">
      <c r="AD209" s="348"/>
      <c r="AG209" s="505"/>
    </row>
    <row r="210" ht="12.75" customHeight="1" spans="30:33">
      <c r="AD210" s="348"/>
      <c r="AG210" s="505"/>
    </row>
    <row r="211" ht="12.75" customHeight="1" spans="30:33">
      <c r="AD211" s="348"/>
      <c r="AG211" s="505"/>
    </row>
    <row r="212" ht="12.75" customHeight="1" spans="30:33">
      <c r="AD212" s="348"/>
      <c r="AG212" s="505"/>
    </row>
    <row r="213" ht="12.75" customHeight="1" spans="30:33">
      <c r="AD213" s="348"/>
      <c r="AG213" s="505"/>
    </row>
    <row r="214" ht="12.75" customHeight="1" spans="30:33">
      <c r="AD214" s="348"/>
      <c r="AG214" s="505"/>
    </row>
    <row r="215" ht="12.75" customHeight="1" spans="30:33">
      <c r="AD215" s="348"/>
      <c r="AG215" s="505"/>
    </row>
    <row r="216" ht="12.75" customHeight="1" spans="30:33">
      <c r="AD216" s="348"/>
      <c r="AG216" s="505"/>
    </row>
    <row r="217" ht="12.75" customHeight="1" spans="30:33">
      <c r="AD217" s="348"/>
      <c r="AG217" s="505"/>
    </row>
    <row r="218" ht="12.75" customHeight="1" spans="30:33">
      <c r="AD218" s="348"/>
      <c r="AG218" s="505"/>
    </row>
    <row r="219" ht="12.75" customHeight="1" spans="30:33">
      <c r="AD219" s="348"/>
      <c r="AG219" s="505"/>
    </row>
    <row r="220" ht="12.75" customHeight="1" spans="30:33">
      <c r="AD220" s="348"/>
      <c r="AG220" s="505"/>
    </row>
    <row r="221" ht="12.75" customHeight="1" spans="30:33">
      <c r="AD221" s="348"/>
      <c r="AG221" s="505"/>
    </row>
    <row r="222" ht="12.75" customHeight="1" spans="30:33">
      <c r="AD222" s="348"/>
      <c r="AG222" s="505"/>
    </row>
    <row r="223" ht="12.75" customHeight="1" spans="30:33">
      <c r="AD223" s="348"/>
      <c r="AG223" s="505"/>
    </row>
    <row r="224" ht="12.75" customHeight="1" spans="30:33">
      <c r="AD224" s="348"/>
      <c r="AG224" s="505"/>
    </row>
    <row r="225" ht="12.75" customHeight="1" spans="30:33">
      <c r="AD225" s="348"/>
      <c r="AG225" s="505"/>
    </row>
    <row r="226" ht="12.75" customHeight="1" spans="30:33">
      <c r="AD226" s="348"/>
      <c r="AG226" s="505"/>
    </row>
    <row r="227" ht="12.75" customHeight="1" spans="30:33">
      <c r="AD227" s="348"/>
      <c r="AG227" s="505"/>
    </row>
    <row r="228" ht="12.75" customHeight="1" spans="30:33">
      <c r="AD228" s="348"/>
      <c r="AG228" s="505"/>
    </row>
    <row r="229" ht="12.75" customHeight="1" spans="30:33">
      <c r="AD229" s="348"/>
      <c r="AG229" s="505"/>
    </row>
    <row r="230" ht="12.75" customHeight="1" spans="30:33">
      <c r="AD230" s="348"/>
      <c r="AG230" s="505"/>
    </row>
    <row r="231" ht="12.75" customHeight="1" spans="30:33">
      <c r="AD231" s="348"/>
      <c r="AG231" s="505"/>
    </row>
    <row r="232" ht="12.75" customHeight="1" spans="30:33">
      <c r="AD232" s="348"/>
      <c r="AG232" s="505"/>
    </row>
    <row r="233" ht="12.75" customHeight="1" spans="30:33">
      <c r="AD233" s="348"/>
      <c r="AG233" s="505"/>
    </row>
    <row r="234" ht="12.75" customHeight="1" spans="30:33">
      <c r="AD234" s="348"/>
      <c r="AG234" s="505"/>
    </row>
    <row r="235" ht="12.75" customHeight="1" spans="30:33">
      <c r="AD235" s="348"/>
      <c r="AG235" s="505"/>
    </row>
    <row r="236" ht="12.75" customHeight="1" spans="30:33">
      <c r="AD236" s="348"/>
      <c r="AG236" s="505"/>
    </row>
    <row r="237" ht="12.75" customHeight="1" spans="30:33">
      <c r="AD237" s="348"/>
      <c r="AG237" s="505"/>
    </row>
    <row r="238" ht="12.75" customHeight="1" spans="30:33">
      <c r="AD238" s="348"/>
      <c r="AG238" s="505"/>
    </row>
    <row r="239" ht="12.75" customHeight="1" spans="30:33">
      <c r="AD239" s="348"/>
      <c r="AG239" s="505"/>
    </row>
    <row r="240" ht="12.75" customHeight="1" spans="30:33">
      <c r="AD240" s="348"/>
      <c r="AG240" s="505"/>
    </row>
    <row r="241" ht="12.75" customHeight="1" spans="30:33">
      <c r="AD241" s="348"/>
      <c r="AG241" s="505"/>
    </row>
    <row r="242" ht="12.75" customHeight="1" spans="30:33">
      <c r="AD242" s="348"/>
      <c r="AG242" s="505"/>
    </row>
    <row r="243" ht="12.75" customHeight="1" spans="30:33">
      <c r="AD243" s="348"/>
      <c r="AG243" s="505"/>
    </row>
    <row r="244" ht="12.75" customHeight="1" spans="30:33">
      <c r="AD244" s="348"/>
      <c r="AG244" s="505"/>
    </row>
    <row r="245" ht="12.75" customHeight="1" spans="30:33">
      <c r="AD245" s="348"/>
      <c r="AG245" s="505"/>
    </row>
    <row r="246" ht="12.75" customHeight="1" spans="30:33">
      <c r="AD246" s="348"/>
      <c r="AG246" s="505"/>
    </row>
    <row r="247" ht="12.75" customHeight="1" spans="30:33">
      <c r="AD247" s="348"/>
      <c r="AG247" s="505"/>
    </row>
    <row r="248" ht="12.75" customHeight="1" spans="30:33">
      <c r="AD248" s="348"/>
      <c r="AG248" s="505"/>
    </row>
    <row r="249" ht="12.75" customHeight="1" spans="30:33">
      <c r="AD249" s="348"/>
      <c r="AG249" s="505"/>
    </row>
    <row r="250" ht="12.75" customHeight="1" spans="30:33">
      <c r="AD250" s="348"/>
      <c r="AG250" s="505"/>
    </row>
    <row r="251" ht="12.75" customHeight="1" spans="30:33">
      <c r="AD251" s="348"/>
      <c r="AG251" s="505"/>
    </row>
    <row r="252" ht="12.75" customHeight="1" spans="30:33">
      <c r="AD252" s="348"/>
      <c r="AG252" s="505"/>
    </row>
    <row r="253" ht="12.75" customHeight="1" spans="30:33">
      <c r="AD253" s="348"/>
      <c r="AG253" s="505"/>
    </row>
    <row r="254" ht="12.75" customHeight="1" spans="30:33">
      <c r="AD254" s="348"/>
      <c r="AG254" s="505"/>
    </row>
    <row r="255" ht="12.75" customHeight="1" spans="30:33">
      <c r="AD255" s="348"/>
      <c r="AG255" s="505"/>
    </row>
    <row r="256" ht="12.75" customHeight="1" spans="30:33">
      <c r="AD256" s="348"/>
      <c r="AG256" s="505"/>
    </row>
    <row r="257" ht="12.75" customHeight="1" spans="30:33">
      <c r="AD257" s="348"/>
      <c r="AG257" s="505"/>
    </row>
    <row r="258" ht="12.75" customHeight="1" spans="30:33">
      <c r="AD258" s="348"/>
      <c r="AG258" s="505"/>
    </row>
    <row r="259" ht="12.75" customHeight="1" spans="30:33">
      <c r="AD259" s="348"/>
      <c r="AG259" s="505"/>
    </row>
    <row r="260" ht="12.75" customHeight="1" spans="30:33">
      <c r="AD260" s="348"/>
      <c r="AG260" s="505"/>
    </row>
    <row r="261" ht="12.75" customHeight="1" spans="30:33">
      <c r="AD261" s="348"/>
      <c r="AG261" s="505"/>
    </row>
    <row r="262" ht="12.75" customHeight="1" spans="30:33">
      <c r="AD262" s="348"/>
      <c r="AG262" s="505"/>
    </row>
    <row r="263" ht="12.75" customHeight="1" spans="30:33">
      <c r="AD263" s="348"/>
      <c r="AG263" s="505"/>
    </row>
    <row r="264" ht="12.75" customHeight="1" spans="30:33">
      <c r="AD264" s="348"/>
      <c r="AG264" s="505"/>
    </row>
    <row r="265" ht="12.75" customHeight="1" spans="30:33">
      <c r="AD265" s="348"/>
      <c r="AG265" s="505"/>
    </row>
    <row r="266" ht="12.75" customHeight="1" spans="30:33">
      <c r="AD266" s="348"/>
      <c r="AG266" s="505"/>
    </row>
    <row r="267" ht="12.75" customHeight="1" spans="30:33">
      <c r="AD267" s="348"/>
      <c r="AG267" s="505"/>
    </row>
    <row r="268" ht="12.75" customHeight="1" spans="30:33">
      <c r="AD268" s="348"/>
      <c r="AG268" s="505"/>
    </row>
    <row r="269" ht="12.75" customHeight="1" spans="30:33">
      <c r="AD269" s="348"/>
      <c r="AG269" s="505"/>
    </row>
    <row r="270" ht="12.75" customHeight="1" spans="30:33">
      <c r="AD270" s="348"/>
      <c r="AG270" s="505"/>
    </row>
    <row r="271" ht="12.75" customHeight="1" spans="30:33">
      <c r="AD271" s="348"/>
      <c r="AG271" s="505"/>
    </row>
    <row r="272" ht="12.75" customHeight="1" spans="30:33">
      <c r="AD272" s="348"/>
      <c r="AG272" s="505"/>
    </row>
    <row r="273" ht="12.75" customHeight="1" spans="30:33">
      <c r="AD273" s="348"/>
      <c r="AG273" s="505"/>
    </row>
    <row r="274" ht="12.75" customHeight="1" spans="30:33">
      <c r="AD274" s="348"/>
      <c r="AG274" s="505"/>
    </row>
    <row r="275" ht="12.75" customHeight="1" spans="30:33">
      <c r="AD275" s="348"/>
      <c r="AG275" s="505"/>
    </row>
    <row r="276" ht="12.75" customHeight="1" spans="30:33">
      <c r="AD276" s="348"/>
      <c r="AG276" s="505"/>
    </row>
    <row r="277" ht="12.75" customHeight="1" spans="30:33">
      <c r="AD277" s="348"/>
      <c r="AG277" s="505"/>
    </row>
    <row r="278" ht="12.75" customHeight="1" spans="30:33">
      <c r="AD278" s="348"/>
      <c r="AG278" s="505"/>
    </row>
    <row r="279" ht="12.75" customHeight="1" spans="30:33">
      <c r="AD279" s="348"/>
      <c r="AG279" s="505"/>
    </row>
    <row r="280" ht="12.75" customHeight="1" spans="30:33">
      <c r="AD280" s="348"/>
      <c r="AG280" s="505"/>
    </row>
    <row r="281" ht="12.75" customHeight="1" spans="30:33">
      <c r="AD281" s="348"/>
      <c r="AG281" s="505"/>
    </row>
    <row r="282" ht="12.75" customHeight="1" spans="30:33">
      <c r="AD282" s="348"/>
      <c r="AG282" s="505"/>
    </row>
    <row r="283" ht="12.75" customHeight="1" spans="30:33">
      <c r="AD283" s="348"/>
      <c r="AG283" s="505"/>
    </row>
    <row r="284" ht="12.75" customHeight="1" spans="30:33">
      <c r="AD284" s="348"/>
      <c r="AG284" s="505"/>
    </row>
    <row r="285" ht="12.75" customHeight="1" spans="30:33">
      <c r="AD285" s="348"/>
      <c r="AG285" s="505"/>
    </row>
    <row r="286" ht="12.75" customHeight="1" spans="30:33">
      <c r="AD286" s="348"/>
      <c r="AG286" s="505"/>
    </row>
    <row r="287" ht="12.75" customHeight="1" spans="30:33">
      <c r="AD287" s="348"/>
      <c r="AG287" s="505"/>
    </row>
    <row r="288" ht="12.75" customHeight="1" spans="30:33">
      <c r="AD288" s="348"/>
      <c r="AG288" s="505"/>
    </row>
    <row r="289" ht="12.75" customHeight="1" spans="30:33">
      <c r="AD289" s="348"/>
      <c r="AG289" s="505"/>
    </row>
    <row r="290" ht="12.75" customHeight="1" spans="30:33">
      <c r="AD290" s="348"/>
      <c r="AG290" s="505"/>
    </row>
    <row r="291" ht="12.75" customHeight="1" spans="30:33">
      <c r="AD291" s="348"/>
      <c r="AG291" s="505"/>
    </row>
    <row r="292" ht="12.75" customHeight="1" spans="30:33">
      <c r="AD292" s="348"/>
      <c r="AG292" s="505"/>
    </row>
    <row r="293" ht="12.75" customHeight="1" spans="30:33">
      <c r="AD293" s="348"/>
      <c r="AG293" s="505"/>
    </row>
    <row r="294" ht="12.75" customHeight="1" spans="30:33">
      <c r="AD294" s="348"/>
      <c r="AG294" s="505"/>
    </row>
    <row r="295" ht="12.75" customHeight="1" spans="30:33">
      <c r="AD295" s="348"/>
      <c r="AG295" s="505"/>
    </row>
    <row r="296" ht="12.75" customHeight="1" spans="30:33">
      <c r="AD296" s="348"/>
      <c r="AG296" s="505"/>
    </row>
    <row r="297" ht="12.75" customHeight="1" spans="30:33">
      <c r="AD297" s="348"/>
      <c r="AG297" s="505"/>
    </row>
    <row r="298" ht="12.75" customHeight="1" spans="30:33">
      <c r="AD298" s="348"/>
      <c r="AG298" s="505"/>
    </row>
    <row r="299" ht="12.75" customHeight="1" spans="30:33">
      <c r="AD299" s="348"/>
      <c r="AG299" s="505"/>
    </row>
    <row r="300" ht="12.75" customHeight="1" spans="30:33">
      <c r="AD300" s="348"/>
      <c r="AG300" s="505"/>
    </row>
    <row r="301" ht="12.75" customHeight="1" spans="30:33">
      <c r="AD301" s="348"/>
      <c r="AG301" s="505"/>
    </row>
    <row r="302" ht="12.75" customHeight="1" spans="30:33">
      <c r="AD302" s="348"/>
      <c r="AG302" s="505"/>
    </row>
    <row r="303" ht="12.75" customHeight="1" spans="30:33">
      <c r="AD303" s="348"/>
      <c r="AG303" s="505"/>
    </row>
    <row r="304" ht="12.75" customHeight="1" spans="30:33">
      <c r="AD304" s="348"/>
      <c r="AG304" s="505"/>
    </row>
    <row r="305" ht="12.75" customHeight="1" spans="30:33">
      <c r="AD305" s="348"/>
      <c r="AG305" s="505"/>
    </row>
    <row r="306" ht="12.75" customHeight="1" spans="30:33">
      <c r="AD306" s="348"/>
      <c r="AG306" s="505"/>
    </row>
    <row r="307" ht="12.75" customHeight="1" spans="30:33">
      <c r="AD307" s="348"/>
      <c r="AG307" s="505"/>
    </row>
    <row r="308" ht="12.75" customHeight="1" spans="30:33">
      <c r="AD308" s="348"/>
      <c r="AG308" s="505"/>
    </row>
    <row r="309" ht="12.75" customHeight="1" spans="30:33">
      <c r="AD309" s="348"/>
      <c r="AG309" s="505"/>
    </row>
    <row r="310" ht="12.75" customHeight="1" spans="30:33">
      <c r="AD310" s="348"/>
      <c r="AG310" s="505"/>
    </row>
    <row r="311" ht="12.75" customHeight="1" spans="30:33">
      <c r="AD311" s="348"/>
      <c r="AG311" s="505"/>
    </row>
    <row r="312" ht="12.75" customHeight="1" spans="30:33">
      <c r="AD312" s="348"/>
      <c r="AG312" s="505"/>
    </row>
    <row r="313" ht="12.75" customHeight="1" spans="30:33">
      <c r="AD313" s="348"/>
      <c r="AG313" s="505"/>
    </row>
    <row r="314" ht="12.75" customHeight="1" spans="30:33">
      <c r="AD314" s="348"/>
      <c r="AG314" s="505"/>
    </row>
    <row r="315" ht="12.75" customHeight="1" spans="30:33">
      <c r="AD315" s="348"/>
      <c r="AG315" s="505"/>
    </row>
    <row r="316" ht="12.75" customHeight="1" spans="30:33">
      <c r="AD316" s="348"/>
      <c r="AG316" s="505"/>
    </row>
    <row r="317" ht="12.75" customHeight="1" spans="30:33">
      <c r="AD317" s="348"/>
      <c r="AG317" s="505"/>
    </row>
    <row r="318" ht="12.75" customHeight="1" spans="30:33">
      <c r="AD318" s="348"/>
      <c r="AG318" s="505"/>
    </row>
    <row r="319" ht="12.75" customHeight="1" spans="30:33">
      <c r="AD319" s="348"/>
      <c r="AG319" s="505"/>
    </row>
    <row r="320" ht="12.75" customHeight="1" spans="30:33">
      <c r="AD320" s="348"/>
      <c r="AG320" s="505"/>
    </row>
    <row r="321" ht="12.75" customHeight="1" spans="30:33">
      <c r="AD321" s="348"/>
      <c r="AG321" s="505"/>
    </row>
    <row r="322" ht="12.75" customHeight="1" spans="30:33">
      <c r="AD322" s="348"/>
      <c r="AG322" s="505"/>
    </row>
    <row r="323" ht="12.75" customHeight="1" spans="30:33">
      <c r="AD323" s="348"/>
      <c r="AG323" s="505"/>
    </row>
    <row r="324" ht="12.75" customHeight="1" spans="30:33">
      <c r="AD324" s="348"/>
      <c r="AG324" s="505"/>
    </row>
    <row r="325" ht="12.75" customHeight="1" spans="30:33">
      <c r="AD325" s="348"/>
      <c r="AG325" s="505"/>
    </row>
    <row r="326" ht="12.75" customHeight="1" spans="30:33">
      <c r="AD326" s="348"/>
      <c r="AG326" s="505"/>
    </row>
    <row r="327" ht="12.75" customHeight="1" spans="30:33">
      <c r="AD327" s="348"/>
      <c r="AG327" s="505"/>
    </row>
    <row r="328" ht="12.75" customHeight="1" spans="30:33">
      <c r="AD328" s="348"/>
      <c r="AG328" s="505"/>
    </row>
    <row r="329" ht="12.75" customHeight="1" spans="30:33">
      <c r="AD329" s="348"/>
      <c r="AG329" s="505"/>
    </row>
    <row r="330" ht="12.75" customHeight="1" spans="30:33">
      <c r="AD330" s="348"/>
      <c r="AG330" s="505"/>
    </row>
    <row r="331" ht="12.75" customHeight="1" spans="30:33">
      <c r="AD331" s="348"/>
      <c r="AG331" s="505"/>
    </row>
    <row r="332" ht="12.75" customHeight="1" spans="30:33">
      <c r="AD332" s="348"/>
      <c r="AG332" s="505"/>
    </row>
    <row r="333" ht="12.75" customHeight="1" spans="30:33">
      <c r="AD333" s="348"/>
      <c r="AG333" s="505"/>
    </row>
    <row r="334" ht="12.75" customHeight="1" spans="30:33">
      <c r="AD334" s="348"/>
      <c r="AG334" s="505"/>
    </row>
    <row r="335" ht="12.75" customHeight="1" spans="30:33">
      <c r="AD335" s="348"/>
      <c r="AG335" s="505"/>
    </row>
    <row r="336" ht="12.75" customHeight="1" spans="30:33">
      <c r="AD336" s="348"/>
      <c r="AG336" s="505"/>
    </row>
    <row r="337" ht="12.75" customHeight="1" spans="30:33">
      <c r="AD337" s="348"/>
      <c r="AG337" s="505"/>
    </row>
    <row r="338" ht="12.75" customHeight="1" spans="30:33">
      <c r="AD338" s="348"/>
      <c r="AG338" s="505"/>
    </row>
    <row r="339" ht="12.75" customHeight="1" spans="30:33">
      <c r="AD339" s="348"/>
      <c r="AG339" s="505"/>
    </row>
    <row r="340" ht="12.75" customHeight="1" spans="30:33">
      <c r="AD340" s="348"/>
      <c r="AG340" s="505"/>
    </row>
    <row r="341" ht="12.75" customHeight="1" spans="30:33">
      <c r="AD341" s="348"/>
      <c r="AG341" s="505"/>
    </row>
    <row r="342" ht="12.75" customHeight="1" spans="30:33">
      <c r="AD342" s="348"/>
      <c r="AG342" s="505"/>
    </row>
    <row r="343" ht="12.75" customHeight="1" spans="30:33">
      <c r="AD343" s="348"/>
      <c r="AG343" s="505"/>
    </row>
    <row r="344" ht="12.75" customHeight="1" spans="30:33">
      <c r="AD344" s="348"/>
      <c r="AG344" s="505"/>
    </row>
    <row r="345" ht="12.75" customHeight="1" spans="30:33">
      <c r="AD345" s="348"/>
      <c r="AG345" s="505"/>
    </row>
    <row r="346" ht="12.75" customHeight="1" spans="30:33">
      <c r="AD346" s="348"/>
      <c r="AG346" s="505"/>
    </row>
    <row r="347" ht="12.75" customHeight="1" spans="30:33">
      <c r="AD347" s="348"/>
      <c r="AG347" s="505"/>
    </row>
    <row r="348" ht="12.75" customHeight="1" spans="30:33">
      <c r="AD348" s="348"/>
      <c r="AG348" s="505"/>
    </row>
    <row r="349" ht="12.75" customHeight="1" spans="30:33">
      <c r="AD349" s="348"/>
      <c r="AG349" s="505"/>
    </row>
    <row r="350" ht="12.75" customHeight="1" spans="30:33">
      <c r="AD350" s="348"/>
      <c r="AG350" s="505"/>
    </row>
    <row r="351" ht="12.75" customHeight="1" spans="30:33">
      <c r="AD351" s="348"/>
      <c r="AG351" s="505"/>
    </row>
    <row r="352" ht="12.75" customHeight="1" spans="30:33">
      <c r="AD352" s="348"/>
      <c r="AG352" s="505"/>
    </row>
    <row r="353" ht="12.75" customHeight="1" spans="30:33">
      <c r="AD353" s="348"/>
      <c r="AG353" s="505"/>
    </row>
    <row r="354" ht="12.75" customHeight="1" spans="30:33">
      <c r="AD354" s="348"/>
      <c r="AG354" s="505"/>
    </row>
    <row r="355" ht="12.75" customHeight="1" spans="30:33">
      <c r="AD355" s="348"/>
      <c r="AG355" s="505"/>
    </row>
    <row r="356" ht="12.75" customHeight="1" spans="30:33">
      <c r="AD356" s="348"/>
      <c r="AG356" s="505"/>
    </row>
    <row r="357" ht="12.75" customHeight="1" spans="30:33">
      <c r="AD357" s="348"/>
      <c r="AG357" s="505"/>
    </row>
    <row r="358" ht="12.75" customHeight="1" spans="30:33">
      <c r="AD358" s="348"/>
      <c r="AG358" s="505"/>
    </row>
    <row r="359" ht="12.75" customHeight="1" spans="30:33">
      <c r="AD359" s="348"/>
      <c r="AG359" s="505"/>
    </row>
    <row r="360" ht="12.75" customHeight="1" spans="30:33">
      <c r="AD360" s="348"/>
      <c r="AG360" s="505"/>
    </row>
    <row r="361" ht="12.75" customHeight="1" spans="30:33">
      <c r="AD361" s="348"/>
      <c r="AG361" s="505"/>
    </row>
    <row r="362" ht="12.75" customHeight="1" spans="30:33">
      <c r="AD362" s="348"/>
      <c r="AG362" s="505"/>
    </row>
    <row r="363" ht="12.75" customHeight="1" spans="30:33">
      <c r="AD363" s="348"/>
      <c r="AG363" s="505"/>
    </row>
    <row r="364" ht="12.75" customHeight="1" spans="30:33">
      <c r="AD364" s="348"/>
      <c r="AG364" s="505"/>
    </row>
    <row r="365" ht="12.75" customHeight="1" spans="30:33">
      <c r="AD365" s="348"/>
      <c r="AG365" s="505"/>
    </row>
    <row r="366" ht="12.75" customHeight="1" spans="30:33">
      <c r="AD366" s="348"/>
      <c r="AG366" s="505"/>
    </row>
    <row r="367" ht="12.75" customHeight="1" spans="30:33">
      <c r="AD367" s="348"/>
      <c r="AG367" s="505"/>
    </row>
    <row r="368" ht="12.75" customHeight="1" spans="30:33">
      <c r="AD368" s="348"/>
      <c r="AG368" s="505"/>
    </row>
    <row r="369" ht="12.75" customHeight="1" spans="30:33">
      <c r="AD369" s="348"/>
      <c r="AG369" s="505"/>
    </row>
    <row r="370" ht="12.75" customHeight="1" spans="30:33">
      <c r="AD370" s="348"/>
      <c r="AG370" s="505"/>
    </row>
    <row r="371" ht="12.75" customHeight="1" spans="30:33">
      <c r="AD371" s="348"/>
      <c r="AG371" s="505"/>
    </row>
    <row r="372" ht="12.75" customHeight="1" spans="30:33">
      <c r="AD372" s="348"/>
      <c r="AG372" s="505"/>
    </row>
    <row r="373" ht="12.75" customHeight="1" spans="30:33">
      <c r="AD373" s="348"/>
      <c r="AG373" s="505"/>
    </row>
    <row r="374" ht="12.75" customHeight="1" spans="30:33">
      <c r="AD374" s="348"/>
      <c r="AG374" s="505"/>
    </row>
    <row r="375" ht="12.75" customHeight="1" spans="30:33">
      <c r="AD375" s="348"/>
      <c r="AG375" s="505"/>
    </row>
    <row r="376" ht="12.75" customHeight="1" spans="30:33">
      <c r="AD376" s="348"/>
      <c r="AG376" s="505"/>
    </row>
    <row r="377" ht="12.75" customHeight="1" spans="30:33">
      <c r="AD377" s="348"/>
      <c r="AG377" s="505"/>
    </row>
    <row r="378" ht="12.75" customHeight="1" spans="30:33">
      <c r="AD378" s="348"/>
      <c r="AG378" s="505"/>
    </row>
    <row r="379" ht="12.75" customHeight="1" spans="30:33">
      <c r="AD379" s="348"/>
      <c r="AG379" s="505"/>
    </row>
    <row r="380" ht="12.75" customHeight="1" spans="30:33">
      <c r="AD380" s="348"/>
      <c r="AG380" s="505"/>
    </row>
    <row r="381" ht="12.75" customHeight="1" spans="30:33">
      <c r="AD381" s="348"/>
      <c r="AG381" s="505"/>
    </row>
    <row r="382" ht="12.75" customHeight="1" spans="30:33">
      <c r="AD382" s="348"/>
      <c r="AG382" s="505"/>
    </row>
    <row r="383" ht="12.75" customHeight="1" spans="30:33">
      <c r="AD383" s="348"/>
      <c r="AG383" s="505"/>
    </row>
    <row r="384" ht="12.75" customHeight="1" spans="30:33">
      <c r="AD384" s="348"/>
      <c r="AG384" s="505"/>
    </row>
    <row r="385" ht="12.75" customHeight="1" spans="30:33">
      <c r="AD385" s="348"/>
      <c r="AG385" s="505"/>
    </row>
    <row r="386" ht="12.75" customHeight="1" spans="30:33">
      <c r="AD386" s="348"/>
      <c r="AG386" s="505"/>
    </row>
    <row r="387" ht="12.75" customHeight="1" spans="30:33">
      <c r="AD387" s="348"/>
      <c r="AG387" s="505"/>
    </row>
    <row r="388" ht="12.75" customHeight="1" spans="30:33">
      <c r="AD388" s="348"/>
      <c r="AG388" s="505"/>
    </row>
    <row r="389" ht="12.75" customHeight="1" spans="30:33">
      <c r="AD389" s="348"/>
      <c r="AG389" s="505"/>
    </row>
    <row r="390" ht="12.75" customHeight="1" spans="30:33">
      <c r="AD390" s="348"/>
      <c r="AG390" s="505"/>
    </row>
    <row r="391" ht="12.75" customHeight="1" spans="30:33">
      <c r="AD391" s="348"/>
      <c r="AG391" s="505"/>
    </row>
    <row r="392" ht="12.75" customHeight="1" spans="30:33">
      <c r="AD392" s="348"/>
      <c r="AG392" s="505"/>
    </row>
    <row r="393" ht="12.75" customHeight="1" spans="30:33">
      <c r="AD393" s="348"/>
      <c r="AG393" s="505"/>
    </row>
    <row r="394" ht="12.75" customHeight="1" spans="30:33">
      <c r="AD394" s="348"/>
      <c r="AG394" s="505"/>
    </row>
    <row r="395" ht="12.75" customHeight="1" spans="30:33">
      <c r="AD395" s="348"/>
      <c r="AG395" s="505"/>
    </row>
    <row r="396" ht="12.75" customHeight="1" spans="30:33">
      <c r="AD396" s="348"/>
      <c r="AG396" s="505"/>
    </row>
    <row r="397" ht="12.75" customHeight="1" spans="30:33">
      <c r="AD397" s="348"/>
      <c r="AG397" s="505"/>
    </row>
    <row r="398" ht="12.75" customHeight="1" spans="30:33">
      <c r="AD398" s="348"/>
      <c r="AG398" s="505"/>
    </row>
    <row r="399" ht="12.75" customHeight="1" spans="30:33">
      <c r="AD399" s="348"/>
      <c r="AG399" s="505"/>
    </row>
    <row r="400" ht="12.75" customHeight="1" spans="30:33">
      <c r="AD400" s="348"/>
      <c r="AG400" s="505"/>
    </row>
    <row r="401" ht="12.75" customHeight="1" spans="30:33">
      <c r="AD401" s="348"/>
      <c r="AG401" s="505"/>
    </row>
    <row r="402" ht="12.75" customHeight="1" spans="30:33">
      <c r="AD402" s="348"/>
      <c r="AG402" s="505"/>
    </row>
    <row r="403" ht="12.75" customHeight="1" spans="30:33">
      <c r="AD403" s="348"/>
      <c r="AG403" s="505"/>
    </row>
    <row r="404" ht="12.75" customHeight="1" spans="30:33">
      <c r="AD404" s="348"/>
      <c r="AG404" s="505"/>
    </row>
    <row r="405" ht="12.75" customHeight="1" spans="30:33">
      <c r="AD405" s="348"/>
      <c r="AG405" s="505"/>
    </row>
    <row r="406" ht="12.75" customHeight="1" spans="30:33">
      <c r="AD406" s="348"/>
      <c r="AG406" s="505"/>
    </row>
    <row r="407" ht="12.75" customHeight="1" spans="30:33">
      <c r="AD407" s="348"/>
      <c r="AG407" s="505"/>
    </row>
    <row r="408" ht="12.75" customHeight="1" spans="30:33">
      <c r="AD408" s="348"/>
      <c r="AG408" s="505"/>
    </row>
    <row r="409" ht="12.75" customHeight="1" spans="30:33">
      <c r="AD409" s="348"/>
      <c r="AG409" s="505"/>
    </row>
    <row r="410" ht="12.75" customHeight="1" spans="30:33">
      <c r="AD410" s="348"/>
      <c r="AG410" s="505"/>
    </row>
    <row r="411" ht="12.75" customHeight="1" spans="30:33">
      <c r="AD411" s="348"/>
      <c r="AG411" s="505"/>
    </row>
    <row r="412" ht="12.75" customHeight="1" spans="30:33">
      <c r="AD412" s="348"/>
      <c r="AG412" s="505"/>
    </row>
    <row r="413" ht="12.75" customHeight="1" spans="30:33">
      <c r="AD413" s="348"/>
      <c r="AG413" s="505"/>
    </row>
    <row r="414" ht="12.75" customHeight="1" spans="30:33">
      <c r="AD414" s="348"/>
      <c r="AG414" s="505"/>
    </row>
    <row r="415" ht="12.75" customHeight="1" spans="30:33">
      <c r="AD415" s="348"/>
      <c r="AG415" s="505"/>
    </row>
    <row r="416" ht="12.75" customHeight="1" spans="30:33">
      <c r="AD416" s="348"/>
      <c r="AG416" s="505"/>
    </row>
    <row r="417" ht="12.75" customHeight="1" spans="30:33">
      <c r="AD417" s="348"/>
      <c r="AG417" s="505"/>
    </row>
    <row r="418" ht="12.75" customHeight="1" spans="30:33">
      <c r="AD418" s="348"/>
      <c r="AG418" s="505"/>
    </row>
    <row r="419" ht="12.75" customHeight="1" spans="30:33">
      <c r="AD419" s="348"/>
      <c r="AG419" s="505"/>
    </row>
    <row r="420" ht="12.75" customHeight="1" spans="30:33">
      <c r="AD420" s="348"/>
      <c r="AG420" s="505"/>
    </row>
    <row r="421" ht="12.75" customHeight="1" spans="30:33">
      <c r="AD421" s="348"/>
      <c r="AG421" s="505"/>
    </row>
    <row r="422" ht="12.75" customHeight="1" spans="30:33">
      <c r="AD422" s="348"/>
      <c r="AG422" s="505"/>
    </row>
    <row r="423" ht="12.75" customHeight="1" spans="30:33">
      <c r="AD423" s="348"/>
      <c r="AG423" s="505"/>
    </row>
    <row r="424" ht="12.75" customHeight="1" spans="30:33">
      <c r="AD424" s="348"/>
      <c r="AG424" s="505"/>
    </row>
    <row r="425" ht="12.75" customHeight="1" spans="30:33">
      <c r="AD425" s="348"/>
      <c r="AG425" s="505"/>
    </row>
    <row r="426" ht="12.75" customHeight="1" spans="30:33">
      <c r="AD426" s="348"/>
      <c r="AG426" s="505"/>
    </row>
    <row r="427" ht="12.75" customHeight="1" spans="30:33">
      <c r="AD427" s="348"/>
      <c r="AG427" s="505"/>
    </row>
    <row r="428" ht="12.75" customHeight="1" spans="30:33">
      <c r="AD428" s="348"/>
      <c r="AG428" s="505"/>
    </row>
    <row r="429" ht="12.75" customHeight="1" spans="30:33">
      <c r="AD429" s="348"/>
      <c r="AG429" s="505"/>
    </row>
    <row r="430" ht="12.75" customHeight="1" spans="30:33">
      <c r="AD430" s="348"/>
      <c r="AG430" s="505"/>
    </row>
    <row r="431" ht="12.75" customHeight="1" spans="30:33">
      <c r="AD431" s="348"/>
      <c r="AG431" s="505"/>
    </row>
    <row r="432" ht="12.75" customHeight="1" spans="30:33">
      <c r="AD432" s="348"/>
      <c r="AG432" s="505"/>
    </row>
    <row r="433" ht="12.75" customHeight="1" spans="30:33">
      <c r="AD433" s="348"/>
      <c r="AG433" s="505"/>
    </row>
    <row r="434" ht="12.75" customHeight="1" spans="30:33">
      <c r="AD434" s="348"/>
      <c r="AG434" s="505"/>
    </row>
    <row r="435" ht="12.75" customHeight="1" spans="30:33">
      <c r="AD435" s="348"/>
      <c r="AG435" s="505"/>
    </row>
    <row r="436" ht="12.75" customHeight="1" spans="30:33">
      <c r="AD436" s="348"/>
      <c r="AG436" s="505"/>
    </row>
    <row r="437" ht="12.75" customHeight="1" spans="30:33">
      <c r="AD437" s="348"/>
      <c r="AG437" s="505"/>
    </row>
    <row r="438" ht="12.75" customHeight="1" spans="30:33">
      <c r="AD438" s="348"/>
      <c r="AG438" s="505"/>
    </row>
    <row r="439" ht="12.75" customHeight="1" spans="30:33">
      <c r="AD439" s="348"/>
      <c r="AG439" s="505"/>
    </row>
    <row r="440" ht="12.75" customHeight="1" spans="30:33">
      <c r="AD440" s="348"/>
      <c r="AG440" s="505"/>
    </row>
    <row r="441" ht="12.75" customHeight="1" spans="30:33">
      <c r="AD441" s="348"/>
      <c r="AG441" s="505"/>
    </row>
    <row r="442" ht="12.75" customHeight="1" spans="30:33">
      <c r="AD442" s="348"/>
      <c r="AG442" s="505"/>
    </row>
    <row r="443" ht="12.75" customHeight="1" spans="30:33">
      <c r="AD443" s="348"/>
      <c r="AG443" s="505"/>
    </row>
    <row r="444" ht="12.75" customHeight="1" spans="30:33">
      <c r="AD444" s="348"/>
      <c r="AG444" s="505"/>
    </row>
    <row r="445" ht="12.75" customHeight="1" spans="30:33">
      <c r="AD445" s="348"/>
      <c r="AG445" s="505"/>
    </row>
    <row r="446" ht="12.75" customHeight="1" spans="30:33">
      <c r="AD446" s="348"/>
      <c r="AG446" s="505"/>
    </row>
    <row r="447" ht="12.75" customHeight="1" spans="30:33">
      <c r="AD447" s="348"/>
      <c r="AG447" s="505"/>
    </row>
    <row r="448" ht="12.75" customHeight="1" spans="30:33">
      <c r="AD448" s="348"/>
      <c r="AG448" s="505"/>
    </row>
    <row r="449" ht="12.75" customHeight="1" spans="30:33">
      <c r="AD449" s="348"/>
      <c r="AG449" s="505"/>
    </row>
    <row r="450" ht="12.75" customHeight="1" spans="30:33">
      <c r="AD450" s="348"/>
      <c r="AG450" s="505"/>
    </row>
    <row r="451" ht="12.75" customHeight="1" spans="30:33">
      <c r="AD451" s="348"/>
      <c r="AG451" s="505"/>
    </row>
    <row r="452" ht="12.75" customHeight="1" spans="30:33">
      <c r="AD452" s="348"/>
      <c r="AG452" s="505"/>
    </row>
    <row r="453" ht="12.75" customHeight="1" spans="30:33">
      <c r="AD453" s="348"/>
      <c r="AG453" s="505"/>
    </row>
    <row r="454" ht="12.75" customHeight="1" spans="30:33">
      <c r="AD454" s="348"/>
      <c r="AG454" s="505"/>
    </row>
    <row r="455" ht="12.75" customHeight="1" spans="30:33">
      <c r="AD455" s="348"/>
      <c r="AG455" s="505"/>
    </row>
    <row r="456" ht="12.75" customHeight="1" spans="30:33">
      <c r="AD456" s="348"/>
      <c r="AG456" s="505"/>
    </row>
    <row r="457" ht="12.75" customHeight="1" spans="30:33">
      <c r="AD457" s="348"/>
      <c r="AG457" s="505"/>
    </row>
    <row r="458" ht="12.75" customHeight="1" spans="30:33">
      <c r="AD458" s="348"/>
      <c r="AG458" s="505"/>
    </row>
    <row r="459" ht="12.75" customHeight="1" spans="30:33">
      <c r="AD459" s="348"/>
      <c r="AG459" s="505"/>
    </row>
    <row r="460" ht="12.75" customHeight="1" spans="30:33">
      <c r="AD460" s="348"/>
      <c r="AG460" s="505"/>
    </row>
    <row r="461" ht="12.75" customHeight="1" spans="30:33">
      <c r="AD461" s="348"/>
      <c r="AG461" s="505"/>
    </row>
    <row r="462" ht="12.75" customHeight="1" spans="30:33">
      <c r="AD462" s="348"/>
      <c r="AG462" s="505"/>
    </row>
    <row r="463" ht="12.75" customHeight="1" spans="30:33">
      <c r="AD463" s="348"/>
      <c r="AG463" s="505"/>
    </row>
    <row r="464" ht="12.75" customHeight="1" spans="30:33">
      <c r="AD464" s="348"/>
      <c r="AG464" s="505"/>
    </row>
    <row r="465" ht="12.75" customHeight="1" spans="30:33">
      <c r="AD465" s="348"/>
      <c r="AG465" s="505"/>
    </row>
    <row r="466" ht="12.75" customHeight="1" spans="30:33">
      <c r="AD466" s="348"/>
      <c r="AG466" s="505"/>
    </row>
    <row r="467" ht="12.75" customHeight="1" spans="30:33">
      <c r="AD467" s="348"/>
      <c r="AG467" s="505"/>
    </row>
    <row r="468" ht="12.75" customHeight="1" spans="30:33">
      <c r="AD468" s="348"/>
      <c r="AG468" s="505"/>
    </row>
    <row r="469" ht="12.75" customHeight="1" spans="30:33">
      <c r="AD469" s="348"/>
      <c r="AG469" s="505"/>
    </row>
    <row r="470" ht="12.75" customHeight="1" spans="30:33">
      <c r="AD470" s="348"/>
      <c r="AG470" s="505"/>
    </row>
    <row r="471" ht="12.75" customHeight="1" spans="30:33">
      <c r="AD471" s="348"/>
      <c r="AG471" s="505"/>
    </row>
    <row r="472" ht="12.75" customHeight="1" spans="30:33">
      <c r="AD472" s="348"/>
      <c r="AG472" s="505"/>
    </row>
    <row r="473" ht="12.75" customHeight="1" spans="30:33">
      <c r="AD473" s="348"/>
      <c r="AG473" s="505"/>
    </row>
    <row r="474" ht="12.75" customHeight="1" spans="30:33">
      <c r="AD474" s="348"/>
      <c r="AG474" s="505"/>
    </row>
    <row r="475" ht="12.75" customHeight="1" spans="30:33">
      <c r="AD475" s="348"/>
      <c r="AG475" s="505"/>
    </row>
    <row r="476" ht="12.75" customHeight="1" spans="30:33">
      <c r="AD476" s="348"/>
      <c r="AG476" s="505"/>
    </row>
    <row r="477" ht="12.75" customHeight="1" spans="30:33">
      <c r="AD477" s="348"/>
      <c r="AG477" s="505"/>
    </row>
    <row r="478" ht="12.75" customHeight="1" spans="30:33">
      <c r="AD478" s="348"/>
      <c r="AG478" s="505"/>
    </row>
    <row r="479" ht="12.75" customHeight="1" spans="30:33">
      <c r="AD479" s="348"/>
      <c r="AG479" s="505"/>
    </row>
    <row r="480" ht="12.75" customHeight="1" spans="30:33">
      <c r="AD480" s="348"/>
      <c r="AG480" s="505"/>
    </row>
    <row r="481" ht="12.75" customHeight="1" spans="30:33">
      <c r="AD481" s="348"/>
      <c r="AG481" s="505"/>
    </row>
    <row r="482" ht="12.75" customHeight="1" spans="30:33">
      <c r="AD482" s="348"/>
      <c r="AG482" s="505"/>
    </row>
    <row r="483" ht="12.75" customHeight="1" spans="30:33">
      <c r="AD483" s="348"/>
      <c r="AG483" s="505"/>
    </row>
    <row r="484" ht="12.75" customHeight="1" spans="30:33">
      <c r="AD484" s="348"/>
      <c r="AG484" s="505"/>
    </row>
    <row r="485" ht="12.75" customHeight="1" spans="30:33">
      <c r="AD485" s="348"/>
      <c r="AG485" s="505"/>
    </row>
    <row r="486" ht="12.75" customHeight="1" spans="30:33">
      <c r="AD486" s="348"/>
      <c r="AG486" s="505"/>
    </row>
    <row r="487" ht="12.75" customHeight="1" spans="30:33">
      <c r="AD487" s="348"/>
      <c r="AG487" s="505"/>
    </row>
    <row r="488" ht="12.75" customHeight="1" spans="30:33">
      <c r="AD488" s="348"/>
      <c r="AG488" s="505"/>
    </row>
    <row r="489" ht="12.75" customHeight="1" spans="30:33">
      <c r="AD489" s="348"/>
      <c r="AG489" s="505"/>
    </row>
    <row r="490" ht="12.75" customHeight="1" spans="30:33">
      <c r="AD490" s="348"/>
      <c r="AG490" s="505"/>
    </row>
    <row r="491" ht="12.75" customHeight="1" spans="30:33">
      <c r="AD491" s="348"/>
      <c r="AG491" s="505"/>
    </row>
    <row r="492" ht="12.75" customHeight="1" spans="30:33">
      <c r="AD492" s="348"/>
      <c r="AG492" s="505"/>
    </row>
    <row r="493" ht="12.75" customHeight="1" spans="30:33">
      <c r="AD493" s="348"/>
      <c r="AG493" s="505"/>
    </row>
    <row r="494" ht="12.75" customHeight="1" spans="30:33">
      <c r="AD494" s="348"/>
      <c r="AG494" s="505"/>
    </row>
    <row r="495" ht="12.75" customHeight="1" spans="30:33">
      <c r="AD495" s="348"/>
      <c r="AG495" s="505"/>
    </row>
    <row r="496" ht="12.75" customHeight="1" spans="30:33">
      <c r="AD496" s="348"/>
      <c r="AG496" s="505"/>
    </row>
    <row r="497" ht="12.75" customHeight="1" spans="30:33">
      <c r="AD497" s="348"/>
      <c r="AG497" s="505"/>
    </row>
    <row r="498" ht="12.75" customHeight="1" spans="30:33">
      <c r="AD498" s="348"/>
      <c r="AG498" s="505"/>
    </row>
    <row r="499" ht="12.75" customHeight="1" spans="30:33">
      <c r="AD499" s="348"/>
      <c r="AG499" s="505"/>
    </row>
    <row r="500" ht="12.75" customHeight="1" spans="30:33">
      <c r="AD500" s="348"/>
      <c r="AG500" s="505"/>
    </row>
    <row r="501" ht="12.75" customHeight="1" spans="30:33">
      <c r="AD501" s="348"/>
      <c r="AG501" s="505"/>
    </row>
    <row r="502" ht="12.75" customHeight="1" spans="30:33">
      <c r="AD502" s="348"/>
      <c r="AG502" s="505"/>
    </row>
    <row r="503" ht="12.75" customHeight="1" spans="30:33">
      <c r="AD503" s="348"/>
      <c r="AG503" s="505"/>
    </row>
    <row r="504" ht="12.75" customHeight="1" spans="30:33">
      <c r="AD504" s="348"/>
      <c r="AG504" s="505"/>
    </row>
    <row r="505" ht="12.75" customHeight="1" spans="30:33">
      <c r="AD505" s="348"/>
      <c r="AG505" s="505"/>
    </row>
    <row r="506" ht="12.75" customHeight="1" spans="30:33">
      <c r="AD506" s="348"/>
      <c r="AG506" s="505"/>
    </row>
    <row r="507" ht="12.75" customHeight="1" spans="30:33">
      <c r="AD507" s="348"/>
      <c r="AG507" s="505"/>
    </row>
    <row r="508" ht="12.75" customHeight="1" spans="30:33">
      <c r="AD508" s="348"/>
      <c r="AG508" s="505"/>
    </row>
    <row r="509" ht="12.75" customHeight="1" spans="30:33">
      <c r="AD509" s="348"/>
      <c r="AG509" s="505"/>
    </row>
    <row r="510" ht="12.75" customHeight="1" spans="30:33">
      <c r="AD510" s="348"/>
      <c r="AG510" s="505"/>
    </row>
    <row r="511" ht="12.75" customHeight="1" spans="30:33">
      <c r="AD511" s="348"/>
      <c r="AG511" s="505"/>
    </row>
    <row r="512" ht="12.75" customHeight="1" spans="30:33">
      <c r="AD512" s="348"/>
      <c r="AG512" s="505"/>
    </row>
    <row r="513" ht="12.75" customHeight="1" spans="30:33">
      <c r="AD513" s="348"/>
      <c r="AG513" s="505"/>
    </row>
    <row r="514" ht="12.75" customHeight="1" spans="30:33">
      <c r="AD514" s="348"/>
      <c r="AG514" s="505"/>
    </row>
    <row r="515" ht="12.75" customHeight="1" spans="30:33">
      <c r="AD515" s="348"/>
      <c r="AG515" s="505"/>
    </row>
    <row r="516" ht="12.75" customHeight="1" spans="30:33">
      <c r="AD516" s="348"/>
      <c r="AG516" s="505"/>
    </row>
    <row r="517" ht="12.75" customHeight="1" spans="30:33">
      <c r="AD517" s="348"/>
      <c r="AG517" s="505"/>
    </row>
    <row r="518" ht="12.75" customHeight="1" spans="30:33">
      <c r="AD518" s="348"/>
      <c r="AG518" s="505"/>
    </row>
    <row r="519" ht="12.75" customHeight="1" spans="30:33">
      <c r="AD519" s="348"/>
      <c r="AG519" s="505"/>
    </row>
    <row r="520" ht="12.75" customHeight="1" spans="30:33">
      <c r="AD520" s="348"/>
      <c r="AG520" s="505"/>
    </row>
    <row r="521" ht="12.75" customHeight="1" spans="30:33">
      <c r="AD521" s="348"/>
      <c r="AG521" s="505"/>
    </row>
    <row r="522" ht="12.75" customHeight="1" spans="30:33">
      <c r="AD522" s="348"/>
      <c r="AG522" s="505"/>
    </row>
    <row r="523" ht="12.75" customHeight="1" spans="30:33">
      <c r="AD523" s="348"/>
      <c r="AG523" s="505"/>
    </row>
    <row r="524" ht="12.75" customHeight="1" spans="30:33">
      <c r="AD524" s="348"/>
      <c r="AG524" s="505"/>
    </row>
    <row r="525" ht="12.75" customHeight="1" spans="30:33">
      <c r="AD525" s="348"/>
      <c r="AG525" s="505"/>
    </row>
    <row r="526" ht="12.75" customHeight="1" spans="30:33">
      <c r="AD526" s="348"/>
      <c r="AG526" s="505"/>
    </row>
    <row r="527" ht="12.75" customHeight="1" spans="30:33">
      <c r="AD527" s="348"/>
      <c r="AG527" s="505"/>
    </row>
    <row r="528" ht="12.75" customHeight="1" spans="30:33">
      <c r="AD528" s="348"/>
      <c r="AG528" s="505"/>
    </row>
    <row r="529" ht="12.75" customHeight="1" spans="30:33">
      <c r="AD529" s="348"/>
      <c r="AG529" s="505"/>
    </row>
    <row r="530" ht="12.75" customHeight="1" spans="30:33">
      <c r="AD530" s="348"/>
      <c r="AG530" s="505"/>
    </row>
    <row r="531" ht="12.75" customHeight="1" spans="30:33">
      <c r="AD531" s="348"/>
      <c r="AG531" s="505"/>
    </row>
    <row r="532" ht="12.75" customHeight="1" spans="30:33">
      <c r="AD532" s="348"/>
      <c r="AG532" s="505"/>
    </row>
    <row r="533" ht="12.75" customHeight="1" spans="30:33">
      <c r="AD533" s="348"/>
      <c r="AG533" s="505"/>
    </row>
    <row r="534" ht="12.75" customHeight="1" spans="30:33">
      <c r="AD534" s="348"/>
      <c r="AG534" s="505"/>
    </row>
    <row r="535" ht="12.75" customHeight="1" spans="30:33">
      <c r="AD535" s="348"/>
      <c r="AG535" s="505"/>
    </row>
    <row r="536" ht="12.75" customHeight="1" spans="30:33">
      <c r="AD536" s="348"/>
      <c r="AG536" s="505"/>
    </row>
    <row r="537" ht="12.75" customHeight="1" spans="30:33">
      <c r="AD537" s="348"/>
      <c r="AG537" s="505"/>
    </row>
    <row r="538" ht="12.75" customHeight="1" spans="30:33">
      <c r="AD538" s="348"/>
      <c r="AG538" s="505"/>
    </row>
    <row r="539" ht="12.75" customHeight="1" spans="30:33">
      <c r="AD539" s="348"/>
      <c r="AG539" s="505"/>
    </row>
    <row r="540" ht="12.75" customHeight="1" spans="30:33">
      <c r="AD540" s="348"/>
      <c r="AG540" s="505"/>
    </row>
    <row r="541" ht="12.75" customHeight="1" spans="30:33">
      <c r="AD541" s="348"/>
      <c r="AG541" s="505"/>
    </row>
    <row r="542" ht="12.75" customHeight="1" spans="30:33">
      <c r="AD542" s="348"/>
      <c r="AG542" s="505"/>
    </row>
    <row r="543" ht="12.75" customHeight="1" spans="30:33">
      <c r="AD543" s="348"/>
      <c r="AG543" s="505"/>
    </row>
    <row r="544" ht="12.75" customHeight="1" spans="30:33">
      <c r="AD544" s="348"/>
      <c r="AG544" s="505"/>
    </row>
    <row r="545" ht="12.75" customHeight="1" spans="30:33">
      <c r="AD545" s="348"/>
      <c r="AG545" s="505"/>
    </row>
    <row r="546" ht="12.75" customHeight="1" spans="30:33">
      <c r="AD546" s="348"/>
      <c r="AG546" s="505"/>
    </row>
    <row r="547" ht="12.75" customHeight="1" spans="30:33">
      <c r="AD547" s="348"/>
      <c r="AG547" s="505"/>
    </row>
    <row r="548" ht="12.75" customHeight="1" spans="30:33">
      <c r="AD548" s="348"/>
      <c r="AG548" s="505"/>
    </row>
    <row r="549" ht="12.75" customHeight="1" spans="30:33">
      <c r="AD549" s="348"/>
      <c r="AG549" s="505"/>
    </row>
    <row r="550" ht="12.75" customHeight="1" spans="30:33">
      <c r="AD550" s="348"/>
      <c r="AG550" s="505"/>
    </row>
    <row r="551" ht="12.75" customHeight="1" spans="30:33">
      <c r="AD551" s="348"/>
      <c r="AG551" s="505"/>
    </row>
    <row r="552" ht="12.75" customHeight="1" spans="30:33">
      <c r="AD552" s="348"/>
      <c r="AG552" s="505"/>
    </row>
    <row r="553" ht="12.75" customHeight="1" spans="30:33">
      <c r="AD553" s="348"/>
      <c r="AG553" s="505"/>
    </row>
    <row r="554" ht="12.75" customHeight="1" spans="30:33">
      <c r="AD554" s="348"/>
      <c r="AG554" s="505"/>
    </row>
    <row r="555" ht="12.75" customHeight="1" spans="30:33">
      <c r="AD555" s="348"/>
      <c r="AG555" s="505"/>
    </row>
    <row r="556" ht="12.75" customHeight="1" spans="30:33">
      <c r="AD556" s="348"/>
      <c r="AG556" s="505"/>
    </row>
    <row r="557" ht="12.75" customHeight="1" spans="30:33">
      <c r="AD557" s="348"/>
      <c r="AG557" s="505"/>
    </row>
    <row r="558" ht="12.75" customHeight="1" spans="30:33">
      <c r="AD558" s="348"/>
      <c r="AG558" s="505"/>
    </row>
    <row r="559" ht="12.75" customHeight="1" spans="30:33">
      <c r="AD559" s="348"/>
      <c r="AG559" s="505"/>
    </row>
    <row r="560" ht="12.75" customHeight="1" spans="30:33">
      <c r="AD560" s="348"/>
      <c r="AG560" s="505"/>
    </row>
    <row r="561" ht="12.75" customHeight="1" spans="30:33">
      <c r="AD561" s="348"/>
      <c r="AG561" s="505"/>
    </row>
    <row r="562" ht="12.75" customHeight="1" spans="30:33">
      <c r="AD562" s="348"/>
      <c r="AG562" s="505"/>
    </row>
    <row r="563" ht="12.75" customHeight="1" spans="30:33">
      <c r="AD563" s="348"/>
      <c r="AG563" s="505"/>
    </row>
    <row r="564" ht="12.75" customHeight="1" spans="30:33">
      <c r="AD564" s="348"/>
      <c r="AG564" s="505"/>
    </row>
    <row r="565" ht="12.75" customHeight="1" spans="30:33">
      <c r="AD565" s="348"/>
      <c r="AG565" s="505"/>
    </row>
    <row r="566" ht="12.75" customHeight="1" spans="30:33">
      <c r="AD566" s="348"/>
      <c r="AG566" s="505"/>
    </row>
    <row r="567" ht="12.75" customHeight="1" spans="30:33">
      <c r="AD567" s="348"/>
      <c r="AG567" s="505"/>
    </row>
    <row r="568" ht="12.75" customHeight="1" spans="30:33">
      <c r="AD568" s="348"/>
      <c r="AG568" s="505"/>
    </row>
    <row r="569" ht="12.75" customHeight="1" spans="30:33">
      <c r="AD569" s="348"/>
      <c r="AG569" s="505"/>
    </row>
    <row r="570" ht="12.75" customHeight="1" spans="30:33">
      <c r="AD570" s="348"/>
      <c r="AG570" s="505"/>
    </row>
    <row r="571" ht="12.75" customHeight="1" spans="30:33">
      <c r="AD571" s="348"/>
      <c r="AG571" s="505"/>
    </row>
    <row r="572" ht="12.75" customHeight="1" spans="30:33">
      <c r="AD572" s="348"/>
      <c r="AG572" s="505"/>
    </row>
    <row r="573" ht="12.75" customHeight="1" spans="30:33">
      <c r="AD573" s="348"/>
      <c r="AG573" s="505"/>
    </row>
    <row r="574" ht="12.75" customHeight="1" spans="30:33">
      <c r="AD574" s="348"/>
      <c r="AG574" s="505"/>
    </row>
    <row r="575" ht="12.75" customHeight="1" spans="30:33">
      <c r="AD575" s="348"/>
      <c r="AG575" s="505"/>
    </row>
    <row r="576" ht="12.75" customHeight="1" spans="30:33">
      <c r="AD576" s="348"/>
      <c r="AG576" s="505"/>
    </row>
    <row r="577" ht="12.75" customHeight="1" spans="30:33">
      <c r="AD577" s="348"/>
      <c r="AG577" s="505"/>
    </row>
    <row r="578" ht="12.75" customHeight="1" spans="30:33">
      <c r="AD578" s="348"/>
      <c r="AG578" s="505"/>
    </row>
    <row r="579" ht="12.75" customHeight="1" spans="30:33">
      <c r="AD579" s="348"/>
      <c r="AG579" s="505"/>
    </row>
    <row r="580" ht="12.75" customHeight="1" spans="30:33">
      <c r="AD580" s="348"/>
      <c r="AG580" s="505"/>
    </row>
    <row r="581" ht="12.75" customHeight="1" spans="30:33">
      <c r="AD581" s="348"/>
      <c r="AG581" s="505"/>
    </row>
    <row r="582" ht="12.75" customHeight="1" spans="30:33">
      <c r="AD582" s="348"/>
      <c r="AG582" s="505"/>
    </row>
    <row r="583" ht="12.75" customHeight="1" spans="30:33">
      <c r="AD583" s="348"/>
      <c r="AG583" s="505"/>
    </row>
    <row r="584" ht="12.75" customHeight="1" spans="30:33">
      <c r="AD584" s="348"/>
      <c r="AG584" s="505"/>
    </row>
    <row r="585" ht="12.75" customHeight="1" spans="30:33">
      <c r="AD585" s="348"/>
      <c r="AG585" s="505"/>
    </row>
    <row r="586" ht="12.75" customHeight="1" spans="30:33">
      <c r="AD586" s="348"/>
      <c r="AG586" s="505"/>
    </row>
    <row r="587" ht="12.75" customHeight="1" spans="30:33">
      <c r="AD587" s="348"/>
      <c r="AG587" s="505"/>
    </row>
    <row r="588" ht="12.75" customHeight="1" spans="30:33">
      <c r="AD588" s="348"/>
      <c r="AG588" s="505"/>
    </row>
    <row r="589" ht="12.75" customHeight="1" spans="30:33">
      <c r="AD589" s="348"/>
      <c r="AG589" s="505"/>
    </row>
    <row r="590" ht="12.75" customHeight="1" spans="30:33">
      <c r="AD590" s="348"/>
      <c r="AG590" s="505"/>
    </row>
    <row r="591" ht="12.75" customHeight="1" spans="30:33">
      <c r="AD591" s="348"/>
      <c r="AG591" s="505"/>
    </row>
    <row r="592" ht="12.75" customHeight="1" spans="30:33">
      <c r="AD592" s="348"/>
      <c r="AG592" s="505"/>
    </row>
    <row r="593" ht="12.75" customHeight="1" spans="30:33">
      <c r="AD593" s="348"/>
      <c r="AG593" s="505"/>
    </row>
    <row r="594" ht="12.75" customHeight="1" spans="30:33">
      <c r="AD594" s="348"/>
      <c r="AG594" s="505"/>
    </row>
    <row r="595" ht="12.75" customHeight="1" spans="30:33">
      <c r="AD595" s="348"/>
      <c r="AG595" s="505"/>
    </row>
    <row r="596" ht="12.75" customHeight="1" spans="30:33">
      <c r="AD596" s="348"/>
      <c r="AG596" s="505"/>
    </row>
    <row r="597" ht="12.75" customHeight="1" spans="30:33">
      <c r="AD597" s="348"/>
      <c r="AG597" s="505"/>
    </row>
    <row r="598" ht="12.75" customHeight="1" spans="30:33">
      <c r="AD598" s="348"/>
      <c r="AG598" s="505"/>
    </row>
    <row r="599" ht="12.75" customHeight="1" spans="30:33">
      <c r="AD599" s="348"/>
      <c r="AG599" s="505"/>
    </row>
    <row r="600" ht="12.75" customHeight="1" spans="30:33">
      <c r="AD600" s="348"/>
      <c r="AG600" s="505"/>
    </row>
    <row r="601" ht="12.75" customHeight="1" spans="30:33">
      <c r="AD601" s="348"/>
      <c r="AG601" s="505"/>
    </row>
    <row r="602" ht="12.75" customHeight="1" spans="30:33">
      <c r="AD602" s="348"/>
      <c r="AG602" s="505"/>
    </row>
    <row r="603" ht="12.75" customHeight="1" spans="30:33">
      <c r="AD603" s="348"/>
      <c r="AG603" s="505"/>
    </row>
    <row r="604" ht="12.75" customHeight="1" spans="30:33">
      <c r="AD604" s="348"/>
      <c r="AG604" s="505"/>
    </row>
    <row r="605" ht="12.75" customHeight="1" spans="30:33">
      <c r="AD605" s="348"/>
      <c r="AG605" s="505"/>
    </row>
    <row r="606" ht="12.75" customHeight="1" spans="30:33">
      <c r="AD606" s="348"/>
      <c r="AG606" s="505"/>
    </row>
    <row r="607" ht="12.75" customHeight="1" spans="30:33">
      <c r="AD607" s="348"/>
      <c r="AG607" s="505"/>
    </row>
    <row r="608" ht="12.75" customHeight="1" spans="30:33">
      <c r="AD608" s="348"/>
      <c r="AG608" s="505"/>
    </row>
    <row r="609" ht="12.75" customHeight="1" spans="30:33">
      <c r="AD609" s="348"/>
      <c r="AG609" s="505"/>
    </row>
    <row r="610" ht="12.75" customHeight="1" spans="30:33">
      <c r="AD610" s="348"/>
      <c r="AG610" s="505"/>
    </row>
    <row r="611" ht="12.75" customHeight="1" spans="30:33">
      <c r="AD611" s="348"/>
      <c r="AG611" s="505"/>
    </row>
    <row r="612" ht="12.75" customHeight="1" spans="30:33">
      <c r="AD612" s="348"/>
      <c r="AG612" s="505"/>
    </row>
    <row r="613" ht="12.75" customHeight="1" spans="30:33">
      <c r="AD613" s="348"/>
      <c r="AG613" s="505"/>
    </row>
    <row r="614" ht="12.75" customHeight="1" spans="30:33">
      <c r="AD614" s="348"/>
      <c r="AG614" s="505"/>
    </row>
    <row r="615" ht="12.75" customHeight="1" spans="30:33">
      <c r="AD615" s="348"/>
      <c r="AG615" s="505"/>
    </row>
    <row r="616" ht="12.75" customHeight="1" spans="30:33">
      <c r="AD616" s="348"/>
      <c r="AG616" s="505"/>
    </row>
    <row r="617" ht="12.75" customHeight="1" spans="30:33">
      <c r="AD617" s="348"/>
      <c r="AG617" s="505"/>
    </row>
    <row r="618" ht="12.75" customHeight="1" spans="30:33">
      <c r="AD618" s="348"/>
      <c r="AG618" s="505"/>
    </row>
    <row r="619" ht="12.75" customHeight="1" spans="30:33">
      <c r="AD619" s="348"/>
      <c r="AG619" s="505"/>
    </row>
    <row r="620" ht="12.75" customHeight="1" spans="30:33">
      <c r="AD620" s="348"/>
      <c r="AG620" s="505"/>
    </row>
    <row r="621" ht="12.75" customHeight="1" spans="30:33">
      <c r="AD621" s="348"/>
      <c r="AG621" s="505"/>
    </row>
    <row r="622" ht="12.75" customHeight="1" spans="30:33">
      <c r="AD622" s="348"/>
      <c r="AG622" s="505"/>
    </row>
    <row r="623" ht="12.75" customHeight="1" spans="30:33">
      <c r="AD623" s="348"/>
      <c r="AG623" s="505"/>
    </row>
    <row r="624" ht="12.75" customHeight="1" spans="30:33">
      <c r="AD624" s="348"/>
      <c r="AG624" s="505"/>
    </row>
    <row r="625" ht="12.75" customHeight="1" spans="30:33">
      <c r="AD625" s="348"/>
      <c r="AG625" s="505"/>
    </row>
    <row r="626" ht="12.75" customHeight="1" spans="30:33">
      <c r="AD626" s="348"/>
      <c r="AG626" s="505"/>
    </row>
    <row r="627" ht="12.75" customHeight="1" spans="30:33">
      <c r="AD627" s="348"/>
      <c r="AG627" s="505"/>
    </row>
    <row r="628" ht="12.75" customHeight="1" spans="30:33">
      <c r="AD628" s="348"/>
      <c r="AG628" s="505"/>
    </row>
    <row r="629" ht="12.75" customHeight="1" spans="30:33">
      <c r="AD629" s="348"/>
      <c r="AG629" s="505"/>
    </row>
    <row r="630" ht="12.75" customHeight="1" spans="30:33">
      <c r="AD630" s="348"/>
      <c r="AG630" s="505"/>
    </row>
    <row r="631" ht="12.75" customHeight="1" spans="30:33">
      <c r="AD631" s="348"/>
      <c r="AG631" s="505"/>
    </row>
    <row r="632" ht="12.75" customHeight="1" spans="30:33">
      <c r="AD632" s="348"/>
      <c r="AG632" s="505"/>
    </row>
    <row r="633" ht="12.75" customHeight="1" spans="30:33">
      <c r="AD633" s="348"/>
      <c r="AG633" s="505"/>
    </row>
    <row r="634" ht="12.75" customHeight="1" spans="30:33">
      <c r="AD634" s="348"/>
      <c r="AG634" s="505"/>
    </row>
    <row r="635" ht="12.75" customHeight="1" spans="30:33">
      <c r="AD635" s="348"/>
      <c r="AG635" s="505"/>
    </row>
    <row r="636" ht="12.75" customHeight="1" spans="30:33">
      <c r="AD636" s="348"/>
      <c r="AG636" s="505"/>
    </row>
    <row r="637" ht="12.75" customHeight="1" spans="30:33">
      <c r="AD637" s="348"/>
      <c r="AG637" s="505"/>
    </row>
    <row r="638" ht="12.75" customHeight="1" spans="30:33">
      <c r="AD638" s="348"/>
      <c r="AG638" s="505"/>
    </row>
    <row r="639" ht="12.75" customHeight="1" spans="30:33">
      <c r="AD639" s="348"/>
      <c r="AG639" s="505"/>
    </row>
    <row r="640" ht="12.75" customHeight="1" spans="30:33">
      <c r="AD640" s="348"/>
      <c r="AG640" s="505"/>
    </row>
    <row r="641" ht="12.75" customHeight="1" spans="30:33">
      <c r="AD641" s="348"/>
      <c r="AG641" s="505"/>
    </row>
    <row r="642" ht="12.75" customHeight="1" spans="30:33">
      <c r="AD642" s="348"/>
      <c r="AG642" s="505"/>
    </row>
    <row r="643" ht="12.75" customHeight="1" spans="30:33">
      <c r="AD643" s="348"/>
      <c r="AG643" s="505"/>
    </row>
    <row r="644" ht="12.75" customHeight="1" spans="30:33">
      <c r="AD644" s="348"/>
      <c r="AG644" s="505"/>
    </row>
    <row r="645" ht="12.75" customHeight="1" spans="30:33">
      <c r="AD645" s="348"/>
      <c r="AG645" s="505"/>
    </row>
    <row r="646" ht="12.75" customHeight="1" spans="30:33">
      <c r="AD646" s="348"/>
      <c r="AG646" s="505"/>
    </row>
    <row r="647" ht="12.75" customHeight="1" spans="30:33">
      <c r="AD647" s="348"/>
      <c r="AG647" s="505"/>
    </row>
    <row r="648" ht="12.75" customHeight="1" spans="30:33">
      <c r="AD648" s="348"/>
      <c r="AG648" s="505"/>
    </row>
    <row r="649" ht="12.75" customHeight="1" spans="30:33">
      <c r="AD649" s="348"/>
      <c r="AG649" s="505"/>
    </row>
    <row r="650" ht="12.75" customHeight="1" spans="30:33">
      <c r="AD650" s="348"/>
      <c r="AG650" s="505"/>
    </row>
    <row r="651" ht="12.75" customHeight="1" spans="30:33">
      <c r="AD651" s="348"/>
      <c r="AG651" s="505"/>
    </row>
    <row r="652" ht="12.75" customHeight="1" spans="30:33">
      <c r="AD652" s="348"/>
      <c r="AG652" s="505"/>
    </row>
    <row r="653" ht="12.75" customHeight="1" spans="30:33">
      <c r="AD653" s="348"/>
      <c r="AG653" s="505"/>
    </row>
    <row r="654" ht="12.75" customHeight="1" spans="30:33">
      <c r="AD654" s="348"/>
      <c r="AG654" s="505"/>
    </row>
    <row r="655" ht="12.75" customHeight="1" spans="30:33">
      <c r="AD655" s="348"/>
      <c r="AG655" s="505"/>
    </row>
    <row r="656" ht="12.75" customHeight="1" spans="30:33">
      <c r="AD656" s="348"/>
      <c r="AG656" s="505"/>
    </row>
    <row r="657" ht="12.75" customHeight="1" spans="30:33">
      <c r="AD657" s="348"/>
      <c r="AG657" s="505"/>
    </row>
    <row r="658" ht="12.75" customHeight="1" spans="30:33">
      <c r="AD658" s="348"/>
      <c r="AG658" s="505"/>
    </row>
    <row r="659" ht="12.75" customHeight="1" spans="30:33">
      <c r="AD659" s="348"/>
      <c r="AG659" s="505"/>
    </row>
    <row r="660" ht="12.75" customHeight="1" spans="30:33">
      <c r="AD660" s="348"/>
      <c r="AG660" s="505"/>
    </row>
    <row r="661" ht="12.75" customHeight="1" spans="30:33">
      <c r="AD661" s="348"/>
      <c r="AG661" s="505"/>
    </row>
    <row r="662" ht="12.75" customHeight="1" spans="30:33">
      <c r="AD662" s="348"/>
      <c r="AG662" s="505"/>
    </row>
    <row r="663" ht="12.75" customHeight="1" spans="30:33">
      <c r="AD663" s="348"/>
      <c r="AG663" s="505"/>
    </row>
    <row r="664" ht="12.75" customHeight="1" spans="30:33">
      <c r="AD664" s="348"/>
      <c r="AG664" s="505"/>
    </row>
    <row r="665" ht="12.75" customHeight="1" spans="30:33">
      <c r="AD665" s="348"/>
      <c r="AG665" s="505"/>
    </row>
    <row r="666" ht="12.75" customHeight="1" spans="30:33">
      <c r="AD666" s="348"/>
      <c r="AG666" s="505"/>
    </row>
    <row r="667" ht="12.75" customHeight="1" spans="30:33">
      <c r="AD667" s="348"/>
      <c r="AG667" s="505"/>
    </row>
    <row r="668" ht="12.75" customHeight="1" spans="30:33">
      <c r="AD668" s="348"/>
      <c r="AG668" s="505"/>
    </row>
    <row r="669" ht="12.75" customHeight="1" spans="30:33">
      <c r="AD669" s="348"/>
      <c r="AG669" s="505"/>
    </row>
    <row r="670" ht="12.75" customHeight="1" spans="30:33">
      <c r="AD670" s="348"/>
      <c r="AG670" s="505"/>
    </row>
    <row r="671" ht="12.75" customHeight="1" spans="30:33">
      <c r="AD671" s="348"/>
      <c r="AG671" s="505"/>
    </row>
    <row r="672" ht="12.75" customHeight="1" spans="30:33">
      <c r="AD672" s="348"/>
      <c r="AG672" s="505"/>
    </row>
    <row r="673" ht="12.75" customHeight="1" spans="30:33">
      <c r="AD673" s="348"/>
      <c r="AG673" s="505"/>
    </row>
    <row r="674" ht="12.75" customHeight="1" spans="30:33">
      <c r="AD674" s="348"/>
      <c r="AG674" s="505"/>
    </row>
    <row r="675" ht="12.75" customHeight="1" spans="30:33">
      <c r="AD675" s="348"/>
      <c r="AG675" s="505"/>
    </row>
    <row r="676" ht="12.75" customHeight="1" spans="30:33">
      <c r="AD676" s="348"/>
      <c r="AG676" s="505"/>
    </row>
    <row r="677" ht="12.75" customHeight="1" spans="30:33">
      <c r="AD677" s="348"/>
      <c r="AG677" s="505"/>
    </row>
    <row r="678" ht="12.75" customHeight="1" spans="30:33">
      <c r="AD678" s="348"/>
      <c r="AG678" s="505"/>
    </row>
    <row r="679" ht="12.75" customHeight="1" spans="30:33">
      <c r="AD679" s="348"/>
      <c r="AG679" s="505"/>
    </row>
    <row r="680" ht="12.75" customHeight="1" spans="30:33">
      <c r="AD680" s="348"/>
      <c r="AG680" s="505"/>
    </row>
    <row r="681" ht="12.75" customHeight="1" spans="30:33">
      <c r="AD681" s="348"/>
      <c r="AG681" s="505"/>
    </row>
    <row r="682" ht="12.75" customHeight="1" spans="30:33">
      <c r="AD682" s="348"/>
      <c r="AG682" s="505"/>
    </row>
    <row r="683" ht="12.75" customHeight="1" spans="30:33">
      <c r="AD683" s="348"/>
      <c r="AG683" s="505"/>
    </row>
    <row r="684" ht="12.75" customHeight="1" spans="30:33">
      <c r="AD684" s="348"/>
      <c r="AG684" s="505"/>
    </row>
    <row r="685" ht="12.75" customHeight="1" spans="30:33">
      <c r="AD685" s="348"/>
      <c r="AG685" s="505"/>
    </row>
    <row r="686" ht="12.75" customHeight="1" spans="30:33">
      <c r="AD686" s="348"/>
      <c r="AG686" s="505"/>
    </row>
    <row r="687" ht="12.75" customHeight="1" spans="30:33">
      <c r="AD687" s="348"/>
      <c r="AG687" s="505"/>
    </row>
    <row r="688" ht="12.75" customHeight="1" spans="30:33">
      <c r="AD688" s="348"/>
      <c r="AG688" s="505"/>
    </row>
    <row r="689" ht="12.75" customHeight="1" spans="30:33">
      <c r="AD689" s="348"/>
      <c r="AG689" s="505"/>
    </row>
    <row r="690" ht="12.75" customHeight="1" spans="30:33">
      <c r="AD690" s="348"/>
      <c r="AG690" s="505"/>
    </row>
    <row r="691" ht="12.75" customHeight="1" spans="30:33">
      <c r="AD691" s="348"/>
      <c r="AG691" s="505"/>
    </row>
    <row r="692" ht="12.75" customHeight="1" spans="30:33">
      <c r="AD692" s="348"/>
      <c r="AG692" s="505"/>
    </row>
    <row r="693" ht="12.75" customHeight="1" spans="30:33">
      <c r="AD693" s="348"/>
      <c r="AG693" s="505"/>
    </row>
    <row r="694" ht="12.75" customHeight="1" spans="30:33">
      <c r="AD694" s="348"/>
      <c r="AG694" s="505"/>
    </row>
    <row r="695" ht="12.75" customHeight="1" spans="30:33">
      <c r="AD695" s="348"/>
      <c r="AG695" s="505"/>
    </row>
    <row r="696" ht="12.75" customHeight="1" spans="30:33">
      <c r="AD696" s="348"/>
      <c r="AG696" s="505"/>
    </row>
    <row r="697" ht="12.75" customHeight="1" spans="30:33">
      <c r="AD697" s="348"/>
      <c r="AG697" s="505"/>
    </row>
    <row r="698" ht="12.75" customHeight="1" spans="30:33">
      <c r="AD698" s="348"/>
      <c r="AG698" s="505"/>
    </row>
    <row r="699" ht="12.75" customHeight="1" spans="30:33">
      <c r="AD699" s="348"/>
      <c r="AG699" s="505"/>
    </row>
    <row r="700" ht="12.75" customHeight="1" spans="30:33">
      <c r="AD700" s="348"/>
      <c r="AG700" s="505"/>
    </row>
    <row r="701" ht="12.75" customHeight="1" spans="30:33">
      <c r="AD701" s="348"/>
      <c r="AG701" s="505"/>
    </row>
    <row r="702" ht="12.75" customHeight="1" spans="30:33">
      <c r="AD702" s="348"/>
      <c r="AG702" s="505"/>
    </row>
    <row r="703" ht="12.75" customHeight="1" spans="30:33">
      <c r="AD703" s="348"/>
      <c r="AG703" s="505"/>
    </row>
    <row r="704" ht="12.75" customHeight="1" spans="30:33">
      <c r="AD704" s="348"/>
      <c r="AG704" s="505"/>
    </row>
    <row r="705" ht="12.75" customHeight="1" spans="30:33">
      <c r="AD705" s="348"/>
      <c r="AG705" s="505"/>
    </row>
    <row r="706" ht="12.75" customHeight="1" spans="30:33">
      <c r="AD706" s="348"/>
      <c r="AG706" s="505"/>
    </row>
    <row r="707" ht="12.75" customHeight="1" spans="30:33">
      <c r="AD707" s="348"/>
      <c r="AG707" s="505"/>
    </row>
    <row r="708" ht="12.75" customHeight="1" spans="30:33">
      <c r="AD708" s="348"/>
      <c r="AG708" s="505"/>
    </row>
    <row r="709" ht="12.75" customHeight="1" spans="30:33">
      <c r="AD709" s="348"/>
      <c r="AG709" s="505"/>
    </row>
    <row r="710" ht="12.75" customHeight="1" spans="30:33">
      <c r="AD710" s="348"/>
      <c r="AG710" s="505"/>
    </row>
    <row r="711" ht="12.75" customHeight="1" spans="30:33">
      <c r="AD711" s="348"/>
      <c r="AG711" s="505"/>
    </row>
    <row r="712" ht="12.75" customHeight="1" spans="30:33">
      <c r="AD712" s="348"/>
      <c r="AG712" s="505"/>
    </row>
    <row r="713" ht="12.75" customHeight="1" spans="30:33">
      <c r="AD713" s="348"/>
      <c r="AG713" s="505"/>
    </row>
    <row r="714" ht="12.75" customHeight="1" spans="30:33">
      <c r="AD714" s="348"/>
      <c r="AG714" s="505"/>
    </row>
    <row r="715" ht="12.75" customHeight="1" spans="30:33">
      <c r="AD715" s="348"/>
      <c r="AG715" s="505"/>
    </row>
    <row r="716" ht="12.75" customHeight="1" spans="30:33">
      <c r="AD716" s="348"/>
      <c r="AG716" s="505"/>
    </row>
    <row r="717" ht="12.75" customHeight="1" spans="30:33">
      <c r="AD717" s="348"/>
      <c r="AG717" s="505"/>
    </row>
    <row r="718" ht="12.75" customHeight="1" spans="30:33">
      <c r="AD718" s="348"/>
      <c r="AG718" s="505"/>
    </row>
    <row r="719" ht="12.75" customHeight="1" spans="30:33">
      <c r="AD719" s="348"/>
      <c r="AG719" s="505"/>
    </row>
    <row r="720" ht="12.75" customHeight="1" spans="30:33">
      <c r="AD720" s="348"/>
      <c r="AG720" s="505"/>
    </row>
    <row r="721" ht="12.75" customHeight="1" spans="30:33">
      <c r="AD721" s="348"/>
      <c r="AG721" s="505"/>
    </row>
    <row r="722" ht="12.75" customHeight="1" spans="30:33">
      <c r="AD722" s="348"/>
      <c r="AG722" s="505"/>
    </row>
    <row r="723" ht="12.75" customHeight="1" spans="30:33">
      <c r="AD723" s="348"/>
      <c r="AG723" s="505"/>
    </row>
    <row r="724" ht="12.75" customHeight="1" spans="30:33">
      <c r="AD724" s="348"/>
      <c r="AG724" s="505"/>
    </row>
    <row r="725" ht="12.75" customHeight="1" spans="30:33">
      <c r="AD725" s="348"/>
      <c r="AG725" s="505"/>
    </row>
    <row r="726" ht="12.75" customHeight="1" spans="30:33">
      <c r="AD726" s="348"/>
      <c r="AG726" s="505"/>
    </row>
    <row r="727" ht="12.75" customHeight="1" spans="30:33">
      <c r="AD727" s="348"/>
      <c r="AG727" s="505"/>
    </row>
    <row r="728" ht="12.75" customHeight="1" spans="30:33">
      <c r="AD728" s="348"/>
      <c r="AG728" s="505"/>
    </row>
    <row r="729" ht="12.75" customHeight="1" spans="30:33">
      <c r="AD729" s="348"/>
      <c r="AG729" s="505"/>
    </row>
    <row r="730" ht="12.75" customHeight="1" spans="30:33">
      <c r="AD730" s="348"/>
      <c r="AG730" s="505"/>
    </row>
    <row r="731" ht="12.75" customHeight="1" spans="30:33">
      <c r="AD731" s="348"/>
      <c r="AG731" s="505"/>
    </row>
    <row r="732" ht="12.75" customHeight="1" spans="30:33">
      <c r="AD732" s="348"/>
      <c r="AG732" s="505"/>
    </row>
    <row r="733" ht="12.75" customHeight="1" spans="30:33">
      <c r="AD733" s="348"/>
      <c r="AG733" s="505"/>
    </row>
    <row r="734" ht="12.75" customHeight="1" spans="30:33">
      <c r="AD734" s="348"/>
      <c r="AG734" s="505"/>
    </row>
    <row r="735" ht="12.75" customHeight="1" spans="30:33">
      <c r="AD735" s="348"/>
      <c r="AG735" s="505"/>
    </row>
    <row r="736" ht="12.75" customHeight="1" spans="30:33">
      <c r="AD736" s="348"/>
      <c r="AG736" s="505"/>
    </row>
    <row r="737" ht="12.75" customHeight="1" spans="30:33">
      <c r="AD737" s="348"/>
      <c r="AG737" s="505"/>
    </row>
    <row r="738" ht="12.75" customHeight="1" spans="30:33">
      <c r="AD738" s="348"/>
      <c r="AG738" s="505"/>
    </row>
    <row r="739" ht="12.75" customHeight="1" spans="30:33">
      <c r="AD739" s="348"/>
      <c r="AG739" s="505"/>
    </row>
    <row r="740" ht="12.75" customHeight="1" spans="30:33">
      <c r="AD740" s="348"/>
      <c r="AG740" s="505"/>
    </row>
    <row r="741" ht="12.75" customHeight="1" spans="30:33">
      <c r="AD741" s="348"/>
      <c r="AG741" s="505"/>
    </row>
    <row r="742" ht="12.75" customHeight="1" spans="30:33">
      <c r="AD742" s="348"/>
      <c r="AG742" s="505"/>
    </row>
    <row r="743" ht="12.75" customHeight="1" spans="30:33">
      <c r="AD743" s="348"/>
      <c r="AG743" s="505"/>
    </row>
    <row r="744" ht="12.75" customHeight="1" spans="30:33">
      <c r="AD744" s="348"/>
      <c r="AG744" s="505"/>
    </row>
    <row r="745" ht="12.75" customHeight="1" spans="30:33">
      <c r="AD745" s="348"/>
      <c r="AG745" s="505"/>
    </row>
    <row r="746" ht="12.75" customHeight="1" spans="30:33">
      <c r="AD746" s="348"/>
      <c r="AG746" s="505"/>
    </row>
    <row r="747" ht="12.75" customHeight="1" spans="30:33">
      <c r="AD747" s="348"/>
      <c r="AG747" s="505"/>
    </row>
    <row r="748" ht="12.75" customHeight="1" spans="30:33">
      <c r="AD748" s="348"/>
      <c r="AG748" s="505"/>
    </row>
    <row r="749" ht="12.75" customHeight="1" spans="30:33">
      <c r="AD749" s="348"/>
      <c r="AG749" s="505"/>
    </row>
    <row r="750" ht="12.75" customHeight="1" spans="30:33">
      <c r="AD750" s="348"/>
      <c r="AG750" s="505"/>
    </row>
    <row r="751" ht="12.75" customHeight="1" spans="30:33">
      <c r="AD751" s="348"/>
      <c r="AG751" s="505"/>
    </row>
    <row r="752" ht="12.75" customHeight="1" spans="30:33">
      <c r="AD752" s="348"/>
      <c r="AG752" s="505"/>
    </row>
    <row r="753" ht="12.75" customHeight="1" spans="30:33">
      <c r="AD753" s="348"/>
      <c r="AG753" s="505"/>
    </row>
    <row r="754" ht="12.75" customHeight="1" spans="30:33">
      <c r="AD754" s="348"/>
      <c r="AG754" s="505"/>
    </row>
    <row r="755" ht="12.75" customHeight="1" spans="30:33">
      <c r="AD755" s="348"/>
      <c r="AG755" s="505"/>
    </row>
    <row r="756" ht="12.75" customHeight="1" spans="30:33">
      <c r="AD756" s="348"/>
      <c r="AG756" s="505"/>
    </row>
    <row r="757" ht="12.75" customHeight="1" spans="30:33">
      <c r="AD757" s="348"/>
      <c r="AG757" s="505"/>
    </row>
    <row r="758" ht="12.75" customHeight="1" spans="30:33">
      <c r="AD758" s="348"/>
      <c r="AG758" s="505"/>
    </row>
    <row r="759" ht="12.75" customHeight="1" spans="30:33">
      <c r="AD759" s="348"/>
      <c r="AG759" s="505"/>
    </row>
    <row r="760" ht="12.75" customHeight="1" spans="30:33">
      <c r="AD760" s="348"/>
      <c r="AG760" s="505"/>
    </row>
    <row r="761" ht="12.75" customHeight="1" spans="30:33">
      <c r="AD761" s="348"/>
      <c r="AG761" s="505"/>
    </row>
    <row r="762" ht="12.75" customHeight="1" spans="30:33">
      <c r="AD762" s="348"/>
      <c r="AG762" s="505"/>
    </row>
    <row r="763" ht="12.75" customHeight="1" spans="30:33">
      <c r="AD763" s="348"/>
      <c r="AG763" s="505"/>
    </row>
    <row r="764" ht="12.75" customHeight="1" spans="30:33">
      <c r="AD764" s="348"/>
      <c r="AG764" s="505"/>
    </row>
    <row r="765" ht="12.75" customHeight="1" spans="30:33">
      <c r="AD765" s="348"/>
      <c r="AG765" s="505"/>
    </row>
    <row r="766" ht="12.75" customHeight="1" spans="30:33">
      <c r="AD766" s="348"/>
      <c r="AG766" s="505"/>
    </row>
    <row r="767" ht="12.75" customHeight="1" spans="30:33">
      <c r="AD767" s="348"/>
      <c r="AG767" s="505"/>
    </row>
    <row r="768" ht="12.75" customHeight="1" spans="30:33">
      <c r="AD768" s="348"/>
      <c r="AG768" s="505"/>
    </row>
    <row r="769" ht="12.75" customHeight="1" spans="30:33">
      <c r="AD769" s="348"/>
      <c r="AG769" s="505"/>
    </row>
    <row r="770" ht="12.75" customHeight="1" spans="30:33">
      <c r="AD770" s="348"/>
      <c r="AG770" s="505"/>
    </row>
    <row r="771" ht="12.75" customHeight="1" spans="30:33">
      <c r="AD771" s="348"/>
      <c r="AG771" s="505"/>
    </row>
    <row r="772" ht="12.75" customHeight="1" spans="30:33">
      <c r="AD772" s="348"/>
      <c r="AG772" s="505"/>
    </row>
    <row r="773" ht="12.75" customHeight="1" spans="30:33">
      <c r="AD773" s="348"/>
      <c r="AG773" s="505"/>
    </row>
    <row r="774" ht="12.75" customHeight="1" spans="30:33">
      <c r="AD774" s="348"/>
      <c r="AG774" s="505"/>
    </row>
    <row r="775" ht="12.75" customHeight="1" spans="30:33">
      <c r="AD775" s="348"/>
      <c r="AG775" s="505"/>
    </row>
    <row r="776" ht="12.75" customHeight="1" spans="30:33">
      <c r="AD776" s="348"/>
      <c r="AG776" s="505"/>
    </row>
    <row r="777" ht="12.75" customHeight="1" spans="30:33">
      <c r="AD777" s="348"/>
      <c r="AG777" s="505"/>
    </row>
    <row r="778" ht="12.75" customHeight="1" spans="30:33">
      <c r="AD778" s="348"/>
      <c r="AG778" s="505"/>
    </row>
    <row r="779" ht="12.75" customHeight="1" spans="30:33">
      <c r="AD779" s="348"/>
      <c r="AG779" s="505"/>
    </row>
    <row r="780" ht="12.75" customHeight="1" spans="30:33">
      <c r="AD780" s="348"/>
      <c r="AG780" s="505"/>
    </row>
    <row r="781" ht="12.75" customHeight="1" spans="30:33">
      <c r="AD781" s="348"/>
      <c r="AG781" s="505"/>
    </row>
    <row r="782" ht="12.75" customHeight="1" spans="30:33">
      <c r="AD782" s="348"/>
      <c r="AG782" s="505"/>
    </row>
    <row r="783" ht="12.75" customHeight="1" spans="30:33">
      <c r="AD783" s="348"/>
      <c r="AG783" s="505"/>
    </row>
    <row r="784" ht="12.75" customHeight="1" spans="30:33">
      <c r="AD784" s="348"/>
      <c r="AG784" s="505"/>
    </row>
    <row r="785" ht="12.75" customHeight="1" spans="30:33">
      <c r="AD785" s="348"/>
      <c r="AG785" s="505"/>
    </row>
    <row r="786" ht="12.75" customHeight="1" spans="30:33">
      <c r="AD786" s="348"/>
      <c r="AG786" s="505"/>
    </row>
    <row r="787" ht="12.75" customHeight="1" spans="30:33">
      <c r="AD787" s="348"/>
      <c r="AG787" s="505"/>
    </row>
    <row r="788" ht="12.75" customHeight="1" spans="30:33">
      <c r="AD788" s="348"/>
      <c r="AG788" s="505"/>
    </row>
    <row r="789" ht="12.75" customHeight="1" spans="30:33">
      <c r="AD789" s="348"/>
      <c r="AG789" s="505"/>
    </row>
    <row r="790" ht="12.75" customHeight="1" spans="30:33">
      <c r="AD790" s="348"/>
      <c r="AG790" s="505"/>
    </row>
    <row r="791" ht="12.75" customHeight="1" spans="30:33">
      <c r="AD791" s="348"/>
      <c r="AG791" s="505"/>
    </row>
    <row r="792" ht="12.75" customHeight="1" spans="30:33">
      <c r="AD792" s="348"/>
      <c r="AG792" s="505"/>
    </row>
    <row r="793" ht="12.75" customHeight="1" spans="30:33">
      <c r="AD793" s="348"/>
      <c r="AG793" s="505"/>
    </row>
    <row r="794" ht="12.75" customHeight="1" spans="30:33">
      <c r="AD794" s="348"/>
      <c r="AG794" s="505"/>
    </row>
    <row r="795" ht="12.75" customHeight="1" spans="30:33">
      <c r="AD795" s="348"/>
      <c r="AG795" s="505"/>
    </row>
    <row r="796" ht="12.75" customHeight="1" spans="30:33">
      <c r="AD796" s="348"/>
      <c r="AG796" s="505"/>
    </row>
    <row r="797" ht="12.75" customHeight="1" spans="30:33">
      <c r="AD797" s="348"/>
      <c r="AG797" s="505"/>
    </row>
    <row r="798" ht="12.75" customHeight="1" spans="30:33">
      <c r="AD798" s="348"/>
      <c r="AG798" s="505"/>
    </row>
    <row r="799" ht="12.75" customHeight="1" spans="30:33">
      <c r="AD799" s="348"/>
      <c r="AG799" s="505"/>
    </row>
    <row r="800" ht="12.75" customHeight="1" spans="30:33">
      <c r="AD800" s="348"/>
      <c r="AG800" s="505"/>
    </row>
    <row r="801" ht="12.75" customHeight="1" spans="30:33">
      <c r="AD801" s="348"/>
      <c r="AG801" s="505"/>
    </row>
    <row r="802" ht="12.75" customHeight="1" spans="30:33">
      <c r="AD802" s="348"/>
      <c r="AG802" s="505"/>
    </row>
    <row r="803" ht="12.75" customHeight="1" spans="30:33">
      <c r="AD803" s="348"/>
      <c r="AG803" s="505"/>
    </row>
    <row r="804" ht="12.75" customHeight="1" spans="30:33">
      <c r="AD804" s="348"/>
      <c r="AG804" s="505"/>
    </row>
    <row r="805" ht="12.75" customHeight="1" spans="30:33">
      <c r="AD805" s="348"/>
      <c r="AG805" s="505"/>
    </row>
    <row r="806" ht="12.75" customHeight="1" spans="30:33">
      <c r="AD806" s="348"/>
      <c r="AG806" s="505"/>
    </row>
    <row r="807" ht="12.75" customHeight="1" spans="30:33">
      <c r="AD807" s="348"/>
      <c r="AG807" s="505"/>
    </row>
    <row r="808" ht="12.75" customHeight="1" spans="30:33">
      <c r="AD808" s="348"/>
      <c r="AG808" s="505"/>
    </row>
    <row r="809" ht="12.75" customHeight="1" spans="30:33">
      <c r="AD809" s="348"/>
      <c r="AG809" s="505"/>
    </row>
    <row r="810" ht="12.75" customHeight="1" spans="30:33">
      <c r="AD810" s="348"/>
      <c r="AG810" s="505"/>
    </row>
    <row r="811" ht="12.75" customHeight="1" spans="30:33">
      <c r="AD811" s="348"/>
      <c r="AG811" s="505"/>
    </row>
    <row r="812" ht="12.75" customHeight="1" spans="30:33">
      <c r="AD812" s="348"/>
      <c r="AG812" s="505"/>
    </row>
    <row r="813" ht="12.75" customHeight="1" spans="30:33">
      <c r="AD813" s="348"/>
      <c r="AG813" s="505"/>
    </row>
    <row r="814" ht="12.75" customHeight="1" spans="30:33">
      <c r="AD814" s="348"/>
      <c r="AG814" s="505"/>
    </row>
    <row r="815" ht="12.75" customHeight="1" spans="30:33">
      <c r="AD815" s="348"/>
      <c r="AG815" s="505"/>
    </row>
    <row r="816" ht="12.75" customHeight="1" spans="30:33">
      <c r="AD816" s="348"/>
      <c r="AG816" s="505"/>
    </row>
    <row r="817" ht="12.75" customHeight="1" spans="30:33">
      <c r="AD817" s="348"/>
      <c r="AG817" s="505"/>
    </row>
    <row r="818" ht="12.75" customHeight="1" spans="30:33">
      <c r="AD818" s="348"/>
      <c r="AG818" s="505"/>
    </row>
    <row r="819" ht="12.75" customHeight="1" spans="30:33">
      <c r="AD819" s="348"/>
      <c r="AG819" s="505"/>
    </row>
    <row r="820" ht="12.75" customHeight="1" spans="30:33">
      <c r="AD820" s="348"/>
      <c r="AG820" s="505"/>
    </row>
    <row r="821" ht="12.75" customHeight="1" spans="30:33">
      <c r="AD821" s="348"/>
      <c r="AG821" s="505"/>
    </row>
    <row r="822" ht="12.75" customHeight="1" spans="30:33">
      <c r="AD822" s="348"/>
      <c r="AG822" s="505"/>
    </row>
    <row r="823" ht="12.75" customHeight="1" spans="30:33">
      <c r="AD823" s="348"/>
      <c r="AG823" s="505"/>
    </row>
    <row r="824" ht="12.75" customHeight="1" spans="30:33">
      <c r="AD824" s="348"/>
      <c r="AG824" s="505"/>
    </row>
    <row r="825" ht="12.75" customHeight="1" spans="30:33">
      <c r="AD825" s="348"/>
      <c r="AG825" s="505"/>
    </row>
    <row r="826" ht="12.75" customHeight="1" spans="30:33">
      <c r="AD826" s="348"/>
      <c r="AG826" s="505"/>
    </row>
    <row r="827" ht="12.75" customHeight="1" spans="30:33">
      <c r="AD827" s="348"/>
      <c r="AG827" s="505"/>
    </row>
    <row r="828" ht="12.75" customHeight="1" spans="30:33">
      <c r="AD828" s="348"/>
      <c r="AG828" s="505"/>
    </row>
    <row r="829" ht="12.75" customHeight="1" spans="30:33">
      <c r="AD829" s="348"/>
      <c r="AG829" s="505"/>
    </row>
    <row r="830" ht="12.75" customHeight="1" spans="30:33">
      <c r="AD830" s="348"/>
      <c r="AG830" s="505"/>
    </row>
    <row r="831" ht="12.75" customHeight="1" spans="30:33">
      <c r="AD831" s="348"/>
      <c r="AG831" s="505"/>
    </row>
    <row r="832" ht="12.75" customHeight="1" spans="30:33">
      <c r="AD832" s="348"/>
      <c r="AG832" s="505"/>
    </row>
    <row r="833" ht="12.75" customHeight="1" spans="30:33">
      <c r="AD833" s="348"/>
      <c r="AG833" s="505"/>
    </row>
    <row r="834" ht="12.75" customHeight="1" spans="30:33">
      <c r="AD834" s="348"/>
      <c r="AG834" s="505"/>
    </row>
    <row r="835" ht="12.75" customHeight="1" spans="30:33">
      <c r="AD835" s="348"/>
      <c r="AG835" s="505"/>
    </row>
    <row r="836" ht="12.75" customHeight="1" spans="30:33">
      <c r="AD836" s="348"/>
      <c r="AG836" s="505"/>
    </row>
    <row r="837" ht="12.75" customHeight="1" spans="30:33">
      <c r="AD837" s="348"/>
      <c r="AG837" s="505"/>
    </row>
    <row r="838" ht="12.75" customHeight="1" spans="30:33">
      <c r="AD838" s="348"/>
      <c r="AG838" s="505"/>
    </row>
    <row r="839" ht="12.75" customHeight="1" spans="30:33">
      <c r="AD839" s="348"/>
      <c r="AG839" s="505"/>
    </row>
    <row r="840" ht="12.75" customHeight="1" spans="30:33">
      <c r="AD840" s="348"/>
      <c r="AG840" s="505"/>
    </row>
    <row r="841" ht="12.75" customHeight="1" spans="30:33">
      <c r="AD841" s="348"/>
      <c r="AG841" s="505"/>
    </row>
    <row r="842" ht="12.75" customHeight="1" spans="30:33">
      <c r="AD842" s="348"/>
      <c r="AG842" s="505"/>
    </row>
    <row r="843" ht="12.75" customHeight="1" spans="30:33">
      <c r="AD843" s="348"/>
      <c r="AG843" s="505"/>
    </row>
    <row r="844" ht="12.75" customHeight="1" spans="30:33">
      <c r="AD844" s="348"/>
      <c r="AG844" s="505"/>
    </row>
    <row r="845" ht="12.75" customHeight="1" spans="30:33">
      <c r="AD845" s="348"/>
      <c r="AG845" s="505"/>
    </row>
    <row r="846" ht="12.75" customHeight="1" spans="30:33">
      <c r="AD846" s="348"/>
      <c r="AG846" s="505"/>
    </row>
    <row r="847" ht="12.75" customHeight="1" spans="30:33">
      <c r="AD847" s="348"/>
      <c r="AG847" s="505"/>
    </row>
    <row r="848" ht="12.75" customHeight="1" spans="30:33">
      <c r="AD848" s="348"/>
      <c r="AG848" s="505"/>
    </row>
    <row r="849" ht="12.75" customHeight="1" spans="30:33">
      <c r="AD849" s="348"/>
      <c r="AG849" s="505"/>
    </row>
    <row r="850" ht="12.75" customHeight="1" spans="30:33">
      <c r="AD850" s="348"/>
      <c r="AG850" s="505"/>
    </row>
    <row r="851" ht="12.75" customHeight="1" spans="30:33">
      <c r="AD851" s="348"/>
      <c r="AG851" s="505"/>
    </row>
    <row r="852" ht="12.75" customHeight="1" spans="30:33">
      <c r="AD852" s="348"/>
      <c r="AG852" s="505"/>
    </row>
    <row r="853" ht="12.75" customHeight="1" spans="30:33">
      <c r="AD853" s="348"/>
      <c r="AG853" s="505"/>
    </row>
    <row r="854" ht="12.75" customHeight="1" spans="30:33">
      <c r="AD854" s="348"/>
      <c r="AG854" s="505"/>
    </row>
    <row r="855" ht="12.75" customHeight="1" spans="30:33">
      <c r="AD855" s="348"/>
      <c r="AG855" s="505"/>
    </row>
    <row r="856" ht="12.75" customHeight="1" spans="30:33">
      <c r="AD856" s="348"/>
      <c r="AG856" s="505"/>
    </row>
    <row r="857" ht="12.75" customHeight="1" spans="30:33">
      <c r="AD857" s="348"/>
      <c r="AG857" s="505"/>
    </row>
    <row r="858" ht="12.75" customHeight="1" spans="30:33">
      <c r="AD858" s="348"/>
      <c r="AG858" s="505"/>
    </row>
    <row r="859" ht="12.75" customHeight="1" spans="30:33">
      <c r="AD859" s="348"/>
      <c r="AG859" s="505"/>
    </row>
    <row r="860" ht="12.75" customHeight="1" spans="30:33">
      <c r="AD860" s="348"/>
      <c r="AG860" s="505"/>
    </row>
    <row r="861" ht="12.75" customHeight="1" spans="30:33">
      <c r="AD861" s="348"/>
      <c r="AG861" s="505"/>
    </row>
    <row r="862" ht="12.75" customHeight="1" spans="30:33">
      <c r="AD862" s="348"/>
      <c r="AG862" s="505"/>
    </row>
    <row r="863" ht="12.75" customHeight="1" spans="30:33">
      <c r="AD863" s="348"/>
      <c r="AG863" s="505"/>
    </row>
    <row r="864" ht="12.75" customHeight="1" spans="30:33">
      <c r="AD864" s="348"/>
      <c r="AG864" s="505"/>
    </row>
    <row r="865" ht="12.75" customHeight="1" spans="30:33">
      <c r="AD865" s="348"/>
      <c r="AG865" s="505"/>
    </row>
    <row r="866" ht="12.75" customHeight="1" spans="30:33">
      <c r="AD866" s="348"/>
      <c r="AG866" s="505"/>
    </row>
    <row r="867" ht="12.75" customHeight="1" spans="30:33">
      <c r="AD867" s="348"/>
      <c r="AG867" s="505"/>
    </row>
    <row r="868" ht="12.75" customHeight="1" spans="30:33">
      <c r="AD868" s="348"/>
      <c r="AG868" s="505"/>
    </row>
    <row r="869" ht="12.75" customHeight="1" spans="30:33">
      <c r="AD869" s="348"/>
      <c r="AG869" s="505"/>
    </row>
    <row r="870" ht="12.75" customHeight="1" spans="30:33">
      <c r="AD870" s="348"/>
      <c r="AG870" s="505"/>
    </row>
    <row r="871" ht="12.75" customHeight="1" spans="30:33">
      <c r="AD871" s="348"/>
      <c r="AG871" s="505"/>
    </row>
    <row r="872" ht="12.75" customHeight="1" spans="30:33">
      <c r="AD872" s="348"/>
      <c r="AG872" s="505"/>
    </row>
    <row r="873" ht="12.75" customHeight="1" spans="30:33">
      <c r="AD873" s="348"/>
      <c r="AG873" s="505"/>
    </row>
    <row r="874" ht="12.75" customHeight="1" spans="30:33">
      <c r="AD874" s="348"/>
      <c r="AG874" s="505"/>
    </row>
    <row r="875" ht="12.75" customHeight="1" spans="30:33">
      <c r="AD875" s="348"/>
      <c r="AG875" s="505"/>
    </row>
    <row r="876" ht="12.75" customHeight="1" spans="30:33">
      <c r="AD876" s="348"/>
      <c r="AG876" s="505"/>
    </row>
    <row r="877" ht="12.75" customHeight="1" spans="30:33">
      <c r="AD877" s="348"/>
      <c r="AG877" s="505"/>
    </row>
    <row r="878" ht="12.75" customHeight="1" spans="30:33">
      <c r="AD878" s="348"/>
      <c r="AG878" s="505"/>
    </row>
    <row r="879" ht="12.75" customHeight="1" spans="30:33">
      <c r="AD879" s="348"/>
      <c r="AG879" s="505"/>
    </row>
    <row r="880" ht="12.75" customHeight="1" spans="30:33">
      <c r="AD880" s="348"/>
      <c r="AG880" s="505"/>
    </row>
    <row r="881" ht="12.75" customHeight="1" spans="30:33">
      <c r="AD881" s="348"/>
      <c r="AG881" s="505"/>
    </row>
    <row r="882" ht="12.75" customHeight="1" spans="30:33">
      <c r="AD882" s="348"/>
      <c r="AG882" s="505"/>
    </row>
    <row r="883" ht="12.75" customHeight="1" spans="30:33">
      <c r="AD883" s="348"/>
      <c r="AG883" s="505"/>
    </row>
    <row r="884" ht="12.75" customHeight="1" spans="30:33">
      <c r="AD884" s="348"/>
      <c r="AG884" s="505"/>
    </row>
    <row r="885" ht="12.75" customHeight="1" spans="30:33">
      <c r="AD885" s="348"/>
      <c r="AG885" s="505"/>
    </row>
    <row r="886" ht="12.75" customHeight="1" spans="30:33">
      <c r="AD886" s="348"/>
      <c r="AG886" s="505"/>
    </row>
    <row r="887" ht="12.75" customHeight="1" spans="30:33">
      <c r="AD887" s="348"/>
      <c r="AG887" s="505"/>
    </row>
    <row r="888" ht="12.75" customHeight="1" spans="30:33">
      <c r="AD888" s="348"/>
      <c r="AG888" s="505"/>
    </row>
    <row r="889" ht="12.75" customHeight="1" spans="30:33">
      <c r="AD889" s="348"/>
      <c r="AG889" s="505"/>
    </row>
    <row r="890" ht="12.75" customHeight="1" spans="30:33">
      <c r="AD890" s="348"/>
      <c r="AG890" s="505"/>
    </row>
    <row r="891" ht="12.75" customHeight="1" spans="30:33">
      <c r="AD891" s="348"/>
      <c r="AG891" s="505"/>
    </row>
    <row r="892" ht="12.75" customHeight="1" spans="30:33">
      <c r="AD892" s="348"/>
      <c r="AG892" s="505"/>
    </row>
    <row r="893" ht="12.75" customHeight="1" spans="30:33">
      <c r="AD893" s="348"/>
      <c r="AG893" s="505"/>
    </row>
    <row r="894" ht="12.75" customHeight="1" spans="30:33">
      <c r="AD894" s="348"/>
      <c r="AG894" s="505"/>
    </row>
    <row r="895" ht="12.75" customHeight="1" spans="30:33">
      <c r="AD895" s="348"/>
      <c r="AG895" s="505"/>
    </row>
    <row r="896" ht="12.75" customHeight="1" spans="30:33">
      <c r="AD896" s="348"/>
      <c r="AG896" s="505"/>
    </row>
    <row r="897" ht="12.75" customHeight="1" spans="30:33">
      <c r="AD897" s="348"/>
      <c r="AG897" s="505"/>
    </row>
    <row r="898" ht="12.75" customHeight="1" spans="30:33">
      <c r="AD898" s="348"/>
      <c r="AG898" s="505"/>
    </row>
    <row r="899" ht="12.75" customHeight="1" spans="30:33">
      <c r="AD899" s="348"/>
      <c r="AG899" s="505"/>
    </row>
    <row r="900" ht="12.75" customHeight="1" spans="30:33">
      <c r="AD900" s="348"/>
      <c r="AG900" s="505"/>
    </row>
    <row r="901" ht="12.75" customHeight="1" spans="30:33">
      <c r="AD901" s="348"/>
      <c r="AG901" s="505"/>
    </row>
    <row r="902" ht="12.75" customHeight="1" spans="30:33">
      <c r="AD902" s="348"/>
      <c r="AG902" s="505"/>
    </row>
    <row r="903" ht="12.75" customHeight="1" spans="30:33">
      <c r="AD903" s="348"/>
      <c r="AG903" s="505"/>
    </row>
    <row r="904" ht="12.75" customHeight="1" spans="30:33">
      <c r="AD904" s="348"/>
      <c r="AG904" s="505"/>
    </row>
    <row r="905" ht="12.75" customHeight="1" spans="30:33">
      <c r="AD905" s="348"/>
      <c r="AG905" s="505"/>
    </row>
    <row r="906" ht="12.75" customHeight="1" spans="30:33">
      <c r="AD906" s="348"/>
      <c r="AG906" s="505"/>
    </row>
    <row r="907" ht="12.75" customHeight="1" spans="30:33">
      <c r="AD907" s="348"/>
      <c r="AG907" s="505"/>
    </row>
    <row r="908" ht="12.75" customHeight="1" spans="30:33">
      <c r="AD908" s="348"/>
      <c r="AG908" s="505"/>
    </row>
    <row r="909" ht="12.75" customHeight="1" spans="30:33">
      <c r="AD909" s="348"/>
      <c r="AG909" s="505"/>
    </row>
    <row r="910" ht="12.75" customHeight="1" spans="30:33">
      <c r="AD910" s="348"/>
      <c r="AG910" s="505"/>
    </row>
    <row r="911" ht="12.75" customHeight="1" spans="30:33">
      <c r="AD911" s="348"/>
      <c r="AG911" s="505"/>
    </row>
    <row r="912" ht="12.75" customHeight="1" spans="30:33">
      <c r="AD912" s="348"/>
      <c r="AG912" s="505"/>
    </row>
    <row r="913" ht="12.75" customHeight="1" spans="30:33">
      <c r="AD913" s="348"/>
      <c r="AG913" s="505"/>
    </row>
    <row r="914" ht="12.75" customHeight="1" spans="30:33">
      <c r="AD914" s="348"/>
      <c r="AG914" s="505"/>
    </row>
    <row r="915" ht="12.75" customHeight="1" spans="30:33">
      <c r="AD915" s="348"/>
      <c r="AG915" s="505"/>
    </row>
    <row r="916" ht="12.75" customHeight="1" spans="30:33">
      <c r="AD916" s="348"/>
      <c r="AG916" s="505"/>
    </row>
    <row r="917" ht="12.75" customHeight="1" spans="30:33">
      <c r="AD917" s="348"/>
      <c r="AG917" s="505"/>
    </row>
    <row r="918" ht="12.75" customHeight="1" spans="30:33">
      <c r="AD918" s="348"/>
      <c r="AG918" s="505"/>
    </row>
    <row r="919" ht="12.75" customHeight="1" spans="30:33">
      <c r="AD919" s="348"/>
      <c r="AG919" s="505"/>
    </row>
    <row r="920" ht="12.75" customHeight="1" spans="30:33">
      <c r="AD920" s="348"/>
      <c r="AG920" s="505"/>
    </row>
    <row r="921" ht="12.75" customHeight="1" spans="30:33">
      <c r="AD921" s="348"/>
      <c r="AG921" s="505"/>
    </row>
    <row r="922" ht="12.75" customHeight="1" spans="30:33">
      <c r="AD922" s="348"/>
      <c r="AG922" s="505"/>
    </row>
    <row r="923" ht="12.75" customHeight="1" spans="30:33">
      <c r="AD923" s="348"/>
      <c r="AG923" s="505"/>
    </row>
    <row r="924" ht="12.75" customHeight="1" spans="30:33">
      <c r="AD924" s="348"/>
      <c r="AG924" s="505"/>
    </row>
    <row r="925" ht="12.75" customHeight="1" spans="30:33">
      <c r="AD925" s="348"/>
      <c r="AG925" s="505"/>
    </row>
    <row r="926" ht="12.75" customHeight="1" spans="30:33">
      <c r="AD926" s="348"/>
      <c r="AG926" s="505"/>
    </row>
    <row r="927" ht="12.75" customHeight="1" spans="30:33">
      <c r="AD927" s="348"/>
      <c r="AG927" s="505"/>
    </row>
    <row r="928" ht="12.75" customHeight="1" spans="30:33">
      <c r="AD928" s="348"/>
      <c r="AG928" s="505"/>
    </row>
    <row r="929" ht="12.75" customHeight="1" spans="30:33">
      <c r="AD929" s="348"/>
      <c r="AG929" s="505"/>
    </row>
    <row r="930" ht="12.75" customHeight="1" spans="30:33">
      <c r="AD930" s="348"/>
      <c r="AG930" s="505"/>
    </row>
    <row r="931" ht="12.75" customHeight="1" spans="30:33">
      <c r="AD931" s="348"/>
      <c r="AG931" s="505"/>
    </row>
    <row r="932" ht="12.75" customHeight="1" spans="30:33">
      <c r="AD932" s="348"/>
      <c r="AG932" s="505"/>
    </row>
    <row r="933" ht="12.75" customHeight="1" spans="30:33">
      <c r="AD933" s="348"/>
      <c r="AG933" s="505"/>
    </row>
    <row r="934" ht="12.75" customHeight="1" spans="30:33">
      <c r="AD934" s="348"/>
      <c r="AG934" s="505"/>
    </row>
    <row r="935" ht="12.75" customHeight="1" spans="30:33">
      <c r="AD935" s="348"/>
      <c r="AG935" s="505"/>
    </row>
    <row r="936" ht="12.75" customHeight="1" spans="30:33">
      <c r="AD936" s="348"/>
      <c r="AG936" s="505"/>
    </row>
    <row r="937" ht="12.75" customHeight="1" spans="30:33">
      <c r="AD937" s="348"/>
      <c r="AG937" s="505"/>
    </row>
    <row r="938" ht="12.75" customHeight="1" spans="30:33">
      <c r="AD938" s="348"/>
      <c r="AG938" s="505"/>
    </row>
    <row r="939" ht="12.75" customHeight="1" spans="30:33">
      <c r="AD939" s="348"/>
      <c r="AG939" s="505"/>
    </row>
    <row r="940" ht="12.75" customHeight="1" spans="30:33">
      <c r="AD940" s="348"/>
      <c r="AG940" s="505"/>
    </row>
    <row r="941" ht="12.75" customHeight="1" spans="30:33">
      <c r="AD941" s="348"/>
      <c r="AG941" s="505"/>
    </row>
    <row r="942" ht="12.75" customHeight="1" spans="30:33">
      <c r="AD942" s="348"/>
      <c r="AG942" s="505"/>
    </row>
    <row r="943" ht="12.75" customHeight="1" spans="30:33">
      <c r="AD943" s="348"/>
      <c r="AG943" s="505"/>
    </row>
    <row r="944" ht="12.75" customHeight="1" spans="30:33">
      <c r="AD944" s="348"/>
      <c r="AG944" s="505"/>
    </row>
    <row r="945" ht="12.75" customHeight="1" spans="30:33">
      <c r="AD945" s="348"/>
      <c r="AG945" s="505"/>
    </row>
    <row r="946" ht="12.75" customHeight="1" spans="30:33">
      <c r="AD946" s="348"/>
      <c r="AG946" s="505"/>
    </row>
    <row r="947" ht="12.75" customHeight="1" spans="30:33">
      <c r="AD947" s="348"/>
      <c r="AG947" s="505"/>
    </row>
    <row r="948" ht="12.75" customHeight="1" spans="30:33">
      <c r="AD948" s="348"/>
      <c r="AG948" s="505"/>
    </row>
    <row r="949" ht="12.75" customHeight="1" spans="30:33">
      <c r="AD949" s="348"/>
      <c r="AG949" s="505"/>
    </row>
    <row r="950" ht="12.75" customHeight="1" spans="30:33">
      <c r="AD950" s="348"/>
      <c r="AG950" s="505"/>
    </row>
    <row r="951" ht="12.75" customHeight="1" spans="30:33">
      <c r="AD951" s="348"/>
      <c r="AG951" s="505"/>
    </row>
    <row r="952" ht="12.75" customHeight="1" spans="30:33">
      <c r="AD952" s="348"/>
      <c r="AG952" s="505"/>
    </row>
    <row r="953" ht="12.75" customHeight="1" spans="30:33">
      <c r="AD953" s="348"/>
      <c r="AG953" s="505"/>
    </row>
    <row r="954" ht="12.75" customHeight="1" spans="30:33">
      <c r="AD954" s="348"/>
      <c r="AG954" s="505"/>
    </row>
    <row r="955" ht="12.75" customHeight="1" spans="30:33">
      <c r="AD955" s="348"/>
      <c r="AG955" s="505"/>
    </row>
    <row r="956" ht="12.75" customHeight="1" spans="30:33">
      <c r="AD956" s="348"/>
      <c r="AG956" s="505"/>
    </row>
    <row r="957" ht="12.75" customHeight="1" spans="30:33">
      <c r="AD957" s="348"/>
      <c r="AG957" s="505"/>
    </row>
    <row r="958" ht="12.75" customHeight="1" spans="30:33">
      <c r="AD958" s="348"/>
      <c r="AG958" s="505"/>
    </row>
    <row r="959" ht="12.75" customHeight="1" spans="30:33">
      <c r="AD959" s="348"/>
      <c r="AG959" s="505"/>
    </row>
    <row r="960" ht="12.75" customHeight="1" spans="30:33">
      <c r="AD960" s="348"/>
      <c r="AG960" s="505"/>
    </row>
    <row r="961" ht="12.75" customHeight="1" spans="30:33">
      <c r="AD961" s="348"/>
      <c r="AG961" s="505"/>
    </row>
    <row r="962" ht="12.75" customHeight="1" spans="30:33">
      <c r="AD962" s="348"/>
      <c r="AG962" s="505"/>
    </row>
    <row r="963" ht="12.75" customHeight="1" spans="30:33">
      <c r="AD963" s="348"/>
      <c r="AG963" s="505"/>
    </row>
    <row r="964" ht="12.75" customHeight="1" spans="30:33">
      <c r="AD964" s="348"/>
      <c r="AG964" s="505"/>
    </row>
    <row r="965" ht="12.75" customHeight="1" spans="30:33">
      <c r="AD965" s="348"/>
      <c r="AG965" s="505"/>
    </row>
    <row r="966" ht="12.75" customHeight="1" spans="30:33">
      <c r="AD966" s="348"/>
      <c r="AG966" s="505"/>
    </row>
    <row r="967" ht="12.75" customHeight="1" spans="30:33">
      <c r="AD967" s="348"/>
      <c r="AG967" s="505"/>
    </row>
    <row r="968" ht="12.75" customHeight="1" spans="30:33">
      <c r="AD968" s="348"/>
      <c r="AG968" s="505"/>
    </row>
    <row r="969" ht="12.75" customHeight="1" spans="30:33">
      <c r="AD969" s="348"/>
      <c r="AG969" s="505"/>
    </row>
    <row r="970" ht="12.75" customHeight="1" spans="30:33">
      <c r="AD970" s="348"/>
      <c r="AG970" s="505"/>
    </row>
    <row r="971" ht="12.75" customHeight="1" spans="30:33">
      <c r="AD971" s="348"/>
      <c r="AG971" s="505"/>
    </row>
    <row r="972" ht="12.75" customHeight="1" spans="30:33">
      <c r="AD972" s="348"/>
      <c r="AG972" s="505"/>
    </row>
    <row r="973" ht="12.75" customHeight="1" spans="30:33">
      <c r="AD973" s="348"/>
      <c r="AG973" s="505"/>
    </row>
    <row r="974" ht="12.75" customHeight="1" spans="30:33">
      <c r="AD974" s="348"/>
      <c r="AG974" s="505"/>
    </row>
    <row r="975" ht="12.75" customHeight="1" spans="30:33">
      <c r="AD975" s="348"/>
      <c r="AG975" s="505"/>
    </row>
    <row r="976" ht="12.75" customHeight="1" spans="30:33">
      <c r="AD976" s="348"/>
      <c r="AG976" s="505"/>
    </row>
    <row r="977" ht="12.75" customHeight="1" spans="30:33">
      <c r="AD977" s="348"/>
      <c r="AG977" s="505"/>
    </row>
    <row r="978" ht="12.75" customHeight="1" spans="30:33">
      <c r="AD978" s="348"/>
      <c r="AG978" s="505"/>
    </row>
    <row r="979" ht="12.75" customHeight="1" spans="30:33">
      <c r="AD979" s="348"/>
      <c r="AG979" s="505"/>
    </row>
    <row r="980" ht="12.75" customHeight="1" spans="30:33">
      <c r="AD980" s="348"/>
      <c r="AG980" s="505"/>
    </row>
    <row r="981" ht="12.75" customHeight="1" spans="30:33">
      <c r="AD981" s="348"/>
      <c r="AG981" s="505"/>
    </row>
    <row r="982" ht="12.75" customHeight="1" spans="30:33">
      <c r="AD982" s="348"/>
      <c r="AG982" s="505"/>
    </row>
    <row r="983" ht="12.75" customHeight="1" spans="30:33">
      <c r="AD983" s="348"/>
      <c r="AG983" s="505"/>
    </row>
    <row r="984" ht="12.75" customHeight="1" spans="30:33">
      <c r="AD984" s="348"/>
      <c r="AG984" s="505"/>
    </row>
    <row r="985" ht="12.75" customHeight="1" spans="30:33">
      <c r="AD985" s="348"/>
      <c r="AG985" s="505"/>
    </row>
    <row r="986" ht="12.75" customHeight="1" spans="30:33">
      <c r="AD986" s="348"/>
      <c r="AG986" s="505"/>
    </row>
    <row r="987" ht="12.75" customHeight="1" spans="30:33">
      <c r="AD987" s="348"/>
      <c r="AG987" s="505"/>
    </row>
    <row r="988" ht="12.75" customHeight="1" spans="30:33">
      <c r="AD988" s="348"/>
      <c r="AG988" s="505"/>
    </row>
    <row r="989" ht="12.75" customHeight="1" spans="30:33">
      <c r="AD989" s="348"/>
      <c r="AG989" s="505"/>
    </row>
    <row r="990" ht="12.75" customHeight="1" spans="30:33">
      <c r="AD990" s="348"/>
      <c r="AG990" s="505"/>
    </row>
    <row r="991" ht="12.75" customHeight="1" spans="30:33">
      <c r="AD991" s="348"/>
      <c r="AG991" s="505"/>
    </row>
    <row r="992" ht="12.75" customHeight="1" spans="30:33">
      <c r="AD992" s="348"/>
      <c r="AG992" s="505"/>
    </row>
    <row r="993" ht="12.75" customHeight="1" spans="30:33">
      <c r="AD993" s="348"/>
      <c r="AG993" s="505"/>
    </row>
    <row r="994" ht="12.75" customHeight="1" spans="30:33">
      <c r="AD994" s="348"/>
      <c r="AG994" s="505"/>
    </row>
    <row r="995" ht="12.75" customHeight="1" spans="30:33">
      <c r="AD995" s="348"/>
      <c r="AG995" s="505"/>
    </row>
    <row r="996" ht="12.75" customHeight="1" spans="30:33">
      <c r="AD996" s="348"/>
      <c r="AG996" s="505"/>
    </row>
    <row r="997" ht="12.75" customHeight="1" spans="30:33">
      <c r="AD997" s="348"/>
      <c r="AG997" s="505"/>
    </row>
    <row r="998" ht="12.75" customHeight="1" spans="30:33">
      <c r="AD998" s="348"/>
      <c r="AG998" s="505"/>
    </row>
    <row r="999" ht="12.75" customHeight="1" spans="30:33">
      <c r="AD999" s="348"/>
      <c r="AG999" s="505"/>
    </row>
    <row r="1000" ht="12.75" customHeight="1" spans="30:33">
      <c r="AD1000" s="348"/>
      <c r="AG1000" s="505"/>
    </row>
    <row r="1001" ht="12.75" customHeight="1" spans="30:33">
      <c r="AD1001" s="348"/>
      <c r="AG1001" s="505"/>
    </row>
    <row r="1002" ht="12.75" customHeight="1" spans="30:33">
      <c r="AD1002" s="348"/>
      <c r="AG1002" s="505"/>
    </row>
    <row r="1003" ht="12.75" customHeight="1" spans="30:33">
      <c r="AD1003" s="348"/>
      <c r="AG1003" s="505"/>
    </row>
    <row r="1004" ht="12.75" customHeight="1" spans="30:33">
      <c r="AD1004" s="348"/>
      <c r="AG1004" s="505"/>
    </row>
    <row r="1005" ht="12.75" customHeight="1" spans="30:33">
      <c r="AD1005" s="348"/>
      <c r="AG1005" s="505"/>
    </row>
    <row r="1006" ht="12.75" customHeight="1" spans="30:33">
      <c r="AD1006" s="348"/>
      <c r="AG1006" s="505"/>
    </row>
    <row r="1007" ht="12.75" customHeight="1" spans="30:33">
      <c r="AD1007" s="348"/>
      <c r="AG1007" s="505"/>
    </row>
    <row r="1008" ht="12.75" customHeight="1" spans="30:33">
      <c r="AD1008" s="348"/>
      <c r="AG1008" s="505"/>
    </row>
    <row r="1009" ht="12.75" customHeight="1" spans="30:33">
      <c r="AD1009" s="348"/>
      <c r="AG1009" s="505"/>
    </row>
    <row r="1010" ht="12.75" customHeight="1" spans="30:33">
      <c r="AD1010" s="348"/>
      <c r="AG1010" s="505"/>
    </row>
    <row r="1011" ht="12.75" customHeight="1" spans="30:33">
      <c r="AD1011" s="348"/>
      <c r="AG1011" s="505"/>
    </row>
    <row r="1012" ht="12.75" customHeight="1" spans="30:33">
      <c r="AD1012" s="348"/>
      <c r="AG1012" s="505"/>
    </row>
    <row r="1013" ht="12.75" customHeight="1" spans="30:33">
      <c r="AD1013" s="348"/>
      <c r="AG1013" s="505"/>
    </row>
    <row r="1014" ht="12.75" customHeight="1" spans="30:33">
      <c r="AD1014" s="348"/>
      <c r="AG1014" s="505"/>
    </row>
  </sheetData>
  <mergeCells count="14">
    <mergeCell ref="B2:AD2"/>
    <mergeCell ref="B3:AD3"/>
    <mergeCell ref="J16:M16"/>
    <mergeCell ref="N16:Q16"/>
    <mergeCell ref="R16:U16"/>
    <mergeCell ref="V16:Y16"/>
    <mergeCell ref="Z16:AC16"/>
    <mergeCell ref="F52:G52"/>
    <mergeCell ref="B57:E57"/>
    <mergeCell ref="B14:B17"/>
    <mergeCell ref="C14:F17"/>
    <mergeCell ref="J14:AC15"/>
    <mergeCell ref="B53:E54"/>
    <mergeCell ref="B55:E56"/>
  </mergeCells>
  <pageMargins left="0.75" right="0.75" top="1" bottom="1" header="0.5" footer="0.5"/>
  <pageSetup paperSize="1" orientation="portrait"/>
  <headerFooter/>
  <ignoredErrors>
    <ignoredError sqref="F9" numberStoredAsText="1"/>
    <ignoredError sqref="R32 R30 O23 K55:R55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showGridLines="0" tabSelected="1" zoomScale="115" zoomScaleNormal="115" topLeftCell="A16" workbookViewId="0">
      <selection activeCell="H26" sqref="H26"/>
    </sheetView>
  </sheetViews>
  <sheetFormatPr defaultColWidth="8.89090909090909" defaultRowHeight="14.5"/>
  <cols>
    <col min="1" max="1" width="8.89090909090909" style="283"/>
    <col min="2" max="2" width="45.7818181818182" style="283" customWidth="1"/>
    <col min="3" max="3" width="5.78181818181818" style="283" customWidth="1"/>
    <col min="4" max="4" width="50.7818181818182" style="283" customWidth="1"/>
    <col min="5" max="16384" width="8.89090909090909" style="283"/>
  </cols>
  <sheetData>
    <row r="1" ht="15.25"/>
    <row r="2" ht="19.25" spans="1:15">
      <c r="A2" s="284"/>
      <c r="B2" s="285" t="s">
        <v>253</v>
      </c>
      <c r="C2" s="286"/>
      <c r="D2" s="287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</row>
    <row r="3" spans="2:2">
      <c r="B3" s="288"/>
    </row>
    <row r="4" ht="15.5" spans="1:4">
      <c r="A4" s="289"/>
      <c r="B4" s="290" t="s">
        <v>1</v>
      </c>
      <c r="C4" s="291" t="s">
        <v>2</v>
      </c>
      <c r="D4" s="292" t="s">
        <v>3</v>
      </c>
    </row>
    <row r="5" ht="15.5" spans="1:4">
      <c r="A5" s="289"/>
      <c r="B5" s="290" t="s">
        <v>4</v>
      </c>
      <c r="C5" s="291" t="s">
        <v>2</v>
      </c>
      <c r="D5" s="292" t="s">
        <v>254</v>
      </c>
    </row>
    <row r="6" ht="15.5" spans="1:4">
      <c r="A6" s="289"/>
      <c r="B6" s="290" t="s">
        <v>8</v>
      </c>
      <c r="C6" s="291" t="s">
        <v>2</v>
      </c>
      <c r="D6" s="292" t="str">
        <f>'RAB Progres RKB'!F8</f>
        <v>Kelayu Jorong, Kec. Selong, Kab. Lombok Timur, Prov. NTB</v>
      </c>
    </row>
    <row r="7" ht="15.5" spans="1:4">
      <c r="A7" s="289"/>
      <c r="B7" s="290" t="s">
        <v>10</v>
      </c>
      <c r="C7" s="291" t="s">
        <v>2</v>
      </c>
      <c r="D7" s="1077" t="s">
        <v>209</v>
      </c>
    </row>
    <row r="8" ht="15.5" spans="1:4">
      <c r="A8" s="293"/>
      <c r="B8" s="290" t="s">
        <v>11</v>
      </c>
      <c r="C8" s="291" t="s">
        <v>2</v>
      </c>
      <c r="D8" s="1077" t="s">
        <v>12</v>
      </c>
    </row>
    <row r="9" ht="15.5" spans="1:4">
      <c r="A9" s="293"/>
      <c r="B9" s="290" t="s">
        <v>13</v>
      </c>
      <c r="C9" s="291" t="s">
        <v>2</v>
      </c>
      <c r="D9" s="1077" t="str">
        <f>'RAB Progres RKB'!F11</f>
        <v>Minggu Ke 9 (tgl 26 s.d. 01 bulan September tahun 2025)</v>
      </c>
    </row>
    <row r="11" ht="15.5" spans="2:4">
      <c r="B11" s="294" t="s">
        <v>204</v>
      </c>
      <c r="C11" s="295" t="s">
        <v>2</v>
      </c>
      <c r="D11" s="296"/>
    </row>
    <row r="12" ht="15.5" spans="2:4">
      <c r="B12" s="294" t="s">
        <v>255</v>
      </c>
      <c r="C12" s="295" t="s">
        <v>2</v>
      </c>
      <c r="D12" s="296"/>
    </row>
    <row r="13" spans="2:2">
      <c r="B13" s="297"/>
    </row>
    <row r="14" ht="18.5" spans="2:4">
      <c r="B14" s="298" t="s">
        <v>256</v>
      </c>
      <c r="C14" s="298"/>
      <c r="D14" s="298"/>
    </row>
    <row r="15" spans="2:4">
      <c r="B15" s="299" t="s">
        <v>257</v>
      </c>
      <c r="C15" s="299"/>
      <c r="D15" s="299" t="s">
        <v>258</v>
      </c>
    </row>
    <row r="16" spans="2:4">
      <c r="B16" s="300" t="s">
        <v>259</v>
      </c>
      <c r="C16" s="300"/>
      <c r="D16" s="300"/>
    </row>
    <row r="17" spans="2:4">
      <c r="B17" s="301"/>
      <c r="C17" s="302"/>
      <c r="D17" s="303"/>
    </row>
    <row r="18" spans="2:4">
      <c r="B18" s="304"/>
      <c r="C18" s="305"/>
      <c r="D18" s="306"/>
    </row>
    <row r="19" spans="2:4">
      <c r="B19" s="304"/>
      <c r="C19" s="305"/>
      <c r="D19" s="306"/>
    </row>
    <row r="20" spans="2:4">
      <c r="B20" s="304"/>
      <c r="C20" s="305"/>
      <c r="D20" s="306"/>
    </row>
    <row r="21" spans="2:4">
      <c r="B21" s="304"/>
      <c r="C21" s="305"/>
      <c r="D21" s="306"/>
    </row>
    <row r="22" spans="2:4">
      <c r="B22" s="304"/>
      <c r="C22" s="305"/>
      <c r="D22" s="306"/>
    </row>
    <row r="23" spans="2:4">
      <c r="B23" s="304"/>
      <c r="C23" s="305"/>
      <c r="D23" s="306"/>
    </row>
    <row r="24" spans="2:4">
      <c r="B24" s="304"/>
      <c r="C24" s="305"/>
      <c r="D24" s="306"/>
    </row>
    <row r="25" spans="2:4">
      <c r="B25" s="304"/>
      <c r="C25" s="305"/>
      <c r="D25" s="306"/>
    </row>
    <row r="26" spans="2:4">
      <c r="B26" s="307"/>
      <c r="C26" s="308"/>
      <c r="D26" s="309"/>
    </row>
    <row r="27" spans="2:4">
      <c r="B27" s="310" t="s">
        <v>260</v>
      </c>
      <c r="C27" s="311"/>
      <c r="D27" s="312"/>
    </row>
    <row r="28" spans="2:4">
      <c r="B28" s="301"/>
      <c r="C28" s="302"/>
      <c r="D28" s="303"/>
    </row>
    <row r="29" spans="2:4">
      <c r="B29" s="304"/>
      <c r="C29" s="305"/>
      <c r="D29" s="306"/>
    </row>
    <row r="30" spans="2:4">
      <c r="B30" s="304"/>
      <c r="C30" s="305"/>
      <c r="D30" s="306"/>
    </row>
    <row r="31" spans="2:4">
      <c r="B31" s="304"/>
      <c r="C31" s="305"/>
      <c r="D31" s="306"/>
    </row>
    <row r="32" spans="2:4">
      <c r="B32" s="304"/>
      <c r="C32" s="305"/>
      <c r="D32" s="306"/>
    </row>
    <row r="33" spans="2:4">
      <c r="B33" s="304"/>
      <c r="C33" s="305"/>
      <c r="D33" s="306"/>
    </row>
    <row r="34" spans="2:4">
      <c r="B34" s="304"/>
      <c r="C34" s="305"/>
      <c r="D34" s="306"/>
    </row>
    <row r="35" spans="2:4">
      <c r="B35" s="304"/>
      <c r="C35" s="305"/>
      <c r="D35" s="306"/>
    </row>
    <row r="36" spans="2:4">
      <c r="B36" s="304"/>
      <c r="C36" s="305"/>
      <c r="D36" s="306"/>
    </row>
    <row r="37" spans="2:4">
      <c r="B37" s="307"/>
      <c r="C37" s="308"/>
      <c r="D37" s="309"/>
    </row>
    <row r="38" spans="2:4">
      <c r="B38" s="310"/>
      <c r="C38" s="311"/>
      <c r="D38" s="312"/>
    </row>
    <row r="39" spans="2:4">
      <c r="B39" s="313"/>
      <c r="C39" s="314"/>
      <c r="D39" s="315"/>
    </row>
    <row r="40" spans="2:4">
      <c r="B40" s="316"/>
      <c r="C40" s="317"/>
      <c r="D40" s="318"/>
    </row>
    <row r="41" spans="2:4">
      <c r="B41" s="316"/>
      <c r="C41" s="317"/>
      <c r="D41" s="318"/>
    </row>
    <row r="42" spans="2:4">
      <c r="B42" s="316"/>
      <c r="C42" s="317"/>
      <c r="D42" s="318"/>
    </row>
    <row r="43" spans="2:4">
      <c r="B43" s="316"/>
      <c r="C43" s="317"/>
      <c r="D43" s="318"/>
    </row>
    <row r="44" spans="2:4">
      <c r="B44" s="316"/>
      <c r="C44" s="317"/>
      <c r="D44" s="318"/>
    </row>
    <row r="45" spans="2:4">
      <c r="B45" s="316"/>
      <c r="C45" s="317"/>
      <c r="D45" s="318"/>
    </row>
    <row r="46" spans="2:4">
      <c r="B46" s="304"/>
      <c r="C46" s="305"/>
      <c r="D46" s="306"/>
    </row>
    <row r="47" spans="2:4">
      <c r="B47" s="304"/>
      <c r="C47" s="305"/>
      <c r="D47" s="306"/>
    </row>
    <row r="48" spans="2:4">
      <c r="B48" s="307"/>
      <c r="C48" s="308"/>
      <c r="D48" s="309"/>
    </row>
    <row r="49" spans="2:4">
      <c r="B49" s="310"/>
      <c r="C49" s="311"/>
      <c r="D49" s="312"/>
    </row>
    <row r="50" spans="2:4">
      <c r="B50" s="301"/>
      <c r="C50" s="302"/>
      <c r="D50" s="303"/>
    </row>
    <row r="51" spans="2:4">
      <c r="B51" s="304"/>
      <c r="C51" s="305"/>
      <c r="D51" s="306"/>
    </row>
    <row r="52" spans="2:4">
      <c r="B52" s="304"/>
      <c r="C52" s="305"/>
      <c r="D52" s="306"/>
    </row>
    <row r="53" spans="2:4">
      <c r="B53" s="304"/>
      <c r="C53" s="305"/>
      <c r="D53" s="306"/>
    </row>
    <row r="54" spans="2:4">
      <c r="B54" s="304"/>
      <c r="C54" s="305"/>
      <c r="D54" s="306"/>
    </row>
    <row r="55" spans="2:4">
      <c r="B55" s="304"/>
      <c r="C55" s="305"/>
      <c r="D55" s="306"/>
    </row>
    <row r="56" spans="2:4">
      <c r="B56" s="304"/>
      <c r="C56" s="305"/>
      <c r="D56" s="306"/>
    </row>
    <row r="57" spans="2:4">
      <c r="B57" s="304"/>
      <c r="C57" s="305"/>
      <c r="D57" s="306"/>
    </row>
    <row r="58" spans="2:4">
      <c r="B58" s="304"/>
      <c r="C58" s="305"/>
      <c r="D58" s="306"/>
    </row>
    <row r="59" spans="2:4">
      <c r="B59" s="307"/>
      <c r="C59" s="308"/>
      <c r="D59" s="309"/>
    </row>
    <row r="60" spans="2:4">
      <c r="B60" s="310"/>
      <c r="C60" s="311"/>
      <c r="D60" s="312"/>
    </row>
    <row r="61" spans="2:4">
      <c r="B61" s="301"/>
      <c r="C61" s="302"/>
      <c r="D61" s="303"/>
    </row>
    <row r="62" spans="2:4">
      <c r="B62" s="304"/>
      <c r="C62" s="305"/>
      <c r="D62" s="306"/>
    </row>
    <row r="63" spans="2:4">
      <c r="B63" s="304"/>
      <c r="C63" s="305"/>
      <c r="D63" s="306"/>
    </row>
    <row r="64" spans="2:4">
      <c r="B64" s="304"/>
      <c r="C64" s="305"/>
      <c r="D64" s="306"/>
    </row>
    <row r="65" spans="2:4">
      <c r="B65" s="304"/>
      <c r="C65" s="305"/>
      <c r="D65" s="306"/>
    </row>
    <row r="66" spans="2:4">
      <c r="B66" s="304"/>
      <c r="C66" s="305"/>
      <c r="D66" s="306"/>
    </row>
    <row r="67" spans="2:4">
      <c r="B67" s="304"/>
      <c r="C67" s="305"/>
      <c r="D67" s="306"/>
    </row>
    <row r="68" spans="2:4">
      <c r="B68" s="304"/>
      <c r="C68" s="305"/>
      <c r="D68" s="306"/>
    </row>
    <row r="69" spans="2:4">
      <c r="B69" s="304"/>
      <c r="C69" s="305"/>
      <c r="D69" s="306"/>
    </row>
    <row r="70" spans="2:4">
      <c r="B70" s="307"/>
      <c r="C70" s="308"/>
      <c r="D70" s="309"/>
    </row>
    <row r="71" spans="2:4">
      <c r="B71" s="310"/>
      <c r="C71" s="311"/>
      <c r="D71" s="312"/>
    </row>
    <row r="72" spans="2:4">
      <c r="B72" s="301"/>
      <c r="C72" s="302"/>
      <c r="D72" s="303"/>
    </row>
    <row r="73" spans="2:4">
      <c r="B73" s="304"/>
      <c r="C73" s="305"/>
      <c r="D73" s="306"/>
    </row>
    <row r="74" spans="2:4">
      <c r="B74" s="304"/>
      <c r="C74" s="305"/>
      <c r="D74" s="306"/>
    </row>
    <row r="75" spans="2:4">
      <c r="B75" s="304"/>
      <c r="C75" s="305"/>
      <c r="D75" s="306"/>
    </row>
    <row r="76" spans="2:4">
      <c r="B76" s="304"/>
      <c r="C76" s="305"/>
      <c r="D76" s="306"/>
    </row>
    <row r="77" spans="2:4">
      <c r="B77" s="304"/>
      <c r="C77" s="305"/>
      <c r="D77" s="306"/>
    </row>
    <row r="78" spans="2:4">
      <c r="B78" s="304"/>
      <c r="C78" s="305"/>
      <c r="D78" s="306"/>
    </row>
    <row r="79" spans="2:4">
      <c r="B79" s="304"/>
      <c r="C79" s="305"/>
      <c r="D79" s="306"/>
    </row>
    <row r="80" spans="2:4">
      <c r="B80" s="304"/>
      <c r="C80" s="305"/>
      <c r="D80" s="306"/>
    </row>
    <row r="81" spans="2:4">
      <c r="B81" s="307"/>
      <c r="C81" s="308"/>
      <c r="D81" s="309"/>
    </row>
    <row r="82" spans="2:4">
      <c r="B82" s="310"/>
      <c r="C82" s="311"/>
      <c r="D82" s="312"/>
    </row>
    <row r="83" spans="2:4">
      <c r="B83" s="301"/>
      <c r="C83" s="302"/>
      <c r="D83" s="303"/>
    </row>
    <row r="84" spans="2:4">
      <c r="B84" s="304"/>
      <c r="C84" s="305"/>
      <c r="D84" s="306"/>
    </row>
    <row r="85" spans="2:4">
      <c r="B85" s="304"/>
      <c r="C85" s="305"/>
      <c r="D85" s="306"/>
    </row>
    <row r="86" spans="2:4">
      <c r="B86" s="304"/>
      <c r="C86" s="305"/>
      <c r="D86" s="306"/>
    </row>
    <row r="87" spans="2:4">
      <c r="B87" s="304"/>
      <c r="C87" s="305"/>
      <c r="D87" s="306"/>
    </row>
    <row r="88" spans="2:4">
      <c r="B88" s="304"/>
      <c r="C88" s="305"/>
      <c r="D88" s="306"/>
    </row>
    <row r="89" spans="2:4">
      <c r="B89" s="304"/>
      <c r="C89" s="305"/>
      <c r="D89" s="306"/>
    </row>
    <row r="90" spans="2:4">
      <c r="B90" s="304"/>
      <c r="C90" s="305"/>
      <c r="D90" s="306"/>
    </row>
    <row r="91" spans="2:4">
      <c r="B91" s="304"/>
      <c r="C91" s="305"/>
      <c r="D91" s="306"/>
    </row>
    <row r="92" spans="2:4">
      <c r="B92" s="307"/>
      <c r="C92" s="308"/>
      <c r="D92" s="309"/>
    </row>
    <row r="93" spans="2:4">
      <c r="B93" s="310"/>
      <c r="C93" s="311"/>
      <c r="D93" s="312"/>
    </row>
    <row r="94" spans="2:4">
      <c r="B94" s="301"/>
      <c r="C94" s="302"/>
      <c r="D94" s="303"/>
    </row>
    <row r="95" spans="2:4">
      <c r="B95" s="304"/>
      <c r="C95" s="305"/>
      <c r="D95" s="306"/>
    </row>
    <row r="96" spans="2:4">
      <c r="B96" s="304"/>
      <c r="C96" s="305"/>
      <c r="D96" s="306"/>
    </row>
    <row r="97" spans="2:4">
      <c r="B97" s="304"/>
      <c r="C97" s="305"/>
      <c r="D97" s="306"/>
    </row>
    <row r="98" spans="2:4">
      <c r="B98" s="304"/>
      <c r="C98" s="305"/>
      <c r="D98" s="306"/>
    </row>
    <row r="99" spans="2:4">
      <c r="B99" s="304"/>
      <c r="C99" s="305"/>
      <c r="D99" s="306"/>
    </row>
    <row r="100" spans="2:4">
      <c r="B100" s="304"/>
      <c r="C100" s="305"/>
      <c r="D100" s="306"/>
    </row>
    <row r="101" spans="2:4">
      <c r="B101" s="304"/>
      <c r="C101" s="305"/>
      <c r="D101" s="306"/>
    </row>
    <row r="102" spans="2:4">
      <c r="B102" s="304"/>
      <c r="C102" s="305"/>
      <c r="D102" s="306"/>
    </row>
    <row r="103" spans="2:4">
      <c r="B103" s="307"/>
      <c r="C103" s="308"/>
      <c r="D103" s="309"/>
    </row>
    <row r="104" spans="2:4">
      <c r="B104" s="310"/>
      <c r="C104" s="311"/>
      <c r="D104" s="312"/>
    </row>
    <row r="105" spans="2:4">
      <c r="B105" s="301"/>
      <c r="C105" s="302"/>
      <c r="D105" s="303"/>
    </row>
    <row r="106" spans="2:4">
      <c r="B106" s="304"/>
      <c r="C106" s="305"/>
      <c r="D106" s="306"/>
    </row>
    <row r="107" spans="2:4">
      <c r="B107" s="304"/>
      <c r="C107" s="305"/>
      <c r="D107" s="306"/>
    </row>
    <row r="108" spans="2:4">
      <c r="B108" s="304"/>
      <c r="C108" s="305"/>
      <c r="D108" s="306"/>
    </row>
    <row r="109" spans="2:4">
      <c r="B109" s="304"/>
      <c r="C109" s="305"/>
      <c r="D109" s="306"/>
    </row>
    <row r="110" spans="2:4">
      <c r="B110" s="304"/>
      <c r="C110" s="305"/>
      <c r="D110" s="306"/>
    </row>
    <row r="111" spans="2:4">
      <c r="B111" s="304"/>
      <c r="C111" s="305"/>
      <c r="D111" s="306"/>
    </row>
    <row r="112" spans="2:4">
      <c r="B112" s="304"/>
      <c r="C112" s="305"/>
      <c r="D112" s="306"/>
    </row>
    <row r="113" spans="2:4">
      <c r="B113" s="304"/>
      <c r="C113" s="305"/>
      <c r="D113" s="306"/>
    </row>
    <row r="114" spans="2:4">
      <c r="B114" s="307"/>
      <c r="C114" s="308"/>
      <c r="D114" s="309"/>
    </row>
    <row r="115" spans="2:4">
      <c r="B115" s="310"/>
      <c r="C115" s="311"/>
      <c r="D115" s="312"/>
    </row>
    <row r="116" spans="2:4">
      <c r="B116" s="301"/>
      <c r="C116" s="302"/>
      <c r="D116" s="303"/>
    </row>
    <row r="117" spans="2:4">
      <c r="B117" s="304"/>
      <c r="C117" s="305"/>
      <c r="D117" s="306"/>
    </row>
    <row r="118" spans="2:4">
      <c r="B118" s="304"/>
      <c r="C118" s="305"/>
      <c r="D118" s="306"/>
    </row>
    <row r="119" spans="2:4">
      <c r="B119" s="304"/>
      <c r="C119" s="305"/>
      <c r="D119" s="306"/>
    </row>
    <row r="120" spans="2:4">
      <c r="B120" s="304"/>
      <c r="C120" s="305"/>
      <c r="D120" s="306"/>
    </row>
    <row r="121" spans="2:4">
      <c r="B121" s="304"/>
      <c r="C121" s="305"/>
      <c r="D121" s="306"/>
    </row>
    <row r="122" spans="2:4">
      <c r="B122" s="304"/>
      <c r="C122" s="305"/>
      <c r="D122" s="306"/>
    </row>
    <row r="123" spans="2:4">
      <c r="B123" s="304"/>
      <c r="C123" s="305"/>
      <c r="D123" s="306"/>
    </row>
    <row r="124" spans="2:4">
      <c r="B124" s="304"/>
      <c r="C124" s="305"/>
      <c r="D124" s="306"/>
    </row>
    <row r="125" spans="2:4">
      <c r="B125" s="307"/>
      <c r="C125" s="308"/>
      <c r="D125" s="309"/>
    </row>
  </sheetData>
  <mergeCells count="13">
    <mergeCell ref="B2:D2"/>
    <mergeCell ref="B14:D14"/>
    <mergeCell ref="B15:C15"/>
    <mergeCell ref="B16:D16"/>
    <mergeCell ref="B27:D27"/>
    <mergeCell ref="B38:D38"/>
    <mergeCell ref="B49:D49"/>
    <mergeCell ref="B60:D60"/>
    <mergeCell ref="B71:D71"/>
    <mergeCell ref="B82:D82"/>
    <mergeCell ref="B93:D93"/>
    <mergeCell ref="B104:D104"/>
    <mergeCell ref="B115:D115"/>
  </mergeCells>
  <pageMargins left="0.75" right="0.75" top="1" bottom="1" header="0.5" footer="0.5"/>
  <headerFooter/>
  <ignoredErrors>
    <ignoredError sqref="D7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5"/>
  <sheetViews>
    <sheetView showGridLines="0" zoomScale="115" zoomScaleNormal="115" topLeftCell="A16" workbookViewId="0">
      <selection activeCell="E21" sqref="E21"/>
    </sheetView>
  </sheetViews>
  <sheetFormatPr defaultColWidth="8.89090909090909" defaultRowHeight="14"/>
  <cols>
    <col min="1" max="1" width="3.78181818181818" style="273" customWidth="1"/>
    <col min="2" max="3" width="11.7818181818182" style="273" customWidth="1"/>
    <col min="4" max="4" width="16.7818181818182" style="273" customWidth="1"/>
    <col min="5" max="9" width="8.78181818181818" style="273" customWidth="1"/>
    <col min="10" max="11" width="10.7818181818182" style="273" customWidth="1"/>
    <col min="12" max="16384" width="8.89090909090909" style="273"/>
  </cols>
  <sheetData>
    <row r="2" spans="2:11">
      <c r="B2" s="274" t="s">
        <v>261</v>
      </c>
      <c r="C2" s="274"/>
      <c r="D2" s="274"/>
      <c r="E2" s="274"/>
      <c r="F2" s="274"/>
      <c r="G2" s="274"/>
      <c r="H2" s="274"/>
      <c r="I2" s="274"/>
      <c r="J2" s="282"/>
      <c r="K2" s="282"/>
    </row>
    <row r="3" spans="2:11">
      <c r="B3" s="274" t="s">
        <v>262</v>
      </c>
      <c r="C3" s="274"/>
      <c r="D3" s="274"/>
      <c r="E3" s="274"/>
      <c r="F3" s="274"/>
      <c r="G3" s="274"/>
      <c r="H3" s="274"/>
      <c r="I3" s="274"/>
      <c r="J3" s="282"/>
      <c r="K3" s="282"/>
    </row>
    <row r="6" spans="2:11">
      <c r="B6" s="275" t="s">
        <v>263</v>
      </c>
      <c r="C6" s="275"/>
      <c r="D6" s="275"/>
      <c r="E6" s="275"/>
      <c r="F6" s="275"/>
      <c r="G6" s="275"/>
      <c r="H6" s="275"/>
      <c r="I6" s="275"/>
      <c r="J6" s="277"/>
      <c r="K6" s="277"/>
    </row>
    <row r="7" spans="2:11">
      <c r="B7" s="276" t="s">
        <v>264</v>
      </c>
      <c r="C7" s="276"/>
      <c r="D7" s="276"/>
      <c r="E7" s="276"/>
      <c r="F7" s="276"/>
      <c r="G7" s="276"/>
      <c r="H7" s="276"/>
      <c r="I7" s="276"/>
      <c r="J7" s="277"/>
      <c r="K7" s="277"/>
    </row>
    <row r="9" spans="2:3">
      <c r="B9" s="277" t="s">
        <v>265</v>
      </c>
      <c r="C9" s="277" t="s">
        <v>266</v>
      </c>
    </row>
    <row r="10" spans="2:3">
      <c r="B10" s="277" t="s">
        <v>267</v>
      </c>
      <c r="C10" s="277" t="s">
        <v>268</v>
      </c>
    </row>
    <row r="11" spans="2:3">
      <c r="B11" s="277" t="s">
        <v>269</v>
      </c>
      <c r="C11" s="277" t="s">
        <v>266</v>
      </c>
    </row>
    <row r="12" spans="2:2">
      <c r="B12" s="277"/>
    </row>
    <row r="13" spans="2:11">
      <c r="B13" s="277" t="s">
        <v>270</v>
      </c>
      <c r="C13" s="277"/>
      <c r="D13" s="277"/>
      <c r="E13" s="277"/>
      <c r="F13" s="277"/>
      <c r="G13" s="277"/>
      <c r="H13" s="277"/>
      <c r="I13" s="277"/>
      <c r="J13" s="277"/>
      <c r="K13" s="277"/>
    </row>
    <row r="14" spans="2:11">
      <c r="B14" s="278" t="s">
        <v>271</v>
      </c>
      <c r="C14" s="278"/>
      <c r="D14" s="278"/>
      <c r="E14" s="278"/>
      <c r="F14" s="278"/>
      <c r="G14" s="278"/>
      <c r="H14" s="278"/>
      <c r="I14" s="278"/>
      <c r="J14" s="277"/>
      <c r="K14" s="277"/>
    </row>
    <row r="15" spans="2:11">
      <c r="B15" s="275" t="s">
        <v>272</v>
      </c>
      <c r="C15" s="275"/>
      <c r="D15" s="275"/>
      <c r="E15" s="275"/>
      <c r="F15" s="275"/>
      <c r="G15" s="275"/>
      <c r="H15" s="275"/>
      <c r="I15" s="275"/>
      <c r="J15" s="277"/>
      <c r="K15" s="277"/>
    </row>
    <row r="16" spans="2:11">
      <c r="B16" s="275" t="s">
        <v>273</v>
      </c>
      <c r="C16" s="275"/>
      <c r="D16" s="275"/>
      <c r="E16" s="275"/>
      <c r="F16" s="275"/>
      <c r="G16" s="275"/>
      <c r="H16" s="275"/>
      <c r="I16" s="275"/>
      <c r="J16" s="277"/>
      <c r="K16" s="277"/>
    </row>
    <row r="17" spans="2:11">
      <c r="B17" s="278" t="s">
        <v>274</v>
      </c>
      <c r="C17" s="278"/>
      <c r="D17" s="278"/>
      <c r="E17" s="278"/>
      <c r="F17" s="278"/>
      <c r="G17" s="278"/>
      <c r="H17" s="278"/>
      <c r="I17" s="278"/>
      <c r="J17" s="277"/>
      <c r="K17" s="277"/>
    </row>
    <row r="18" spans="2:11">
      <c r="B18" s="278" t="s">
        <v>275</v>
      </c>
      <c r="C18" s="278"/>
      <c r="D18" s="278"/>
      <c r="E18" s="278"/>
      <c r="F18" s="278"/>
      <c r="G18" s="278"/>
      <c r="H18" s="278"/>
      <c r="I18" s="278"/>
      <c r="J18" s="277"/>
      <c r="K18" s="277"/>
    </row>
    <row r="19" spans="2:4">
      <c r="B19" s="277" t="s">
        <v>276</v>
      </c>
      <c r="D19" s="279">
        <f>'3. REKAP RAB PROGRESS'!D44</f>
        <v>649126000</v>
      </c>
    </row>
    <row r="20" spans="1:11">
      <c r="A20" s="1078" t="s">
        <v>47</v>
      </c>
      <c r="B20" s="278" t="s">
        <v>277</v>
      </c>
      <c r="C20" s="278"/>
      <c r="D20" s="278"/>
      <c r="E20" s="278"/>
      <c r="F20" s="278"/>
      <c r="G20" s="278"/>
      <c r="H20" s="278"/>
      <c r="I20" s="278"/>
      <c r="J20" s="277"/>
      <c r="K20" s="277"/>
    </row>
    <row r="21" spans="1:5">
      <c r="A21" s="280"/>
      <c r="B21" s="277" t="s">
        <v>278</v>
      </c>
      <c r="E21" s="281">
        <f>'3. REKAP RAB PROGRESS'!I45</f>
        <v>0.560171676993373</v>
      </c>
    </row>
    <row r="22" spans="1:9">
      <c r="A22" s="1078" t="s">
        <v>50</v>
      </c>
      <c r="B22" s="275" t="s">
        <v>279</v>
      </c>
      <c r="C22" s="275"/>
      <c r="D22" s="275"/>
      <c r="E22" s="275"/>
      <c r="F22" s="275"/>
      <c r="G22" s="275"/>
      <c r="H22" s="275"/>
      <c r="I22" s="275"/>
    </row>
    <row r="23" spans="2:9">
      <c r="B23" s="275" t="s">
        <v>280</v>
      </c>
      <c r="C23" s="275"/>
      <c r="D23" s="275"/>
      <c r="E23" s="275"/>
      <c r="F23" s="275"/>
      <c r="G23" s="275"/>
      <c r="H23" s="275"/>
      <c r="I23" s="275"/>
    </row>
    <row r="24" spans="2:9">
      <c r="B24" s="275" t="s">
        <v>281</v>
      </c>
      <c r="C24" s="275"/>
      <c r="D24" s="275"/>
      <c r="E24" s="275"/>
      <c r="F24" s="275"/>
      <c r="G24" s="275"/>
      <c r="H24" s="275"/>
      <c r="I24" s="275"/>
    </row>
    <row r="25" spans="2:9">
      <c r="B25" s="275" t="s">
        <v>282</v>
      </c>
      <c r="C25" s="275"/>
      <c r="D25" s="275"/>
      <c r="E25" s="275"/>
      <c r="F25" s="275"/>
      <c r="G25" s="275"/>
      <c r="H25" s="275"/>
      <c r="I25" s="275"/>
    </row>
    <row r="26" spans="2:9">
      <c r="B26" s="278" t="s">
        <v>283</v>
      </c>
      <c r="C26" s="278"/>
      <c r="D26" s="278"/>
      <c r="E26" s="278"/>
      <c r="F26" s="278"/>
      <c r="G26" s="278"/>
      <c r="H26" s="278"/>
      <c r="I26" s="278"/>
    </row>
    <row r="27" spans="2:2">
      <c r="B27" s="277"/>
    </row>
    <row r="28" spans="2:6">
      <c r="B28" s="277"/>
      <c r="E28" s="277" t="s">
        <v>284</v>
      </c>
      <c r="F28" s="277"/>
    </row>
    <row r="29" spans="2:6">
      <c r="B29" s="277"/>
      <c r="E29" s="277" t="s">
        <v>285</v>
      </c>
      <c r="F29" s="277"/>
    </row>
    <row r="30" spans="2:6">
      <c r="B30" s="277"/>
      <c r="E30" s="277"/>
      <c r="F30" s="277"/>
    </row>
    <row r="31" spans="2:6">
      <c r="B31" s="277"/>
      <c r="E31" s="277"/>
      <c r="F31" s="277"/>
    </row>
    <row r="32" spans="2:6">
      <c r="B32" s="277"/>
      <c r="E32" s="277" t="s">
        <v>286</v>
      </c>
      <c r="F32" s="273" t="s">
        <v>287</v>
      </c>
    </row>
    <row r="33" spans="2:2">
      <c r="B33" s="277"/>
    </row>
    <row r="34" spans="2:6">
      <c r="B34" s="277"/>
      <c r="E34" s="277" t="s">
        <v>288</v>
      </c>
      <c r="F34" s="277"/>
    </row>
    <row r="35" spans="2:6">
      <c r="B35" s="277"/>
      <c r="E35" s="277" t="s">
        <v>289</v>
      </c>
      <c r="F35" s="277"/>
    </row>
  </sheetData>
  <mergeCells count="15">
    <mergeCell ref="B2:I2"/>
    <mergeCell ref="B3:I3"/>
    <mergeCell ref="B6:I6"/>
    <mergeCell ref="B7:I7"/>
    <mergeCell ref="B14:I14"/>
    <mergeCell ref="B15:I15"/>
    <mergeCell ref="B16:I16"/>
    <mergeCell ref="B17:I17"/>
    <mergeCell ref="B18:I18"/>
    <mergeCell ref="B20:I20"/>
    <mergeCell ref="B22:I22"/>
    <mergeCell ref="B23:I23"/>
    <mergeCell ref="B24:I24"/>
    <mergeCell ref="B25:I25"/>
    <mergeCell ref="B26:I26"/>
  </mergeCells>
  <pageMargins left="0.75" right="0.75" top="1" bottom="1" header="0.5" footer="0.5"/>
  <pageSetup paperSize="1" scale="94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21"/>
  <sheetViews>
    <sheetView showGridLines="0" zoomScale="70" zoomScaleNormal="70" topLeftCell="A718" workbookViewId="0">
      <selection activeCell="B747" sqref="B747"/>
    </sheetView>
  </sheetViews>
  <sheetFormatPr defaultColWidth="8.78181818181818" defaultRowHeight="14"/>
  <cols>
    <col min="1" max="1" width="12.4454545454545" style="55" customWidth="1"/>
    <col min="2" max="2" width="6.44545454545455" style="55" customWidth="1"/>
    <col min="3" max="3" width="40.7818181818182" style="55" customWidth="1"/>
    <col min="4" max="4" width="6.66363636363636" style="55" customWidth="1"/>
    <col min="5" max="5" width="9.89090909090909" style="55" customWidth="1"/>
    <col min="6" max="6" width="13.7818181818182" style="55" customWidth="1"/>
    <col min="7" max="7" width="14.6636363636364" style="55" customWidth="1"/>
    <col min="8" max="11" width="8.78181818181818" style="55"/>
    <col min="12" max="12" width="9.44545454545455" style="55" customWidth="1"/>
    <col min="13" max="13" width="42.1090909090909" style="55" customWidth="1"/>
    <col min="14" max="14" width="8.78181818181818" style="55"/>
    <col min="15" max="15" width="10.4454545454545" style="55" customWidth="1"/>
    <col min="16" max="16" width="8.78181818181818" style="55"/>
    <col min="17" max="17" width="11.6636363636364" style="55" customWidth="1"/>
    <col min="18" max="16384" width="8.78181818181818" style="55"/>
  </cols>
  <sheetData>
    <row r="2" ht="16.25" spans="1:7">
      <c r="A2" s="56" t="s">
        <v>290</v>
      </c>
      <c r="B2" s="57" t="s">
        <v>291</v>
      </c>
      <c r="C2" s="58"/>
      <c r="D2" s="59"/>
      <c r="E2" s="59"/>
      <c r="F2" s="60"/>
      <c r="G2" s="61"/>
    </row>
    <row r="3" ht="28.75" spans="2:7">
      <c r="B3" s="62" t="s">
        <v>15</v>
      </c>
      <c r="C3" s="63" t="s">
        <v>292</v>
      </c>
      <c r="D3" s="63" t="s">
        <v>293</v>
      </c>
      <c r="E3" s="63" t="s">
        <v>294</v>
      </c>
      <c r="F3" s="64" t="s">
        <v>295</v>
      </c>
      <c r="G3" s="65" t="s">
        <v>296</v>
      </c>
    </row>
    <row r="4" spans="2:7">
      <c r="B4" s="66" t="s">
        <v>160</v>
      </c>
      <c r="C4" s="67" t="s">
        <v>297</v>
      </c>
      <c r="D4" s="68"/>
      <c r="E4" s="68"/>
      <c r="F4" s="69"/>
      <c r="G4" s="70"/>
    </row>
    <row r="5" spans="2:7">
      <c r="B5" s="71">
        <v>1</v>
      </c>
      <c r="C5" s="67" t="s">
        <v>298</v>
      </c>
      <c r="D5" s="72" t="s">
        <v>299</v>
      </c>
      <c r="E5" s="73">
        <v>0.1</v>
      </c>
      <c r="F5" s="74">
        <f>VLOOKUP(C5,upahbahan,3,FALSE)</f>
        <v>100000</v>
      </c>
      <c r="G5" s="75">
        <f>E5*F5</f>
        <v>10000</v>
      </c>
    </row>
    <row r="6" spans="2:7">
      <c r="B6" s="71">
        <v>2</v>
      </c>
      <c r="C6" s="67" t="s">
        <v>300</v>
      </c>
      <c r="D6" s="72" t="s">
        <v>299</v>
      </c>
      <c r="E6" s="73">
        <v>0.005</v>
      </c>
      <c r="F6" s="74"/>
      <c r="G6" s="75">
        <f>E6*F6</f>
        <v>0</v>
      </c>
    </row>
    <row r="7" spans="2:7">
      <c r="B7" s="76" t="s">
        <v>301</v>
      </c>
      <c r="C7" s="77"/>
      <c r="D7" s="77"/>
      <c r="E7" s="77"/>
      <c r="F7" s="78"/>
      <c r="G7" s="75">
        <f>SUM(G5:G6)</f>
        <v>10000</v>
      </c>
    </row>
    <row r="8" spans="2:7">
      <c r="B8" s="79" t="s">
        <v>163</v>
      </c>
      <c r="C8" s="67" t="s">
        <v>302</v>
      </c>
      <c r="D8" s="68"/>
      <c r="E8" s="68"/>
      <c r="F8" s="80"/>
      <c r="G8" s="70"/>
    </row>
    <row r="9" spans="2:7">
      <c r="B9" s="76" t="s">
        <v>303</v>
      </c>
      <c r="C9" s="81"/>
      <c r="D9" s="77"/>
      <c r="E9" s="77"/>
      <c r="F9" s="78"/>
      <c r="G9" s="70"/>
    </row>
    <row r="10" spans="2:7">
      <c r="B10" s="66" t="s">
        <v>168</v>
      </c>
      <c r="C10" s="67" t="s">
        <v>304</v>
      </c>
      <c r="D10" s="82"/>
      <c r="E10" s="82"/>
      <c r="F10" s="83"/>
      <c r="G10" s="84"/>
    </row>
    <row r="11" spans="2:7">
      <c r="B11" s="76" t="s">
        <v>305</v>
      </c>
      <c r="C11" s="77"/>
      <c r="D11" s="77"/>
      <c r="E11" s="77"/>
      <c r="F11" s="78"/>
      <c r="G11" s="85">
        <v>0</v>
      </c>
    </row>
    <row r="12" spans="2:7">
      <c r="B12" s="86" t="s">
        <v>173</v>
      </c>
      <c r="C12" s="87" t="s">
        <v>306</v>
      </c>
      <c r="D12" s="88"/>
      <c r="E12" s="88"/>
      <c r="F12" s="89"/>
      <c r="G12" s="75">
        <f>G7+G9+G11</f>
        <v>10000</v>
      </c>
    </row>
    <row r="13" spans="2:7">
      <c r="B13" s="86" t="s">
        <v>177</v>
      </c>
      <c r="C13" s="87" t="s">
        <v>307</v>
      </c>
      <c r="D13" s="88"/>
      <c r="E13" s="90"/>
      <c r="F13" s="91">
        <v>0.15</v>
      </c>
      <c r="G13" s="75">
        <f>G12*10%</f>
        <v>1000</v>
      </c>
    </row>
    <row r="14" ht="14.75" spans="2:8">
      <c r="B14" s="92" t="s">
        <v>308</v>
      </c>
      <c r="C14" s="93" t="s">
        <v>309</v>
      </c>
      <c r="D14" s="94"/>
      <c r="E14" s="94"/>
      <c r="F14" s="95"/>
      <c r="G14" s="96">
        <f>SUM(G12:G13)</f>
        <v>11000</v>
      </c>
      <c r="H14" s="55">
        <f>(G12*F13)+G12</f>
        <v>11500</v>
      </c>
    </row>
    <row r="15" ht="14.75"/>
    <row r="17" ht="16.25" spans="1:7">
      <c r="A17" s="56" t="s">
        <v>310</v>
      </c>
      <c r="B17" s="57" t="s">
        <v>311</v>
      </c>
      <c r="C17" s="97"/>
      <c r="D17" s="98"/>
      <c r="E17" s="98"/>
      <c r="F17" s="98"/>
      <c r="G17" s="99"/>
    </row>
    <row r="18" ht="28.75" spans="2:7">
      <c r="B18" s="62" t="s">
        <v>15</v>
      </c>
      <c r="C18" s="63" t="s">
        <v>292</v>
      </c>
      <c r="D18" s="63" t="s">
        <v>293</v>
      </c>
      <c r="E18" s="63" t="s">
        <v>294</v>
      </c>
      <c r="F18" s="63" t="s">
        <v>295</v>
      </c>
      <c r="G18" s="65" t="s">
        <v>296</v>
      </c>
    </row>
    <row r="19" spans="2:7">
      <c r="B19" s="86" t="s">
        <v>160</v>
      </c>
      <c r="C19" s="67" t="s">
        <v>297</v>
      </c>
      <c r="D19" s="100"/>
      <c r="E19" s="101"/>
      <c r="F19" s="101"/>
      <c r="G19" s="102"/>
    </row>
    <row r="20" spans="2:7">
      <c r="B20" s="1079" t="s">
        <v>312</v>
      </c>
      <c r="C20" s="100" t="s">
        <v>298</v>
      </c>
      <c r="D20" s="103" t="s">
        <v>299</v>
      </c>
      <c r="E20" s="104">
        <v>0.012</v>
      </c>
      <c r="F20" s="74">
        <f>VLOOKUP(C20,upahbahan,3,FALSE)</f>
        <v>100000</v>
      </c>
      <c r="G20" s="75">
        <f>E20*F20</f>
        <v>1200</v>
      </c>
    </row>
    <row r="21" spans="2:7">
      <c r="B21" s="1079" t="s">
        <v>313</v>
      </c>
      <c r="C21" s="67" t="s">
        <v>314</v>
      </c>
      <c r="D21" s="103" t="s">
        <v>299</v>
      </c>
      <c r="E21" s="104">
        <v>0.006</v>
      </c>
      <c r="F21" s="74">
        <f>VLOOKUP(C21,upahbahan,3,FALSE)</f>
        <v>150000</v>
      </c>
      <c r="G21" s="75">
        <f>E21*F21</f>
        <v>900</v>
      </c>
    </row>
    <row r="22" spans="2:7">
      <c r="B22" s="1079" t="s">
        <v>315</v>
      </c>
      <c r="C22" s="67" t="s">
        <v>316</v>
      </c>
      <c r="D22" s="103" t="s">
        <v>299</v>
      </c>
      <c r="E22" s="104">
        <v>0.0006</v>
      </c>
      <c r="F22" s="74"/>
      <c r="G22" s="75">
        <f>E22*F22</f>
        <v>0</v>
      </c>
    </row>
    <row r="23" spans="2:7">
      <c r="B23" s="1079" t="s">
        <v>317</v>
      </c>
      <c r="C23" s="100" t="s">
        <v>300</v>
      </c>
      <c r="D23" s="103" t="s">
        <v>299</v>
      </c>
      <c r="E23" s="104">
        <v>0.0012</v>
      </c>
      <c r="F23" s="74"/>
      <c r="G23" s="75">
        <f>E23*F23</f>
        <v>0</v>
      </c>
    </row>
    <row r="24" spans="2:7">
      <c r="B24" s="76" t="s">
        <v>301</v>
      </c>
      <c r="C24" s="105"/>
      <c r="D24" s="105"/>
      <c r="E24" s="105"/>
      <c r="F24" s="105"/>
      <c r="G24" s="106">
        <f>SUM(G20:G23)</f>
        <v>2100</v>
      </c>
    </row>
    <row r="25" spans="2:7">
      <c r="B25" s="86" t="s">
        <v>163</v>
      </c>
      <c r="C25" s="67" t="s">
        <v>302</v>
      </c>
      <c r="D25" s="100"/>
      <c r="E25" s="107"/>
      <c r="F25" s="101"/>
      <c r="G25" s="102"/>
    </row>
    <row r="26" spans="2:7">
      <c r="B26" s="1079" t="s">
        <v>312</v>
      </c>
      <c r="C26" s="100" t="s">
        <v>318</v>
      </c>
      <c r="D26" s="108" t="s">
        <v>319</v>
      </c>
      <c r="E26" s="109">
        <v>0.013</v>
      </c>
      <c r="F26" s="74">
        <f>'Upah Bahan'!G118</f>
        <v>3500000</v>
      </c>
      <c r="G26" s="75">
        <f>E26*F26</f>
        <v>45500</v>
      </c>
    </row>
    <row r="27" spans="2:7">
      <c r="B27" s="1079" t="s">
        <v>313</v>
      </c>
      <c r="C27" s="100" t="s">
        <v>320</v>
      </c>
      <c r="D27" s="108" t="s">
        <v>319</v>
      </c>
      <c r="E27" s="109">
        <v>0.007</v>
      </c>
      <c r="F27" s="74">
        <f>VLOOKUP(C27,upahbahan,3,FALSE)</f>
        <v>2825000</v>
      </c>
      <c r="G27" s="75">
        <f>E27*F27</f>
        <v>19775</v>
      </c>
    </row>
    <row r="28" spans="2:7">
      <c r="B28" s="1079" t="s">
        <v>315</v>
      </c>
      <c r="C28" s="100" t="s">
        <v>321</v>
      </c>
      <c r="D28" s="103" t="s">
        <v>76</v>
      </c>
      <c r="E28" s="109">
        <v>0.02</v>
      </c>
      <c r="F28" s="74">
        <f>VLOOKUP(C28,upahbahan,3,FALSE)</f>
        <v>18000</v>
      </c>
      <c r="G28" s="75">
        <f>E28*F28</f>
        <v>360</v>
      </c>
    </row>
    <row r="29" spans="2:7">
      <c r="B29" s="76" t="s">
        <v>303</v>
      </c>
      <c r="C29" s="105"/>
      <c r="D29" s="105"/>
      <c r="E29" s="105"/>
      <c r="F29" s="105"/>
      <c r="G29" s="106">
        <f>SUM(G26:G28)</f>
        <v>65635</v>
      </c>
    </row>
    <row r="30" spans="2:7">
      <c r="B30" s="86" t="s">
        <v>168</v>
      </c>
      <c r="C30" s="67" t="s">
        <v>304</v>
      </c>
      <c r="D30" s="100"/>
      <c r="E30" s="107"/>
      <c r="F30" s="101"/>
      <c r="G30" s="102"/>
    </row>
    <row r="31" spans="2:7">
      <c r="B31" s="110">
        <v>1</v>
      </c>
      <c r="C31" s="67" t="s">
        <v>322</v>
      </c>
      <c r="D31" s="103" t="s">
        <v>323</v>
      </c>
      <c r="E31" s="107">
        <v>0.006</v>
      </c>
      <c r="F31" s="74">
        <f>'Upah Bahan'!G1171</f>
        <v>75000</v>
      </c>
      <c r="G31" s="75">
        <f>E31*F31</f>
        <v>450</v>
      </c>
    </row>
    <row r="32" spans="2:7">
      <c r="B32" s="76" t="s">
        <v>305</v>
      </c>
      <c r="C32" s="105"/>
      <c r="D32" s="105"/>
      <c r="E32" s="105"/>
      <c r="F32" s="105"/>
      <c r="G32" s="106">
        <f>SUM(G31)</f>
        <v>450</v>
      </c>
    </row>
    <row r="33" spans="2:7">
      <c r="B33" s="86" t="s">
        <v>173</v>
      </c>
      <c r="C33" s="87" t="s">
        <v>306</v>
      </c>
      <c r="D33" s="88"/>
      <c r="E33" s="88"/>
      <c r="F33" s="90"/>
      <c r="G33" s="75">
        <f>G24+G29+G32</f>
        <v>68185</v>
      </c>
    </row>
    <row r="34" spans="2:7">
      <c r="B34" s="86" t="s">
        <v>177</v>
      </c>
      <c r="C34" s="87" t="s">
        <v>307</v>
      </c>
      <c r="D34" s="88"/>
      <c r="E34" s="90"/>
      <c r="F34" s="91">
        <v>0.15</v>
      </c>
      <c r="G34" s="75">
        <f>G33*F34</f>
        <v>10227.75</v>
      </c>
    </row>
    <row r="35" ht="14.75" spans="2:7">
      <c r="B35" s="92" t="s">
        <v>308</v>
      </c>
      <c r="C35" s="93" t="s">
        <v>309</v>
      </c>
      <c r="D35" s="94"/>
      <c r="E35" s="94"/>
      <c r="F35" s="111"/>
      <c r="G35" s="96">
        <f>SUM(G33:G34)</f>
        <v>78412.75</v>
      </c>
    </row>
    <row r="36" ht="14.75"/>
    <row r="38" ht="16.25" spans="1:10">
      <c r="A38" s="56" t="s">
        <v>324</v>
      </c>
      <c r="B38" s="112" t="s">
        <v>325</v>
      </c>
      <c r="C38" s="58"/>
      <c r="D38" s="59"/>
      <c r="E38" s="59"/>
      <c r="F38" s="59"/>
      <c r="G38" s="59"/>
      <c r="H38" s="113"/>
      <c r="I38" s="113"/>
      <c r="J38" s="113"/>
    </row>
    <row r="39" ht="28.75" spans="2:10">
      <c r="B39" s="62" t="s">
        <v>15</v>
      </c>
      <c r="C39" s="63" t="s">
        <v>292</v>
      </c>
      <c r="D39" s="63" t="s">
        <v>293</v>
      </c>
      <c r="E39" s="63" t="s">
        <v>294</v>
      </c>
      <c r="F39" s="63" t="s">
        <v>295</v>
      </c>
      <c r="G39" s="114" t="s">
        <v>296</v>
      </c>
      <c r="H39" s="115"/>
      <c r="I39" s="115"/>
      <c r="J39" s="115"/>
    </row>
    <row r="40" spans="2:10">
      <c r="B40" s="66" t="s">
        <v>160</v>
      </c>
      <c r="C40" s="67" t="s">
        <v>297</v>
      </c>
      <c r="D40" s="68"/>
      <c r="E40" s="68"/>
      <c r="F40" s="68"/>
      <c r="G40" s="116"/>
      <c r="H40" s="58"/>
      <c r="I40" s="58"/>
      <c r="J40" s="58"/>
    </row>
    <row r="41" spans="2:10">
      <c r="B41" s="71">
        <v>1</v>
      </c>
      <c r="C41" s="67" t="s">
        <v>298</v>
      </c>
      <c r="D41" s="72" t="s">
        <v>299</v>
      </c>
      <c r="E41" s="117">
        <v>0.9</v>
      </c>
      <c r="F41" s="74">
        <f>VLOOKUP(C41,upahbahan,3,FALSE)</f>
        <v>100000</v>
      </c>
      <c r="G41" s="75">
        <f>E41*F41</f>
        <v>90000</v>
      </c>
      <c r="H41" s="58"/>
      <c r="I41" s="58"/>
      <c r="J41" s="58"/>
    </row>
    <row r="42" spans="2:10">
      <c r="B42" s="71">
        <v>2</v>
      </c>
      <c r="C42" s="67" t="s">
        <v>300</v>
      </c>
      <c r="D42" s="72" t="s">
        <v>299</v>
      </c>
      <c r="E42" s="117">
        <v>0.045</v>
      </c>
      <c r="F42" s="74"/>
      <c r="G42" s="75">
        <f>E42*F42</f>
        <v>0</v>
      </c>
      <c r="H42" s="58"/>
      <c r="I42" s="58"/>
      <c r="J42" s="58"/>
    </row>
    <row r="43" spans="2:10">
      <c r="B43" s="76" t="s">
        <v>301</v>
      </c>
      <c r="C43" s="118"/>
      <c r="D43" s="118"/>
      <c r="E43" s="118"/>
      <c r="F43" s="119"/>
      <c r="G43" s="75">
        <f>SUM(G41:G42)</f>
        <v>90000</v>
      </c>
      <c r="H43" s="58"/>
      <c r="I43" s="58"/>
      <c r="J43" s="58"/>
    </row>
    <row r="44" spans="2:10">
      <c r="B44" s="66" t="s">
        <v>163</v>
      </c>
      <c r="C44" s="67" t="s">
        <v>302</v>
      </c>
      <c r="D44" s="68"/>
      <c r="E44" s="68"/>
      <c r="F44" s="68"/>
      <c r="G44" s="116"/>
      <c r="H44" s="58"/>
      <c r="I44" s="58"/>
      <c r="J44" s="58"/>
    </row>
    <row r="45" spans="2:10">
      <c r="B45" s="76" t="s">
        <v>303</v>
      </c>
      <c r="C45" s="118"/>
      <c r="D45" s="118"/>
      <c r="E45" s="118"/>
      <c r="F45" s="119"/>
      <c r="G45" s="120">
        <v>0</v>
      </c>
      <c r="H45" s="58"/>
      <c r="I45" s="58"/>
      <c r="J45" s="58"/>
    </row>
    <row r="46" spans="2:10">
      <c r="B46" s="66" t="s">
        <v>168</v>
      </c>
      <c r="C46" s="67" t="s">
        <v>304</v>
      </c>
      <c r="D46" s="82"/>
      <c r="E46" s="82"/>
      <c r="F46" s="82"/>
      <c r="G46" s="116"/>
      <c r="H46" s="58"/>
      <c r="I46" s="58"/>
      <c r="J46" s="58"/>
    </row>
    <row r="47" spans="2:10">
      <c r="B47" s="76" t="s">
        <v>305</v>
      </c>
      <c r="C47" s="118"/>
      <c r="D47" s="118"/>
      <c r="E47" s="118"/>
      <c r="F47" s="119"/>
      <c r="G47" s="120">
        <v>0</v>
      </c>
      <c r="H47" s="58"/>
      <c r="I47" s="58"/>
      <c r="J47" s="58"/>
    </row>
    <row r="48" spans="2:10">
      <c r="B48" s="86" t="s">
        <v>173</v>
      </c>
      <c r="C48" s="87" t="s">
        <v>306</v>
      </c>
      <c r="D48" s="88"/>
      <c r="E48" s="88"/>
      <c r="F48" s="90"/>
      <c r="G48" s="75">
        <f>G43+G45+G47</f>
        <v>90000</v>
      </c>
      <c r="H48" s="58"/>
      <c r="I48" s="58"/>
      <c r="J48" s="58"/>
    </row>
    <row r="49" spans="2:10">
      <c r="B49" s="86" t="s">
        <v>177</v>
      </c>
      <c r="C49" s="87" t="s">
        <v>307</v>
      </c>
      <c r="D49" s="88"/>
      <c r="E49" s="90"/>
      <c r="F49" s="91">
        <v>0.15</v>
      </c>
      <c r="G49" s="75">
        <f>G48*F49</f>
        <v>13500</v>
      </c>
      <c r="H49" s="58"/>
      <c r="I49" s="58"/>
      <c r="J49" s="58"/>
    </row>
    <row r="50" ht="14.75" spans="2:10">
      <c r="B50" s="92" t="s">
        <v>308</v>
      </c>
      <c r="C50" s="93" t="s">
        <v>309</v>
      </c>
      <c r="D50" s="94"/>
      <c r="E50" s="94"/>
      <c r="F50" s="111"/>
      <c r="G50" s="96">
        <f>SUM(G48:G49)</f>
        <v>103500</v>
      </c>
      <c r="H50" s="58"/>
      <c r="I50" s="58"/>
      <c r="J50" s="58"/>
    </row>
    <row r="51" ht="14.75"/>
    <row r="53" ht="16.25" spans="1:7">
      <c r="A53" s="56" t="s">
        <v>326</v>
      </c>
      <c r="B53" s="121" t="s">
        <v>327</v>
      </c>
      <c r="C53" s="121"/>
      <c r="D53" s="59"/>
      <c r="E53" s="59"/>
      <c r="F53" s="59"/>
      <c r="G53" s="59"/>
    </row>
    <row r="54" ht="28.75" spans="2:7">
      <c r="B54" s="62" t="s">
        <v>15</v>
      </c>
      <c r="C54" s="63" t="s">
        <v>292</v>
      </c>
      <c r="D54" s="63" t="s">
        <v>293</v>
      </c>
      <c r="E54" s="63" t="s">
        <v>294</v>
      </c>
      <c r="F54" s="63" t="s">
        <v>295</v>
      </c>
      <c r="G54" s="114" t="s">
        <v>296</v>
      </c>
    </row>
    <row r="55" spans="2:7">
      <c r="B55" s="66" t="s">
        <v>160</v>
      </c>
      <c r="C55" s="67" t="s">
        <v>297</v>
      </c>
      <c r="D55" s="68"/>
      <c r="E55" s="68"/>
      <c r="F55" s="74"/>
      <c r="G55" s="116"/>
    </row>
    <row r="56" spans="2:7">
      <c r="B56" s="71">
        <v>1</v>
      </c>
      <c r="C56" s="67" t="s">
        <v>298</v>
      </c>
      <c r="D56" s="72" t="s">
        <v>299</v>
      </c>
      <c r="E56" s="117">
        <v>0.1</v>
      </c>
      <c r="F56" s="74">
        <f>VLOOKUP(C56,upahbahan,3,FALSE)</f>
        <v>100000</v>
      </c>
      <c r="G56" s="75">
        <f>E56*F56</f>
        <v>10000</v>
      </c>
    </row>
    <row r="57" spans="2:7">
      <c r="B57" s="71">
        <v>2</v>
      </c>
      <c r="C57" s="67" t="s">
        <v>300</v>
      </c>
      <c r="D57" s="72" t="s">
        <v>299</v>
      </c>
      <c r="E57" s="117">
        <v>0.01</v>
      </c>
      <c r="F57" s="74"/>
      <c r="G57" s="75">
        <f>E57*F57</f>
        <v>0</v>
      </c>
    </row>
    <row r="58" spans="2:7">
      <c r="B58" s="76" t="s">
        <v>301</v>
      </c>
      <c r="C58" s="118"/>
      <c r="D58" s="118"/>
      <c r="E58" s="118"/>
      <c r="F58" s="119"/>
      <c r="G58" s="75">
        <f>SUM(G56:G57)</f>
        <v>10000</v>
      </c>
    </row>
    <row r="59" spans="2:7">
      <c r="B59" s="66" t="s">
        <v>163</v>
      </c>
      <c r="C59" s="67" t="s">
        <v>302</v>
      </c>
      <c r="D59" s="68"/>
      <c r="E59" s="68"/>
      <c r="F59" s="68"/>
      <c r="G59" s="116"/>
    </row>
    <row r="60" spans="2:7">
      <c r="B60" s="66">
        <v>1</v>
      </c>
      <c r="C60" s="122" t="str">
        <f>'Upah Bahan'!E96</f>
        <v>Tanah biasa (quarry)</v>
      </c>
      <c r="D60" s="123" t="s">
        <v>319</v>
      </c>
      <c r="E60" s="124">
        <v>1.4</v>
      </c>
      <c r="F60" s="74">
        <f>'Upah Bahan'!G96</f>
        <v>44000</v>
      </c>
      <c r="G60" s="75">
        <f>E60*F60</f>
        <v>61600</v>
      </c>
    </row>
    <row r="61" spans="2:7">
      <c r="B61" s="76" t="s">
        <v>303</v>
      </c>
      <c r="C61" s="118"/>
      <c r="D61" s="118"/>
      <c r="E61" s="118"/>
      <c r="F61" s="119"/>
      <c r="G61" s="75">
        <f>SUM(G60)</f>
        <v>61600</v>
      </c>
    </row>
    <row r="62" spans="2:7">
      <c r="B62" s="66" t="s">
        <v>168</v>
      </c>
      <c r="C62" s="67" t="s">
        <v>304</v>
      </c>
      <c r="D62" s="82"/>
      <c r="E62" s="82"/>
      <c r="F62" s="82"/>
      <c r="G62" s="116"/>
    </row>
    <row r="63" spans="2:7">
      <c r="B63" s="76" t="s">
        <v>305</v>
      </c>
      <c r="C63" s="118"/>
      <c r="D63" s="118"/>
      <c r="E63" s="118"/>
      <c r="F63" s="119"/>
      <c r="G63" s="120">
        <v>0</v>
      </c>
    </row>
    <row r="64" spans="2:7">
      <c r="B64" s="86" t="s">
        <v>173</v>
      </c>
      <c r="C64" s="87" t="s">
        <v>306</v>
      </c>
      <c r="D64" s="88"/>
      <c r="E64" s="88"/>
      <c r="F64" s="90"/>
      <c r="G64" s="75">
        <f>G58+G61+G63</f>
        <v>71600</v>
      </c>
    </row>
    <row r="65" spans="2:7">
      <c r="B65" s="86" t="s">
        <v>177</v>
      </c>
      <c r="C65" s="87" t="s">
        <v>328</v>
      </c>
      <c r="D65" s="88"/>
      <c r="E65" s="90"/>
      <c r="F65" s="91">
        <v>0.15</v>
      </c>
      <c r="G65" s="75">
        <f>G64*F65</f>
        <v>10740</v>
      </c>
    </row>
    <row r="66" ht="14.75" spans="2:7">
      <c r="B66" s="92" t="s">
        <v>308</v>
      </c>
      <c r="C66" s="93" t="s">
        <v>309</v>
      </c>
      <c r="D66" s="94"/>
      <c r="E66" s="94"/>
      <c r="F66" s="111"/>
      <c r="G66" s="96">
        <f>SUM(G64:G65)</f>
        <v>82340</v>
      </c>
    </row>
    <row r="67" ht="14.75"/>
    <row r="69" ht="16.25" spans="1:7">
      <c r="A69" s="56" t="s">
        <v>329</v>
      </c>
      <c r="B69" s="112" t="s">
        <v>330</v>
      </c>
      <c r="C69" s="58"/>
      <c r="D69" s="98"/>
      <c r="E69" s="98"/>
      <c r="F69" s="98"/>
      <c r="G69" s="98"/>
    </row>
    <row r="70" ht="28.75" spans="2:7">
      <c r="B70" s="62" t="s">
        <v>15</v>
      </c>
      <c r="C70" s="63" t="s">
        <v>292</v>
      </c>
      <c r="D70" s="63" t="s">
        <v>293</v>
      </c>
      <c r="E70" s="63" t="s">
        <v>294</v>
      </c>
      <c r="F70" s="63" t="s">
        <v>295</v>
      </c>
      <c r="G70" s="114" t="s">
        <v>296</v>
      </c>
    </row>
    <row r="71" spans="2:7">
      <c r="B71" s="66" t="s">
        <v>160</v>
      </c>
      <c r="C71" s="67" t="s">
        <v>297</v>
      </c>
      <c r="D71" s="68"/>
      <c r="E71" s="68"/>
      <c r="F71" s="68"/>
      <c r="G71" s="116"/>
    </row>
    <row r="72" spans="2:7">
      <c r="B72" s="71">
        <v>1</v>
      </c>
      <c r="C72" s="67" t="s">
        <v>298</v>
      </c>
      <c r="D72" s="72" t="s">
        <v>299</v>
      </c>
      <c r="E72" s="73">
        <v>0.75</v>
      </c>
      <c r="F72" s="74">
        <f>VLOOKUP(C72,upahbahan,3,FALSE)</f>
        <v>100000</v>
      </c>
      <c r="G72" s="75">
        <f>E72*F72</f>
        <v>75000</v>
      </c>
    </row>
    <row r="73" spans="2:7">
      <c r="B73" s="71">
        <v>2</v>
      </c>
      <c r="C73" s="67" t="s">
        <v>300</v>
      </c>
      <c r="D73" s="72" t="s">
        <v>299</v>
      </c>
      <c r="E73" s="73">
        <v>0.038</v>
      </c>
      <c r="F73" s="74"/>
      <c r="G73" s="75">
        <f>E73*F73</f>
        <v>0</v>
      </c>
    </row>
    <row r="74" spans="2:7">
      <c r="B74" s="76" t="s">
        <v>301</v>
      </c>
      <c r="C74" s="77"/>
      <c r="D74" s="77"/>
      <c r="E74" s="77"/>
      <c r="F74" s="125"/>
      <c r="G74" s="75">
        <f>SUM(G72:G73)</f>
        <v>75000</v>
      </c>
    </row>
    <row r="75" spans="2:7">
      <c r="B75" s="66" t="s">
        <v>163</v>
      </c>
      <c r="C75" s="67" t="s">
        <v>302</v>
      </c>
      <c r="D75" s="68"/>
      <c r="E75" s="68"/>
      <c r="F75" s="68"/>
      <c r="G75" s="116"/>
    </row>
    <row r="76" spans="2:7">
      <c r="B76" s="76" t="s">
        <v>303</v>
      </c>
      <c r="C76" s="118"/>
      <c r="D76" s="118"/>
      <c r="E76" s="118"/>
      <c r="F76" s="119"/>
      <c r="G76" s="120">
        <v>0</v>
      </c>
    </row>
    <row r="77" spans="2:7">
      <c r="B77" s="66" t="s">
        <v>168</v>
      </c>
      <c r="C77" s="67" t="s">
        <v>304</v>
      </c>
      <c r="D77" s="68"/>
      <c r="E77" s="68"/>
      <c r="F77" s="68"/>
      <c r="G77" s="116"/>
    </row>
    <row r="78" spans="2:7">
      <c r="B78" s="76" t="s">
        <v>305</v>
      </c>
      <c r="C78" s="118"/>
      <c r="D78" s="118"/>
      <c r="E78" s="118"/>
      <c r="F78" s="119"/>
      <c r="G78" s="120">
        <v>0</v>
      </c>
    </row>
    <row r="79" spans="2:7">
      <c r="B79" s="86" t="s">
        <v>173</v>
      </c>
      <c r="C79" s="87" t="s">
        <v>306</v>
      </c>
      <c r="D79" s="88"/>
      <c r="E79" s="88"/>
      <c r="F79" s="90"/>
      <c r="G79" s="75">
        <f>G74+G76+G78</f>
        <v>75000</v>
      </c>
    </row>
    <row r="80" spans="2:7">
      <c r="B80" s="86" t="s">
        <v>177</v>
      </c>
      <c r="C80" s="87" t="s">
        <v>307</v>
      </c>
      <c r="D80" s="88"/>
      <c r="E80" s="90"/>
      <c r="F80" s="91">
        <v>0.15</v>
      </c>
      <c r="G80" s="75">
        <f>G79*F80</f>
        <v>11250</v>
      </c>
    </row>
    <row r="81" ht="14.75" spans="2:7">
      <c r="B81" s="92" t="s">
        <v>308</v>
      </c>
      <c r="C81" s="93" t="s">
        <v>309</v>
      </c>
      <c r="D81" s="94"/>
      <c r="E81" s="94"/>
      <c r="F81" s="111"/>
      <c r="G81" s="96">
        <f>SUM(G79:G80)</f>
        <v>86250</v>
      </c>
    </row>
    <row r="82" ht="14.75"/>
    <row r="84" ht="16.25" spans="1:7">
      <c r="A84" s="56" t="s">
        <v>331</v>
      </c>
      <c r="B84" s="121" t="s">
        <v>332</v>
      </c>
      <c r="C84" s="121"/>
      <c r="D84" s="59"/>
      <c r="E84" s="59"/>
      <c r="F84" s="59"/>
      <c r="G84" s="59"/>
    </row>
    <row r="85" ht="28.75" spans="2:7">
      <c r="B85" s="62" t="s">
        <v>15</v>
      </c>
      <c r="C85" s="63" t="s">
        <v>292</v>
      </c>
      <c r="D85" s="63" t="s">
        <v>293</v>
      </c>
      <c r="E85" s="63" t="s">
        <v>294</v>
      </c>
      <c r="F85" s="63" t="s">
        <v>295</v>
      </c>
      <c r="G85" s="114" t="s">
        <v>296</v>
      </c>
    </row>
    <row r="86" spans="2:7">
      <c r="B86" s="66" t="s">
        <v>160</v>
      </c>
      <c r="C86" s="67" t="s">
        <v>297</v>
      </c>
      <c r="D86" s="68"/>
      <c r="E86" s="68"/>
      <c r="F86" s="68"/>
      <c r="G86" s="116"/>
    </row>
    <row r="87" spans="2:7">
      <c r="B87" s="71">
        <v>1</v>
      </c>
      <c r="C87" s="67" t="s">
        <v>298</v>
      </c>
      <c r="D87" s="72" t="s">
        <v>299</v>
      </c>
      <c r="E87" s="117">
        <v>0.3</v>
      </c>
      <c r="F87" s="74">
        <f>VLOOKUP(C87,upahbahan,3,FALSE)</f>
        <v>100000</v>
      </c>
      <c r="G87" s="75">
        <f>E87*F87</f>
        <v>30000</v>
      </c>
    </row>
    <row r="88" spans="2:7">
      <c r="B88" s="71">
        <v>2</v>
      </c>
      <c r="C88" s="67" t="s">
        <v>300</v>
      </c>
      <c r="D88" s="72" t="s">
        <v>299</v>
      </c>
      <c r="E88" s="117">
        <v>0.015</v>
      </c>
      <c r="F88" s="74"/>
      <c r="G88" s="75">
        <f>E88*F88</f>
        <v>0</v>
      </c>
    </row>
    <row r="89" spans="2:7">
      <c r="B89" s="76" t="s">
        <v>301</v>
      </c>
      <c r="C89" s="118"/>
      <c r="D89" s="118"/>
      <c r="E89" s="118"/>
      <c r="F89" s="119"/>
      <c r="G89" s="75">
        <f>SUM(G87:G88)</f>
        <v>30000</v>
      </c>
    </row>
    <row r="90" spans="2:7">
      <c r="B90" s="66" t="s">
        <v>163</v>
      </c>
      <c r="C90" s="67" t="s">
        <v>302</v>
      </c>
      <c r="D90" s="68"/>
      <c r="E90" s="68"/>
      <c r="F90" s="68"/>
      <c r="G90" s="116"/>
    </row>
    <row r="91" spans="2:7">
      <c r="B91" s="66">
        <v>1</v>
      </c>
      <c r="C91" s="67" t="s">
        <v>333</v>
      </c>
      <c r="D91" s="123" t="s">
        <v>319</v>
      </c>
      <c r="E91" s="124">
        <v>1.2</v>
      </c>
      <c r="F91" s="74">
        <v>115000</v>
      </c>
      <c r="G91" s="75">
        <f>E91*F91</f>
        <v>138000</v>
      </c>
    </row>
    <row r="92" spans="2:7">
      <c r="B92" s="76" t="s">
        <v>303</v>
      </c>
      <c r="C92" s="118"/>
      <c r="D92" s="118"/>
      <c r="E92" s="118"/>
      <c r="F92" s="119"/>
      <c r="G92" s="75">
        <f>SUM(G91)</f>
        <v>138000</v>
      </c>
    </row>
    <row r="93" spans="2:7">
      <c r="B93" s="66" t="s">
        <v>168</v>
      </c>
      <c r="C93" s="67" t="s">
        <v>304</v>
      </c>
      <c r="D93" s="82"/>
      <c r="E93" s="82"/>
      <c r="F93" s="82"/>
      <c r="G93" s="116"/>
    </row>
    <row r="94" spans="2:7">
      <c r="B94" s="76" t="s">
        <v>305</v>
      </c>
      <c r="C94" s="118"/>
      <c r="D94" s="118"/>
      <c r="E94" s="118"/>
      <c r="F94" s="119"/>
      <c r="G94" s="120">
        <v>0</v>
      </c>
    </row>
    <row r="95" spans="2:7">
      <c r="B95" s="86" t="s">
        <v>173</v>
      </c>
      <c r="C95" s="87" t="s">
        <v>306</v>
      </c>
      <c r="D95" s="88"/>
      <c r="E95" s="88"/>
      <c r="F95" s="90"/>
      <c r="G95" s="75">
        <f>G89+G92+G94</f>
        <v>168000</v>
      </c>
    </row>
    <row r="96" spans="2:7">
      <c r="B96" s="86" t="s">
        <v>177</v>
      </c>
      <c r="C96" s="87" t="s">
        <v>328</v>
      </c>
      <c r="D96" s="88"/>
      <c r="E96" s="90"/>
      <c r="F96" s="91">
        <v>0.15</v>
      </c>
      <c r="G96" s="75">
        <f>G95*F96</f>
        <v>25200</v>
      </c>
    </row>
    <row r="97" ht="14.75" spans="2:7">
      <c r="B97" s="92" t="s">
        <v>308</v>
      </c>
      <c r="C97" s="93" t="s">
        <v>309</v>
      </c>
      <c r="D97" s="94"/>
      <c r="E97" s="94"/>
      <c r="F97" s="111"/>
      <c r="G97" s="96">
        <f>SUM(G95:G96)</f>
        <v>193200</v>
      </c>
    </row>
    <row r="98" ht="14.75"/>
    <row r="100" ht="14.55" customHeight="1" spans="1:7">
      <c r="A100" s="56" t="s">
        <v>334</v>
      </c>
      <c r="B100" s="126" t="s">
        <v>335</v>
      </c>
      <c r="C100" s="127"/>
      <c r="D100" s="127"/>
      <c r="E100" s="127"/>
      <c r="F100" s="127"/>
      <c r="G100" s="127"/>
    </row>
    <row r="101" ht="28.75" spans="2:7">
      <c r="B101" s="62" t="s">
        <v>15</v>
      </c>
      <c r="C101" s="63" t="s">
        <v>292</v>
      </c>
      <c r="D101" s="63" t="s">
        <v>293</v>
      </c>
      <c r="E101" s="63" t="s">
        <v>294</v>
      </c>
      <c r="F101" s="63" t="s">
        <v>295</v>
      </c>
      <c r="G101" s="114" t="s">
        <v>296</v>
      </c>
    </row>
    <row r="102" spans="2:7">
      <c r="B102" s="66" t="s">
        <v>160</v>
      </c>
      <c r="C102" s="67" t="s">
        <v>297</v>
      </c>
      <c r="D102" s="68"/>
      <c r="E102" s="68"/>
      <c r="F102" s="68"/>
      <c r="G102" s="116"/>
    </row>
    <row r="103" spans="2:7">
      <c r="B103" s="71">
        <v>1</v>
      </c>
      <c r="C103" s="67" t="s">
        <v>298</v>
      </c>
      <c r="D103" s="72" t="s">
        <v>299</v>
      </c>
      <c r="E103" s="73">
        <v>1.5</v>
      </c>
      <c r="F103" s="74">
        <f>VLOOKUP(C103,upahbahan,3,FALSE)</f>
        <v>100000</v>
      </c>
      <c r="G103" s="75">
        <f>E103*F103</f>
        <v>150000</v>
      </c>
    </row>
    <row r="104" spans="2:7">
      <c r="B104" s="71">
        <v>2</v>
      </c>
      <c r="C104" s="67" t="s">
        <v>336</v>
      </c>
      <c r="D104" s="72" t="s">
        <v>299</v>
      </c>
      <c r="E104" s="73">
        <v>0.5</v>
      </c>
      <c r="F104" s="74">
        <f>VLOOKUP(C104,upahbahan,3,FALSE)</f>
        <v>150000</v>
      </c>
      <c r="G104" s="75">
        <f>E104*F104</f>
        <v>75000</v>
      </c>
    </row>
    <row r="105" spans="2:7">
      <c r="B105" s="71">
        <v>3</v>
      </c>
      <c r="C105" s="67" t="s">
        <v>300</v>
      </c>
      <c r="D105" s="72" t="s">
        <v>299</v>
      </c>
      <c r="E105" s="73">
        <v>0.15</v>
      </c>
      <c r="F105" s="74"/>
      <c r="G105" s="75">
        <f>E105*F105</f>
        <v>0</v>
      </c>
    </row>
    <row r="106" spans="2:7">
      <c r="B106" s="76" t="s">
        <v>301</v>
      </c>
      <c r="C106" s="118"/>
      <c r="D106" s="118"/>
      <c r="E106" s="128"/>
      <c r="F106" s="119"/>
      <c r="G106" s="75">
        <f>SUM(G103:G105)</f>
        <v>225000</v>
      </c>
    </row>
    <row r="107" spans="2:7">
      <c r="B107" s="66" t="s">
        <v>163</v>
      </c>
      <c r="C107" s="67" t="s">
        <v>302</v>
      </c>
      <c r="D107" s="68"/>
      <c r="E107" s="68"/>
      <c r="F107" s="68"/>
      <c r="G107" s="116"/>
    </row>
    <row r="108" spans="2:7">
      <c r="B108" s="71">
        <v>1</v>
      </c>
      <c r="C108" s="122" t="str">
        <f>'Upah Bahan'!E58</f>
        <v>Batu belah (quarry)</v>
      </c>
      <c r="D108" s="72" t="s">
        <v>319</v>
      </c>
      <c r="E108" s="73">
        <v>1.2</v>
      </c>
      <c r="F108" s="74">
        <f>'Upah Bahan'!G58</f>
        <v>127500</v>
      </c>
      <c r="G108" s="75">
        <f>E108*F108</f>
        <v>153000</v>
      </c>
    </row>
    <row r="109" spans="2:7">
      <c r="B109" s="71">
        <v>2</v>
      </c>
      <c r="C109" s="67" t="s">
        <v>337</v>
      </c>
      <c r="D109" s="72" t="s">
        <v>76</v>
      </c>
      <c r="E109" s="73">
        <v>202</v>
      </c>
      <c r="F109" s="74">
        <f>VLOOKUP(C109,upahbahan,3,FALSE)</f>
        <v>1600</v>
      </c>
      <c r="G109" s="75">
        <f>E109*F109</f>
        <v>323200</v>
      </c>
    </row>
    <row r="110" spans="2:7">
      <c r="B110" s="71">
        <v>3</v>
      </c>
      <c r="C110" s="122" t="s">
        <v>338</v>
      </c>
      <c r="D110" s="72" t="s">
        <v>319</v>
      </c>
      <c r="E110" s="73">
        <v>0.485</v>
      </c>
      <c r="F110" s="74">
        <f>F91</f>
        <v>115000</v>
      </c>
      <c r="G110" s="75">
        <f>E110*F110</f>
        <v>55775</v>
      </c>
    </row>
    <row r="111" spans="2:7">
      <c r="B111" s="76" t="s">
        <v>303</v>
      </c>
      <c r="C111" s="118"/>
      <c r="D111" s="118"/>
      <c r="E111" s="118"/>
      <c r="F111" s="119"/>
      <c r="G111" s="75">
        <f>SUM(G108:G110)</f>
        <v>531975</v>
      </c>
    </row>
    <row r="112" spans="2:7">
      <c r="B112" s="66" t="s">
        <v>168</v>
      </c>
      <c r="C112" s="67" t="s">
        <v>304</v>
      </c>
      <c r="D112" s="68"/>
      <c r="E112" s="68"/>
      <c r="F112" s="68"/>
      <c r="G112" s="116"/>
    </row>
    <row r="113" spans="2:7">
      <c r="B113" s="76" t="s">
        <v>305</v>
      </c>
      <c r="C113" s="118"/>
      <c r="D113" s="118"/>
      <c r="E113" s="118"/>
      <c r="F113" s="119"/>
      <c r="G113" s="120">
        <v>0</v>
      </c>
    </row>
    <row r="114" spans="2:7">
      <c r="B114" s="86" t="s">
        <v>173</v>
      </c>
      <c r="C114" s="87" t="s">
        <v>306</v>
      </c>
      <c r="D114" s="88"/>
      <c r="E114" s="88"/>
      <c r="F114" s="90"/>
      <c r="G114" s="75">
        <f>G113+G111+G106</f>
        <v>756975</v>
      </c>
    </row>
    <row r="115" spans="2:7">
      <c r="B115" s="86" t="s">
        <v>177</v>
      </c>
      <c r="C115" s="87" t="s">
        <v>328</v>
      </c>
      <c r="D115" s="88"/>
      <c r="E115" s="90"/>
      <c r="F115" s="91">
        <v>0.15</v>
      </c>
      <c r="G115" s="75">
        <f>G114*F115</f>
        <v>113546.25</v>
      </c>
    </row>
    <row r="116" ht="14.75" spans="2:7">
      <c r="B116" s="92" t="s">
        <v>308</v>
      </c>
      <c r="C116" s="93" t="s">
        <v>309</v>
      </c>
      <c r="D116" s="94"/>
      <c r="E116" s="94"/>
      <c r="F116" s="111"/>
      <c r="G116" s="96">
        <f>SUM(G114:G115)</f>
        <v>870521.25</v>
      </c>
    </row>
    <row r="117" ht="14.75"/>
    <row r="119" ht="16.25" spans="1:7">
      <c r="A119" s="1080" t="s">
        <v>339</v>
      </c>
      <c r="B119" s="130" t="s">
        <v>340</v>
      </c>
      <c r="C119" s="130"/>
      <c r="D119" s="131"/>
      <c r="E119" s="131"/>
      <c r="F119" s="131"/>
      <c r="G119" s="131"/>
    </row>
    <row r="120" ht="28.75" spans="2:7">
      <c r="B120" s="62" t="s">
        <v>15</v>
      </c>
      <c r="C120" s="63" t="s">
        <v>292</v>
      </c>
      <c r="D120" s="63" t="s">
        <v>293</v>
      </c>
      <c r="E120" s="63" t="s">
        <v>294</v>
      </c>
      <c r="F120" s="63" t="s">
        <v>295</v>
      </c>
      <c r="G120" s="114" t="s">
        <v>296</v>
      </c>
    </row>
    <row r="121" spans="2:7">
      <c r="B121" s="66" t="s">
        <v>160</v>
      </c>
      <c r="C121" s="67" t="s">
        <v>297</v>
      </c>
      <c r="D121" s="68"/>
      <c r="E121" s="68"/>
      <c r="F121" s="68"/>
      <c r="G121" s="116"/>
    </row>
    <row r="122" spans="2:7">
      <c r="B122" s="71">
        <v>1</v>
      </c>
      <c r="C122" s="67" t="s">
        <v>298</v>
      </c>
      <c r="D122" s="72" t="s">
        <v>299</v>
      </c>
      <c r="E122" s="117">
        <v>0.2</v>
      </c>
      <c r="F122" s="74">
        <f>VLOOKUP(C122,upahbahan,3,FALSE)</f>
        <v>100000</v>
      </c>
      <c r="G122" s="75">
        <f>E122*F122</f>
        <v>20000</v>
      </c>
    </row>
    <row r="123" spans="2:7">
      <c r="B123" s="71">
        <v>2</v>
      </c>
      <c r="C123" s="67" t="s">
        <v>336</v>
      </c>
      <c r="D123" s="72" t="s">
        <v>299</v>
      </c>
      <c r="E123" s="117">
        <v>0.1</v>
      </c>
      <c r="F123" s="74">
        <f>VLOOKUP(C123,upahbahan,3,FALSE)</f>
        <v>150000</v>
      </c>
      <c r="G123" s="75">
        <f>E123*F123</f>
        <v>15000</v>
      </c>
    </row>
    <row r="124" spans="2:7">
      <c r="B124" s="71">
        <v>3</v>
      </c>
      <c r="C124" s="67" t="s">
        <v>316</v>
      </c>
      <c r="D124" s="72" t="s">
        <v>299</v>
      </c>
      <c r="E124" s="117">
        <v>0.01</v>
      </c>
      <c r="F124" s="74"/>
      <c r="G124" s="75">
        <f>E124*F124</f>
        <v>0</v>
      </c>
    </row>
    <row r="125" spans="2:7">
      <c r="B125" s="71">
        <v>4</v>
      </c>
      <c r="C125" s="67" t="s">
        <v>300</v>
      </c>
      <c r="D125" s="72" t="s">
        <v>299</v>
      </c>
      <c r="E125" s="117">
        <v>0.0033</v>
      </c>
      <c r="F125" s="74"/>
      <c r="G125" s="75">
        <f>E125*F125</f>
        <v>0</v>
      </c>
    </row>
    <row r="126" spans="2:7">
      <c r="B126" s="76" t="s">
        <v>341</v>
      </c>
      <c r="C126" s="118"/>
      <c r="D126" s="118"/>
      <c r="E126" s="128"/>
      <c r="F126" s="132"/>
      <c r="G126" s="75">
        <f>SUM(G122:G125)</f>
        <v>35000</v>
      </c>
    </row>
    <row r="127" spans="2:7">
      <c r="B127" s="66" t="s">
        <v>163</v>
      </c>
      <c r="C127" s="67" t="s">
        <v>302</v>
      </c>
      <c r="D127" s="68"/>
      <c r="E127" s="68"/>
      <c r="F127" s="68"/>
      <c r="G127" s="116"/>
    </row>
    <row r="128" spans="2:7">
      <c r="B128" s="71">
        <v>1</v>
      </c>
      <c r="C128" s="67" t="s">
        <v>337</v>
      </c>
      <c r="D128" s="72" t="s">
        <v>76</v>
      </c>
      <c r="E128" s="73">
        <v>6.24</v>
      </c>
      <c r="F128" s="74">
        <f>VLOOKUP(C128,upahbahan,3,FALSE)</f>
        <v>1600</v>
      </c>
      <c r="G128" s="75">
        <f>E128*F128</f>
        <v>9984</v>
      </c>
    </row>
    <row r="129" spans="2:7">
      <c r="B129" s="71">
        <v>2</v>
      </c>
      <c r="C129" s="122" t="s">
        <v>338</v>
      </c>
      <c r="D129" s="72" t="s">
        <v>319</v>
      </c>
      <c r="E129" s="73">
        <v>0.024</v>
      </c>
      <c r="F129" s="74">
        <f>F110</f>
        <v>115000</v>
      </c>
      <c r="G129" s="75">
        <f>E129*F129</f>
        <v>2760</v>
      </c>
    </row>
    <row r="130" spans="2:7">
      <c r="B130" s="76" t="s">
        <v>303</v>
      </c>
      <c r="C130" s="118"/>
      <c r="D130" s="118"/>
      <c r="E130" s="118"/>
      <c r="F130" s="119"/>
      <c r="G130" s="75">
        <f>SUM(G128:G129)</f>
        <v>12744</v>
      </c>
    </row>
    <row r="131" spans="2:7">
      <c r="B131" s="133" t="s">
        <v>168</v>
      </c>
      <c r="C131" s="67" t="s">
        <v>304</v>
      </c>
      <c r="D131" s="68"/>
      <c r="E131" s="68"/>
      <c r="F131" s="68"/>
      <c r="G131" s="116"/>
    </row>
    <row r="132" spans="2:7">
      <c r="B132" s="76" t="s">
        <v>305</v>
      </c>
      <c r="C132" s="118"/>
      <c r="D132" s="118"/>
      <c r="E132" s="118"/>
      <c r="F132" s="119"/>
      <c r="G132" s="120">
        <v>0</v>
      </c>
    </row>
    <row r="133" spans="2:7">
      <c r="B133" s="86" t="s">
        <v>173</v>
      </c>
      <c r="C133" s="87" t="s">
        <v>306</v>
      </c>
      <c r="D133" s="88"/>
      <c r="E133" s="88"/>
      <c r="F133" s="90"/>
      <c r="G133" s="75">
        <f>G132+G130+G126</f>
        <v>47744</v>
      </c>
    </row>
    <row r="134" spans="2:7">
      <c r="B134" s="86" t="s">
        <v>177</v>
      </c>
      <c r="C134" s="87" t="s">
        <v>328</v>
      </c>
      <c r="D134" s="88"/>
      <c r="E134" s="90"/>
      <c r="F134" s="91">
        <v>0.15</v>
      </c>
      <c r="G134" s="75">
        <f>G133*F134</f>
        <v>7161.6</v>
      </c>
    </row>
    <row r="135" ht="14.75" spans="2:7">
      <c r="B135" s="92" t="s">
        <v>308</v>
      </c>
      <c r="C135" s="93" t="s">
        <v>309</v>
      </c>
      <c r="D135" s="94"/>
      <c r="E135" s="94"/>
      <c r="F135" s="111"/>
      <c r="G135" s="96">
        <f>SUM(G133:G134)</f>
        <v>54905.6</v>
      </c>
    </row>
    <row r="136" ht="14.75"/>
    <row r="138" ht="14.55" customHeight="1" spans="1:7">
      <c r="A138" s="56" t="s">
        <v>342</v>
      </c>
      <c r="B138" s="126" t="s">
        <v>343</v>
      </c>
      <c r="C138" s="127"/>
      <c r="D138" s="127"/>
      <c r="E138" s="127"/>
      <c r="F138" s="127"/>
      <c r="G138" s="127"/>
    </row>
    <row r="139" ht="28.75" spans="2:7">
      <c r="B139" s="62" t="s">
        <v>15</v>
      </c>
      <c r="C139" s="63" t="s">
        <v>292</v>
      </c>
      <c r="D139" s="63" t="s">
        <v>293</v>
      </c>
      <c r="E139" s="63" t="s">
        <v>294</v>
      </c>
      <c r="F139" s="63" t="s">
        <v>295</v>
      </c>
      <c r="G139" s="114" t="s">
        <v>296</v>
      </c>
    </row>
    <row r="140" spans="2:7">
      <c r="B140" s="66" t="s">
        <v>160</v>
      </c>
      <c r="C140" s="67" t="s">
        <v>297</v>
      </c>
      <c r="D140" s="68"/>
      <c r="E140" s="68"/>
      <c r="F140" s="68"/>
      <c r="G140" s="116"/>
    </row>
    <row r="141" spans="2:7">
      <c r="B141" s="71">
        <v>1</v>
      </c>
      <c r="C141" s="67" t="s">
        <v>298</v>
      </c>
      <c r="D141" s="72" t="s">
        <v>299</v>
      </c>
      <c r="E141" s="134">
        <v>0.0008</v>
      </c>
      <c r="F141" s="74">
        <f>VLOOKUP(C141,upahbahan,3,FALSE)</f>
        <v>100000</v>
      </c>
      <c r="G141" s="75">
        <f>E141*F141</f>
        <v>80</v>
      </c>
    </row>
    <row r="142" spans="2:7">
      <c r="B142" s="71">
        <v>2</v>
      </c>
      <c r="C142" s="67" t="s">
        <v>344</v>
      </c>
      <c r="D142" s="72" t="s">
        <v>299</v>
      </c>
      <c r="E142" s="134">
        <v>0.0004</v>
      </c>
      <c r="F142" s="74">
        <f>VLOOKUP(C142,upahbahan,3,FALSE)</f>
        <v>123600</v>
      </c>
      <c r="G142" s="75">
        <f>E142*F142</f>
        <v>49.44</v>
      </c>
    </row>
    <row r="143" spans="2:7">
      <c r="B143" s="71">
        <v>3</v>
      </c>
      <c r="C143" s="67" t="s">
        <v>316</v>
      </c>
      <c r="D143" s="72" t="s">
        <v>299</v>
      </c>
      <c r="E143" s="134">
        <v>4e-5</v>
      </c>
      <c r="F143" s="74"/>
      <c r="G143" s="75">
        <f>E143*F143</f>
        <v>0</v>
      </c>
    </row>
    <row r="144" spans="2:7">
      <c r="B144" s="71">
        <v>4</v>
      </c>
      <c r="C144" s="67" t="s">
        <v>300</v>
      </c>
      <c r="D144" s="72" t="s">
        <v>299</v>
      </c>
      <c r="E144" s="134">
        <v>8e-5</v>
      </c>
      <c r="F144" s="74"/>
      <c r="G144" s="75">
        <f>E144*F144</f>
        <v>0</v>
      </c>
    </row>
    <row r="145" spans="2:7">
      <c r="B145" s="76" t="s">
        <v>301</v>
      </c>
      <c r="C145" s="118"/>
      <c r="D145" s="118"/>
      <c r="E145" s="128"/>
      <c r="F145" s="119"/>
      <c r="G145" s="75">
        <f>SUM(G141:G144)</f>
        <v>129.44</v>
      </c>
    </row>
    <row r="146" spans="2:7">
      <c r="B146" s="66" t="s">
        <v>163</v>
      </c>
      <c r="C146" s="67" t="s">
        <v>302</v>
      </c>
      <c r="D146" s="68"/>
      <c r="E146" s="68"/>
      <c r="F146" s="68"/>
      <c r="G146" s="116"/>
    </row>
    <row r="147" spans="2:7">
      <c r="B147" s="71">
        <v>1</v>
      </c>
      <c r="C147" s="67" t="s">
        <v>345</v>
      </c>
      <c r="D147" s="72" t="s">
        <v>76</v>
      </c>
      <c r="E147" s="73">
        <v>1.02</v>
      </c>
      <c r="F147" s="74">
        <f>VLOOKUP(C147,upahbahan,3,FALSE)</f>
        <v>14250</v>
      </c>
      <c r="G147" s="75">
        <f>E147*F147</f>
        <v>14535</v>
      </c>
    </row>
    <row r="148" spans="2:7">
      <c r="B148" s="71">
        <v>2</v>
      </c>
      <c r="C148" s="67" t="s">
        <v>346</v>
      </c>
      <c r="D148" s="72" t="s">
        <v>76</v>
      </c>
      <c r="E148" s="135">
        <v>0.015</v>
      </c>
      <c r="F148" s="74">
        <f>VLOOKUP(C148,upahbahan,3,FALSE)</f>
        <v>18800</v>
      </c>
      <c r="G148" s="75">
        <f>E148*F148</f>
        <v>282</v>
      </c>
    </row>
    <row r="149" spans="2:7">
      <c r="B149" s="76" t="s">
        <v>303</v>
      </c>
      <c r="C149" s="118"/>
      <c r="D149" s="118"/>
      <c r="E149" s="118"/>
      <c r="F149" s="119"/>
      <c r="G149" s="75">
        <f>SUM(G147:G148)</f>
        <v>14817</v>
      </c>
    </row>
    <row r="150" spans="2:7">
      <c r="B150" s="66" t="s">
        <v>168</v>
      </c>
      <c r="C150" s="67" t="s">
        <v>304</v>
      </c>
      <c r="D150" s="68"/>
      <c r="E150" s="68"/>
      <c r="F150" s="68"/>
      <c r="G150" s="116"/>
    </row>
    <row r="151" spans="2:7">
      <c r="B151" s="1081" t="s">
        <v>312</v>
      </c>
      <c r="C151" s="67" t="s">
        <v>347</v>
      </c>
      <c r="D151" s="123" t="s">
        <v>323</v>
      </c>
      <c r="E151" s="124">
        <v>0.002</v>
      </c>
      <c r="F151" s="74">
        <f>VLOOKUP(C151,upahbahan,3,FALSE)</f>
        <v>800000</v>
      </c>
      <c r="G151" s="75">
        <f>E151*F151</f>
        <v>1600</v>
      </c>
    </row>
    <row r="152" spans="2:7">
      <c r="B152" s="1081" t="s">
        <v>313</v>
      </c>
      <c r="C152" s="67" t="s">
        <v>348</v>
      </c>
      <c r="D152" s="123" t="s">
        <v>323</v>
      </c>
      <c r="E152" s="124">
        <v>0.002</v>
      </c>
      <c r="F152" s="74">
        <f>VLOOKUP(C152,upahbahan,3,FALSE)</f>
        <v>850000</v>
      </c>
      <c r="G152" s="75">
        <f>E152*F152</f>
        <v>1700</v>
      </c>
    </row>
    <row r="153" spans="2:7">
      <c r="B153" s="76" t="s">
        <v>305</v>
      </c>
      <c r="C153" s="118"/>
      <c r="D153" s="118"/>
      <c r="E153" s="118"/>
      <c r="F153" s="119"/>
      <c r="G153" s="75">
        <f>SUM(G151:G152)</f>
        <v>3300</v>
      </c>
    </row>
    <row r="154" spans="2:7">
      <c r="B154" s="86" t="s">
        <v>173</v>
      </c>
      <c r="C154" s="87" t="s">
        <v>306</v>
      </c>
      <c r="D154" s="88"/>
      <c r="E154" s="88"/>
      <c r="F154" s="90"/>
      <c r="G154" s="75">
        <f>G153+G149+G145</f>
        <v>18246.44</v>
      </c>
    </row>
    <row r="155" spans="2:7">
      <c r="B155" s="86" t="s">
        <v>177</v>
      </c>
      <c r="C155" s="87" t="s">
        <v>328</v>
      </c>
      <c r="D155" s="88"/>
      <c r="E155" s="90"/>
      <c r="F155" s="91">
        <v>0.15</v>
      </c>
      <c r="G155" s="75">
        <f>G154*F155</f>
        <v>2736.966</v>
      </c>
    </row>
    <row r="156" ht="14.75" spans="2:7">
      <c r="B156" s="92" t="s">
        <v>308</v>
      </c>
      <c r="C156" s="93" t="s">
        <v>309</v>
      </c>
      <c r="D156" s="94"/>
      <c r="E156" s="94"/>
      <c r="F156" s="111"/>
      <c r="G156" s="96">
        <f>SUM(G154:G155)</f>
        <v>20983.406</v>
      </c>
    </row>
    <row r="157" ht="14.75"/>
    <row r="159" ht="16.25" spans="1:7">
      <c r="A159" s="56" t="s">
        <v>349</v>
      </c>
      <c r="B159" s="57" t="s">
        <v>350</v>
      </c>
      <c r="C159" s="57"/>
      <c r="D159" s="57"/>
      <c r="E159" s="57"/>
      <c r="F159" s="57"/>
      <c r="G159" s="57"/>
    </row>
    <row r="160" ht="28.75" spans="2:7">
      <c r="B160" s="62" t="s">
        <v>15</v>
      </c>
      <c r="C160" s="63" t="s">
        <v>292</v>
      </c>
      <c r="D160" s="63" t="s">
        <v>293</v>
      </c>
      <c r="E160" s="63" t="s">
        <v>294</v>
      </c>
      <c r="F160" s="63" t="s">
        <v>295</v>
      </c>
      <c r="G160" s="114" t="s">
        <v>296</v>
      </c>
    </row>
    <row r="161" spans="2:7">
      <c r="B161" s="66" t="s">
        <v>160</v>
      </c>
      <c r="C161" s="67" t="s">
        <v>297</v>
      </c>
      <c r="D161" s="68"/>
      <c r="E161" s="68"/>
      <c r="F161" s="68"/>
      <c r="G161" s="116"/>
    </row>
    <row r="162" spans="2:7">
      <c r="B162" s="71">
        <v>1</v>
      </c>
      <c r="C162" s="67" t="s">
        <v>298</v>
      </c>
      <c r="D162" s="72" t="s">
        <v>299</v>
      </c>
      <c r="E162" s="73">
        <v>0.52</v>
      </c>
      <c r="F162" s="74">
        <f>VLOOKUP(C162,upahbahan,3,FALSE)</f>
        <v>100000</v>
      </c>
      <c r="G162" s="75">
        <f>E162*F162</f>
        <v>52000</v>
      </c>
    </row>
    <row r="163" spans="2:7">
      <c r="B163" s="71">
        <v>2</v>
      </c>
      <c r="C163" s="67" t="s">
        <v>314</v>
      </c>
      <c r="D163" s="72" t="s">
        <v>299</v>
      </c>
      <c r="E163" s="73">
        <v>0.26</v>
      </c>
      <c r="F163" s="74">
        <f>VLOOKUP(C163,upahbahan,3,FALSE)</f>
        <v>150000</v>
      </c>
      <c r="G163" s="75">
        <f>E163*F163</f>
        <v>39000</v>
      </c>
    </row>
    <row r="164" spans="2:7">
      <c r="B164" s="71">
        <v>3</v>
      </c>
      <c r="C164" s="67" t="s">
        <v>316</v>
      </c>
      <c r="D164" s="72" t="s">
        <v>299</v>
      </c>
      <c r="E164" s="73">
        <v>0.026</v>
      </c>
      <c r="F164" s="74"/>
      <c r="G164" s="75">
        <f>E164*F164</f>
        <v>0</v>
      </c>
    </row>
    <row r="165" spans="2:7">
      <c r="B165" s="71">
        <v>4</v>
      </c>
      <c r="C165" s="67" t="s">
        <v>300</v>
      </c>
      <c r="D165" s="72" t="s">
        <v>299</v>
      </c>
      <c r="E165" s="73">
        <v>0.009</v>
      </c>
      <c r="F165" s="74"/>
      <c r="G165" s="75">
        <f>E165*F165</f>
        <v>0</v>
      </c>
    </row>
    <row r="166" spans="2:7">
      <c r="B166" s="76" t="s">
        <v>301</v>
      </c>
      <c r="C166" s="118"/>
      <c r="D166" s="118"/>
      <c r="E166" s="128"/>
      <c r="F166" s="119"/>
      <c r="G166" s="75">
        <f>SUM(G162:G165)</f>
        <v>91000</v>
      </c>
    </row>
    <row r="167" spans="2:7">
      <c r="B167" s="66" t="s">
        <v>163</v>
      </c>
      <c r="C167" s="67" t="s">
        <v>302</v>
      </c>
      <c r="D167" s="68"/>
      <c r="E167" s="68"/>
      <c r="F167" s="68"/>
      <c r="G167" s="116"/>
    </row>
    <row r="168" spans="2:7">
      <c r="B168" s="1082" t="s">
        <v>312</v>
      </c>
      <c r="C168" s="122" t="s">
        <v>351</v>
      </c>
      <c r="D168" s="72" t="s">
        <v>319</v>
      </c>
      <c r="E168" s="73">
        <v>0.016</v>
      </c>
      <c r="F168" s="74">
        <f>'Upah Bahan'!G120</f>
        <v>2500000</v>
      </c>
      <c r="G168" s="75">
        <f>E168*F168</f>
        <v>40000</v>
      </c>
    </row>
    <row r="169" spans="2:7">
      <c r="B169" s="1082" t="s">
        <v>313</v>
      </c>
      <c r="C169" s="122" t="s">
        <v>352</v>
      </c>
      <c r="D169" s="72" t="s">
        <v>76</v>
      </c>
      <c r="E169" s="73">
        <v>0.3</v>
      </c>
      <c r="F169" s="74">
        <f>'Upah Bahan'!G265</f>
        <v>18000</v>
      </c>
      <c r="G169" s="75">
        <f>E169*F169</f>
        <v>5400</v>
      </c>
    </row>
    <row r="170" spans="2:7">
      <c r="B170" s="1082" t="s">
        <v>315</v>
      </c>
      <c r="C170" s="122" t="s">
        <v>353</v>
      </c>
      <c r="D170" s="72" t="s">
        <v>354</v>
      </c>
      <c r="E170" s="73">
        <v>0.1</v>
      </c>
      <c r="F170" s="74">
        <f>VLOOKUP(C170,upahbahan,3,FALSE)</f>
        <v>16800</v>
      </c>
      <c r="G170" s="75">
        <f>E170*F170</f>
        <v>1680</v>
      </c>
    </row>
    <row r="171" spans="2:7">
      <c r="B171" s="76" t="s">
        <v>303</v>
      </c>
      <c r="C171" s="118"/>
      <c r="D171" s="118"/>
      <c r="E171" s="118"/>
      <c r="F171" s="119"/>
      <c r="G171" s="75">
        <f>SUM(G168:G170)</f>
        <v>47080</v>
      </c>
    </row>
    <row r="172" spans="2:7">
      <c r="B172" s="66" t="s">
        <v>168</v>
      </c>
      <c r="C172" s="67" t="s">
        <v>304</v>
      </c>
      <c r="D172" s="68"/>
      <c r="E172" s="68"/>
      <c r="F172" s="68"/>
      <c r="G172" s="70"/>
    </row>
    <row r="173" spans="2:7">
      <c r="B173" s="76" t="s">
        <v>305</v>
      </c>
      <c r="C173" s="118"/>
      <c r="D173" s="118"/>
      <c r="E173" s="118"/>
      <c r="F173" s="119"/>
      <c r="G173" s="120">
        <v>0</v>
      </c>
    </row>
    <row r="174" spans="2:7">
      <c r="B174" s="86" t="s">
        <v>173</v>
      </c>
      <c r="C174" s="87" t="s">
        <v>306</v>
      </c>
      <c r="D174" s="88"/>
      <c r="E174" s="88"/>
      <c r="F174" s="90"/>
      <c r="G174" s="75">
        <f>G173+G171+G166</f>
        <v>138080</v>
      </c>
    </row>
    <row r="175" spans="2:7">
      <c r="B175" s="86" t="s">
        <v>177</v>
      </c>
      <c r="C175" s="87" t="s">
        <v>328</v>
      </c>
      <c r="D175" s="88"/>
      <c r="E175" s="90"/>
      <c r="F175" s="91">
        <v>0.15</v>
      </c>
      <c r="G175" s="75">
        <f>G174*F175</f>
        <v>20712</v>
      </c>
    </row>
    <row r="176" ht="14.75" spans="2:7">
      <c r="B176" s="92" t="s">
        <v>308</v>
      </c>
      <c r="C176" s="93" t="s">
        <v>309</v>
      </c>
      <c r="D176" s="94"/>
      <c r="E176" s="94"/>
      <c r="F176" s="111"/>
      <c r="G176" s="96">
        <f>SUM(G174:G175)</f>
        <v>158792</v>
      </c>
    </row>
    <row r="177" ht="14.75"/>
    <row r="179" ht="14.55" customHeight="1" spans="1:7">
      <c r="A179" s="56" t="s">
        <v>355</v>
      </c>
      <c r="B179" s="126" t="s">
        <v>356</v>
      </c>
      <c r="C179" s="126"/>
      <c r="D179" s="126"/>
      <c r="E179" s="126"/>
      <c r="F179" s="126"/>
      <c r="G179" s="126"/>
    </row>
    <row r="180" ht="28.75" spans="2:7">
      <c r="B180" s="62" t="s">
        <v>15</v>
      </c>
      <c r="C180" s="63" t="s">
        <v>292</v>
      </c>
      <c r="D180" s="63" t="s">
        <v>293</v>
      </c>
      <c r="E180" s="63" t="s">
        <v>294</v>
      </c>
      <c r="F180" s="63" t="s">
        <v>295</v>
      </c>
      <c r="G180" s="114" t="s">
        <v>296</v>
      </c>
    </row>
    <row r="181" spans="2:7">
      <c r="B181" s="66" t="s">
        <v>160</v>
      </c>
      <c r="C181" s="67" t="s">
        <v>297</v>
      </c>
      <c r="D181" s="68"/>
      <c r="E181" s="68"/>
      <c r="F181" s="68"/>
      <c r="G181" s="116"/>
    </row>
    <row r="182" spans="2:7">
      <c r="B182" s="1082" t="s">
        <v>312</v>
      </c>
      <c r="C182" s="67" t="s">
        <v>298</v>
      </c>
      <c r="D182" s="72" t="s">
        <v>299</v>
      </c>
      <c r="E182" s="73">
        <v>1.65</v>
      </c>
      <c r="F182" s="74">
        <f>VLOOKUP(C182,upahbahan,3,FALSE)</f>
        <v>100000</v>
      </c>
      <c r="G182" s="75">
        <f>E182*F182</f>
        <v>165000</v>
      </c>
    </row>
    <row r="183" spans="2:7">
      <c r="B183" s="1082" t="s">
        <v>313</v>
      </c>
      <c r="C183" s="67" t="s">
        <v>336</v>
      </c>
      <c r="D183" s="72" t="s">
        <v>299</v>
      </c>
      <c r="E183" s="73">
        <v>0.275</v>
      </c>
      <c r="F183" s="74">
        <f>VLOOKUP(C183,upahbahan,3,FALSE)</f>
        <v>150000</v>
      </c>
      <c r="G183" s="75">
        <f>E183*F183</f>
        <v>41250</v>
      </c>
    </row>
    <row r="184" spans="2:7">
      <c r="B184" s="1082" t="s">
        <v>315</v>
      </c>
      <c r="C184" s="67" t="s">
        <v>357</v>
      </c>
      <c r="D184" s="72" t="s">
        <v>299</v>
      </c>
      <c r="E184" s="73">
        <v>0.028</v>
      </c>
      <c r="F184" s="74"/>
      <c r="G184" s="75">
        <f>E184*F184</f>
        <v>0</v>
      </c>
    </row>
    <row r="185" spans="2:7">
      <c r="B185" s="1082" t="s">
        <v>317</v>
      </c>
      <c r="C185" s="67" t="s">
        <v>300</v>
      </c>
      <c r="D185" s="72" t="s">
        <v>299</v>
      </c>
      <c r="E185" s="73">
        <v>0.009</v>
      </c>
      <c r="F185" s="74"/>
      <c r="G185" s="75">
        <f>E185*F185</f>
        <v>0</v>
      </c>
    </row>
    <row r="186" spans="2:7">
      <c r="B186" s="76" t="s">
        <v>301</v>
      </c>
      <c r="C186" s="118"/>
      <c r="D186" s="118"/>
      <c r="E186" s="128"/>
      <c r="F186" s="119"/>
      <c r="G186" s="75">
        <f>SUM(G182:G185)</f>
        <v>206250</v>
      </c>
    </row>
    <row r="187" spans="2:7">
      <c r="B187" s="66" t="s">
        <v>163</v>
      </c>
      <c r="C187" s="67" t="s">
        <v>302</v>
      </c>
      <c r="D187" s="68"/>
      <c r="E187" s="68"/>
      <c r="F187" s="68"/>
      <c r="G187" s="116"/>
    </row>
    <row r="188" spans="2:7">
      <c r="B188" s="1081" t="s">
        <v>312</v>
      </c>
      <c r="C188" s="67" t="s">
        <v>358</v>
      </c>
      <c r="D188" s="123" t="s">
        <v>76</v>
      </c>
      <c r="E188" s="124">
        <v>267</v>
      </c>
      <c r="F188" s="74">
        <f>VLOOKUP(C188,upahbahan,3,FALSE)</f>
        <v>1600</v>
      </c>
      <c r="G188" s="75">
        <f>E188*F188</f>
        <v>427200</v>
      </c>
    </row>
    <row r="189" spans="2:7">
      <c r="B189" s="1081" t="s">
        <v>313</v>
      </c>
      <c r="C189" s="67" t="s">
        <v>359</v>
      </c>
      <c r="D189" s="123" t="s">
        <v>76</v>
      </c>
      <c r="E189" s="124">
        <v>871</v>
      </c>
      <c r="F189" s="74">
        <f>VLOOKUP(C189,upahbahan,3,FALSE)</f>
        <v>300</v>
      </c>
      <c r="G189" s="75">
        <f>E189*F189</f>
        <v>261300</v>
      </c>
    </row>
    <row r="190" spans="2:7">
      <c r="B190" s="1081" t="s">
        <v>315</v>
      </c>
      <c r="C190" s="67" t="s">
        <v>360</v>
      </c>
      <c r="D190" s="123" t="s">
        <v>76</v>
      </c>
      <c r="E190" s="124">
        <v>1009</v>
      </c>
      <c r="F190" s="74">
        <f>VLOOKUP(C190,upahbahan,3,FALSE)/1350</f>
        <v>260.962962962963</v>
      </c>
      <c r="G190" s="75">
        <f>E190*F190</f>
        <v>263311.62962963</v>
      </c>
    </row>
    <row r="191" spans="2:7">
      <c r="B191" s="1081" t="s">
        <v>317</v>
      </c>
      <c r="C191" s="67" t="s">
        <v>361</v>
      </c>
      <c r="D191" s="123" t="s">
        <v>354</v>
      </c>
      <c r="E191" s="124">
        <v>202</v>
      </c>
      <c r="F191" s="74">
        <f>VLOOKUP(C191,upahbahan,3,FALSE)</f>
        <v>200</v>
      </c>
      <c r="G191" s="75">
        <f>E191*F191</f>
        <v>40400</v>
      </c>
    </row>
    <row r="192" spans="2:7">
      <c r="B192" s="76" t="s">
        <v>303</v>
      </c>
      <c r="C192" s="118"/>
      <c r="D192" s="118"/>
      <c r="E192" s="118"/>
      <c r="F192" s="119"/>
      <c r="G192" s="75">
        <f>SUM(G188:G191)</f>
        <v>992211.62962963</v>
      </c>
    </row>
    <row r="193" spans="2:7">
      <c r="B193" s="66" t="s">
        <v>168</v>
      </c>
      <c r="C193" s="67" t="s">
        <v>304</v>
      </c>
      <c r="D193" s="68"/>
      <c r="E193" s="68"/>
      <c r="F193" s="68"/>
      <c r="G193" s="70"/>
    </row>
    <row r="194" spans="2:7">
      <c r="B194" s="76" t="s">
        <v>305</v>
      </c>
      <c r="C194" s="118"/>
      <c r="D194" s="118"/>
      <c r="E194" s="118"/>
      <c r="F194" s="119"/>
      <c r="G194" s="120">
        <v>0</v>
      </c>
    </row>
    <row r="195" spans="2:7">
      <c r="B195" s="86" t="s">
        <v>173</v>
      </c>
      <c r="C195" s="87" t="s">
        <v>306</v>
      </c>
      <c r="D195" s="88"/>
      <c r="E195" s="88"/>
      <c r="F195" s="90"/>
      <c r="G195" s="75">
        <f>G194+G192+G186</f>
        <v>1198461.62962963</v>
      </c>
    </row>
    <row r="196" spans="2:7">
      <c r="B196" s="86" t="s">
        <v>177</v>
      </c>
      <c r="C196" s="87" t="s">
        <v>328</v>
      </c>
      <c r="D196" s="88"/>
      <c r="E196" s="90"/>
      <c r="F196" s="91">
        <v>0.15</v>
      </c>
      <c r="G196" s="75">
        <f>G195*F196</f>
        <v>179769.244444444</v>
      </c>
    </row>
    <row r="197" ht="14.75" spans="2:7">
      <c r="B197" s="92" t="s">
        <v>308</v>
      </c>
      <c r="C197" s="93" t="s">
        <v>309</v>
      </c>
      <c r="D197" s="94"/>
      <c r="E197" s="94"/>
      <c r="F197" s="111"/>
      <c r="G197" s="96">
        <f>SUM(G195:G196)</f>
        <v>1378230.87407407</v>
      </c>
    </row>
    <row r="198" ht="14.75"/>
    <row r="200" ht="16.25" spans="1:7">
      <c r="A200" s="56" t="s">
        <v>362</v>
      </c>
      <c r="B200" s="57" t="s">
        <v>363</v>
      </c>
      <c r="C200" s="57"/>
      <c r="D200" s="57"/>
      <c r="E200" s="57"/>
      <c r="F200" s="57"/>
      <c r="G200" s="57"/>
    </row>
    <row r="201" ht="28.75" spans="2:7">
      <c r="B201" s="62" t="s">
        <v>15</v>
      </c>
      <c r="C201" s="63" t="s">
        <v>292</v>
      </c>
      <c r="D201" s="63" t="s">
        <v>293</v>
      </c>
      <c r="E201" s="63" t="s">
        <v>294</v>
      </c>
      <c r="F201" s="63" t="s">
        <v>295</v>
      </c>
      <c r="G201" s="114" t="s">
        <v>296</v>
      </c>
    </row>
    <row r="202" spans="2:7">
      <c r="B202" s="66" t="s">
        <v>160</v>
      </c>
      <c r="C202" s="67" t="s">
        <v>297</v>
      </c>
      <c r="D202" s="68"/>
      <c r="E202" s="68"/>
      <c r="F202" s="68"/>
      <c r="G202" s="116"/>
    </row>
    <row r="203" spans="2:7">
      <c r="B203" s="71">
        <v>1</v>
      </c>
      <c r="C203" s="67" t="s">
        <v>298</v>
      </c>
      <c r="D203" s="72" t="s">
        <v>299</v>
      </c>
      <c r="E203" s="73">
        <v>0.52</v>
      </c>
      <c r="F203" s="74">
        <f>VLOOKUP(C203,upahbahan,3,FALSE)</f>
        <v>100000</v>
      </c>
      <c r="G203" s="75">
        <f>E203*F203</f>
        <v>52000</v>
      </c>
    </row>
    <row r="204" spans="2:7">
      <c r="B204" s="71">
        <v>2</v>
      </c>
      <c r="C204" s="67" t="s">
        <v>314</v>
      </c>
      <c r="D204" s="72" t="s">
        <v>299</v>
      </c>
      <c r="E204" s="73">
        <v>0.26</v>
      </c>
      <c r="F204" s="74">
        <f>VLOOKUP(C204,upahbahan,3,FALSE)</f>
        <v>150000</v>
      </c>
      <c r="G204" s="75">
        <f>E204*F204</f>
        <v>39000</v>
      </c>
    </row>
    <row r="205" spans="2:7">
      <c r="B205" s="71">
        <v>3</v>
      </c>
      <c r="C205" s="67" t="s">
        <v>316</v>
      </c>
      <c r="D205" s="72" t="s">
        <v>299</v>
      </c>
      <c r="E205" s="73">
        <v>0.026</v>
      </c>
      <c r="F205" s="74"/>
      <c r="G205" s="75">
        <f>E205*F205</f>
        <v>0</v>
      </c>
    </row>
    <row r="206" spans="2:7">
      <c r="B206" s="71">
        <v>4</v>
      </c>
      <c r="C206" s="67" t="s">
        <v>300</v>
      </c>
      <c r="D206" s="72" t="s">
        <v>299</v>
      </c>
      <c r="E206" s="73">
        <v>0.009</v>
      </c>
      <c r="F206" s="74"/>
      <c r="G206" s="75">
        <f>E206*F206</f>
        <v>0</v>
      </c>
    </row>
    <row r="207" spans="2:7">
      <c r="B207" s="76" t="s">
        <v>301</v>
      </c>
      <c r="C207" s="118"/>
      <c r="D207" s="118"/>
      <c r="E207" s="128"/>
      <c r="F207" s="119"/>
      <c r="G207" s="75">
        <f>SUM(G203:G206)</f>
        <v>91000</v>
      </c>
    </row>
    <row r="208" spans="2:7">
      <c r="B208" s="66" t="s">
        <v>163</v>
      </c>
      <c r="C208" s="67" t="s">
        <v>302</v>
      </c>
      <c r="D208" s="68"/>
      <c r="E208" s="68"/>
      <c r="F208" s="68"/>
      <c r="G208" s="116"/>
    </row>
    <row r="209" spans="2:7">
      <c r="B209" s="1082" t="s">
        <v>312</v>
      </c>
      <c r="C209" s="122" t="str">
        <f>C168</f>
        <v>Papan Kayu</v>
      </c>
      <c r="D209" s="72" t="s">
        <v>319</v>
      </c>
      <c r="E209" s="73">
        <v>0.018</v>
      </c>
      <c r="F209" s="74">
        <f>F168</f>
        <v>2500000</v>
      </c>
      <c r="G209" s="75">
        <f>E209*F209</f>
        <v>45000</v>
      </c>
    </row>
    <row r="210" spans="2:7">
      <c r="B210" s="1082" t="s">
        <v>313</v>
      </c>
      <c r="C210" s="122" t="s">
        <v>352</v>
      </c>
      <c r="D210" s="72" t="s">
        <v>76</v>
      </c>
      <c r="E210" s="73">
        <v>0.3</v>
      </c>
      <c r="F210" s="74">
        <f>F169</f>
        <v>18000</v>
      </c>
      <c r="G210" s="75">
        <f>E210*F210</f>
        <v>5400</v>
      </c>
    </row>
    <row r="211" spans="2:7">
      <c r="B211" s="1082" t="s">
        <v>315</v>
      </c>
      <c r="C211" s="122" t="s">
        <v>353</v>
      </c>
      <c r="D211" s="72" t="s">
        <v>354</v>
      </c>
      <c r="E211" s="73">
        <v>0.1</v>
      </c>
      <c r="F211" s="74">
        <f>VLOOKUP(C211,upahbahan,3,FALSE)</f>
        <v>16800</v>
      </c>
      <c r="G211" s="75">
        <f>E211*F211</f>
        <v>1680</v>
      </c>
    </row>
    <row r="212" spans="2:7">
      <c r="B212" s="76" t="s">
        <v>303</v>
      </c>
      <c r="C212" s="118"/>
      <c r="D212" s="118"/>
      <c r="E212" s="118"/>
      <c r="F212" s="119"/>
      <c r="G212" s="75">
        <f>SUM(G209:G211)</f>
        <v>52080</v>
      </c>
    </row>
    <row r="213" spans="2:7">
      <c r="B213" s="66" t="s">
        <v>168</v>
      </c>
      <c r="C213" s="67" t="s">
        <v>304</v>
      </c>
      <c r="D213" s="68"/>
      <c r="E213" s="68"/>
      <c r="F213" s="68"/>
      <c r="G213" s="70"/>
    </row>
    <row r="214" spans="2:7">
      <c r="B214" s="76" t="s">
        <v>305</v>
      </c>
      <c r="C214" s="118"/>
      <c r="D214" s="118"/>
      <c r="E214" s="118"/>
      <c r="F214" s="119"/>
      <c r="G214" s="120">
        <v>0</v>
      </c>
    </row>
    <row r="215" spans="2:7">
      <c r="B215" s="86" t="s">
        <v>173</v>
      </c>
      <c r="C215" s="87" t="s">
        <v>306</v>
      </c>
      <c r="D215" s="88"/>
      <c r="E215" s="88"/>
      <c r="F215" s="90"/>
      <c r="G215" s="75">
        <f>G214+G212+G207</f>
        <v>143080</v>
      </c>
    </row>
    <row r="216" spans="2:7">
      <c r="B216" s="86" t="s">
        <v>177</v>
      </c>
      <c r="C216" s="87" t="s">
        <v>328</v>
      </c>
      <c r="D216" s="88"/>
      <c r="E216" s="90"/>
      <c r="F216" s="91">
        <v>0.15</v>
      </c>
      <c r="G216" s="75">
        <f>G215*F216</f>
        <v>21462</v>
      </c>
    </row>
    <row r="217" ht="14.75" spans="2:7">
      <c r="B217" s="92" t="s">
        <v>308</v>
      </c>
      <c r="C217" s="93" t="s">
        <v>309</v>
      </c>
      <c r="D217" s="94"/>
      <c r="E217" s="94"/>
      <c r="F217" s="111"/>
      <c r="G217" s="96">
        <f>SUM(G215:G216)</f>
        <v>164542</v>
      </c>
    </row>
    <row r="218" ht="14.75"/>
    <row r="220" ht="16.25" spans="1:7">
      <c r="A220" s="56" t="s">
        <v>364</v>
      </c>
      <c r="B220" s="57" t="s">
        <v>365</v>
      </c>
      <c r="C220" s="57"/>
      <c r="D220" s="57"/>
      <c r="E220" s="57"/>
      <c r="F220" s="57"/>
      <c r="G220" s="57"/>
    </row>
    <row r="221" ht="28.75" spans="2:7">
      <c r="B221" s="62" t="s">
        <v>15</v>
      </c>
      <c r="C221" s="63" t="s">
        <v>292</v>
      </c>
      <c r="D221" s="63" t="s">
        <v>293</v>
      </c>
      <c r="E221" s="63" t="s">
        <v>294</v>
      </c>
      <c r="F221" s="63" t="s">
        <v>295</v>
      </c>
      <c r="G221" s="114" t="s">
        <v>296</v>
      </c>
    </row>
    <row r="222" spans="2:7">
      <c r="B222" s="66" t="s">
        <v>160</v>
      </c>
      <c r="C222" s="67" t="s">
        <v>297</v>
      </c>
      <c r="D222" s="68"/>
      <c r="E222" s="68"/>
      <c r="F222" s="68"/>
      <c r="G222" s="116"/>
    </row>
    <row r="223" spans="2:7">
      <c r="B223" s="71">
        <v>1</v>
      </c>
      <c r="C223" s="67" t="s">
        <v>298</v>
      </c>
      <c r="D223" s="72" t="s">
        <v>299</v>
      </c>
      <c r="E223" s="73">
        <v>0.66</v>
      </c>
      <c r="F223" s="74">
        <f>VLOOKUP(C223,upahbahan,3,FALSE)</f>
        <v>100000</v>
      </c>
      <c r="G223" s="75">
        <f>E223*F223</f>
        <v>66000</v>
      </c>
    </row>
    <row r="224" spans="2:7">
      <c r="B224" s="71">
        <v>2</v>
      </c>
      <c r="C224" s="67" t="s">
        <v>314</v>
      </c>
      <c r="D224" s="72" t="s">
        <v>299</v>
      </c>
      <c r="E224" s="73">
        <v>0.33</v>
      </c>
      <c r="F224" s="74">
        <f>VLOOKUP(C224,upahbahan,3,FALSE)</f>
        <v>150000</v>
      </c>
      <c r="G224" s="75">
        <f>E224*F224</f>
        <v>49500</v>
      </c>
    </row>
    <row r="225" spans="2:7">
      <c r="B225" s="71">
        <v>3</v>
      </c>
      <c r="C225" s="67" t="s">
        <v>316</v>
      </c>
      <c r="D225" s="72" t="s">
        <v>299</v>
      </c>
      <c r="E225" s="73">
        <v>0.033</v>
      </c>
      <c r="F225" s="74"/>
      <c r="G225" s="75">
        <f>E225*F225</f>
        <v>0</v>
      </c>
    </row>
    <row r="226" spans="2:7">
      <c r="B226" s="71">
        <v>4</v>
      </c>
      <c r="C226" s="67" t="s">
        <v>300</v>
      </c>
      <c r="D226" s="72" t="s">
        <v>299</v>
      </c>
      <c r="E226" s="73">
        <v>0.011</v>
      </c>
      <c r="F226" s="74"/>
      <c r="G226" s="75">
        <f>E226*F226</f>
        <v>0</v>
      </c>
    </row>
    <row r="227" spans="2:7">
      <c r="B227" s="76" t="s">
        <v>301</v>
      </c>
      <c r="C227" s="118"/>
      <c r="D227" s="118"/>
      <c r="E227" s="128"/>
      <c r="F227" s="119"/>
      <c r="G227" s="75">
        <f>SUM(G223:G226)</f>
        <v>115500</v>
      </c>
    </row>
    <row r="228" spans="2:7">
      <c r="B228" s="66" t="s">
        <v>163</v>
      </c>
      <c r="C228" s="67" t="s">
        <v>302</v>
      </c>
      <c r="D228" s="68"/>
      <c r="E228" s="68"/>
      <c r="F228" s="68"/>
      <c r="G228" s="116"/>
    </row>
    <row r="229" spans="2:7">
      <c r="B229" s="1082" t="s">
        <v>312</v>
      </c>
      <c r="C229" s="122" t="s">
        <v>366</v>
      </c>
      <c r="D229" s="72" t="s">
        <v>76</v>
      </c>
      <c r="E229" s="134">
        <v>0.4</v>
      </c>
      <c r="F229" s="74">
        <f>F210</f>
        <v>18000</v>
      </c>
      <c r="G229" s="75">
        <f>E229*F229</f>
        <v>7200</v>
      </c>
    </row>
    <row r="230" spans="2:7">
      <c r="B230" s="1082" t="s">
        <v>313</v>
      </c>
      <c r="C230" s="122" t="s">
        <v>353</v>
      </c>
      <c r="D230" s="72" t="s">
        <v>354</v>
      </c>
      <c r="E230" s="134">
        <v>0.2</v>
      </c>
      <c r="F230" s="74">
        <f>VLOOKUP(C230,upahbahan,3,FALSE)</f>
        <v>16800</v>
      </c>
      <c r="G230" s="75">
        <f>E230*F230</f>
        <v>3360</v>
      </c>
    </row>
    <row r="231" spans="2:7">
      <c r="B231" s="1082" t="s">
        <v>315</v>
      </c>
      <c r="C231" s="122" t="s">
        <v>367</v>
      </c>
      <c r="D231" s="72" t="s">
        <v>319</v>
      </c>
      <c r="E231" s="134">
        <v>0.00465</v>
      </c>
      <c r="F231" s="74">
        <f>'Upah Bahan'!G118</f>
        <v>3500000</v>
      </c>
      <c r="G231" s="75">
        <f>E231*F231</f>
        <v>16275</v>
      </c>
    </row>
    <row r="232" spans="2:7">
      <c r="B232" s="1082" t="s">
        <v>317</v>
      </c>
      <c r="C232" s="122" t="s">
        <v>368</v>
      </c>
      <c r="D232" s="72" t="s">
        <v>369</v>
      </c>
      <c r="E232" s="134">
        <v>0.12705</v>
      </c>
      <c r="F232" s="74">
        <f>VLOOKUP(C232,upahbahan,3,FALSE)</f>
        <v>167300</v>
      </c>
      <c r="G232" s="75">
        <f>E232*F232</f>
        <v>21255.465</v>
      </c>
    </row>
    <row r="233" spans="2:7">
      <c r="B233" s="1082" t="s">
        <v>370</v>
      </c>
      <c r="C233" s="122" t="s">
        <v>371</v>
      </c>
      <c r="D233" s="72" t="s">
        <v>372</v>
      </c>
      <c r="E233" s="134">
        <v>0.65</v>
      </c>
      <c r="F233" s="74">
        <f>VLOOKUP(C233,upahbahan,3,FALSE)</f>
        <v>5000</v>
      </c>
      <c r="G233" s="75">
        <f>E233*F233</f>
        <v>3250</v>
      </c>
    </row>
    <row r="234" spans="2:7">
      <c r="B234" s="76" t="s">
        <v>303</v>
      </c>
      <c r="C234" s="118"/>
      <c r="D234" s="118"/>
      <c r="E234" s="118"/>
      <c r="F234" s="119"/>
      <c r="G234" s="75">
        <f>SUM(G229:G233)</f>
        <v>51340.465</v>
      </c>
    </row>
    <row r="235" spans="2:7">
      <c r="B235" s="66" t="s">
        <v>168</v>
      </c>
      <c r="C235" s="67" t="s">
        <v>304</v>
      </c>
      <c r="D235" s="68"/>
      <c r="E235" s="68"/>
      <c r="F235" s="68"/>
      <c r="G235" s="70"/>
    </row>
    <row r="236" spans="2:7">
      <c r="B236" s="76" t="s">
        <v>305</v>
      </c>
      <c r="C236" s="118"/>
      <c r="D236" s="118"/>
      <c r="E236" s="118"/>
      <c r="F236" s="119"/>
      <c r="G236" s="120">
        <v>0</v>
      </c>
    </row>
    <row r="237" spans="2:7">
      <c r="B237" s="86" t="s">
        <v>173</v>
      </c>
      <c r="C237" s="87" t="s">
        <v>306</v>
      </c>
      <c r="D237" s="88"/>
      <c r="E237" s="88"/>
      <c r="F237" s="90"/>
      <c r="G237" s="75">
        <f>G236+G234+G227</f>
        <v>166840.465</v>
      </c>
    </row>
    <row r="238" spans="2:7">
      <c r="B238" s="86" t="s">
        <v>177</v>
      </c>
      <c r="C238" s="87" t="s">
        <v>328</v>
      </c>
      <c r="D238" s="88"/>
      <c r="E238" s="90"/>
      <c r="F238" s="91">
        <v>0.15</v>
      </c>
      <c r="G238" s="75">
        <f>G237*F238</f>
        <v>25026.06975</v>
      </c>
    </row>
    <row r="239" ht="14.75" spans="2:7">
      <c r="B239" s="92" t="s">
        <v>308</v>
      </c>
      <c r="C239" s="93" t="s">
        <v>309</v>
      </c>
      <c r="D239" s="94"/>
      <c r="E239" s="94"/>
      <c r="F239" s="111"/>
      <c r="G239" s="96">
        <f>SUM(G237:G238)</f>
        <v>191866.53475</v>
      </c>
    </row>
    <row r="240" ht="14.75"/>
    <row r="242" ht="16.25" spans="1:7">
      <c r="A242" s="56" t="s">
        <v>373</v>
      </c>
      <c r="B242" s="57" t="s">
        <v>374</v>
      </c>
      <c r="C242" s="57"/>
      <c r="D242" s="57"/>
      <c r="E242" s="57"/>
      <c r="F242" s="57"/>
      <c r="G242" s="57"/>
    </row>
    <row r="243" ht="28.75" spans="2:7">
      <c r="B243" s="62" t="s">
        <v>15</v>
      </c>
      <c r="C243" s="63" t="s">
        <v>292</v>
      </c>
      <c r="D243" s="63" t="s">
        <v>293</v>
      </c>
      <c r="E243" s="63" t="s">
        <v>294</v>
      </c>
      <c r="F243" s="63" t="s">
        <v>295</v>
      </c>
      <c r="G243" s="114" t="s">
        <v>296</v>
      </c>
    </row>
    <row r="244" spans="2:7">
      <c r="B244" s="66" t="s">
        <v>160</v>
      </c>
      <c r="C244" s="67" t="s">
        <v>297</v>
      </c>
      <c r="D244" s="68"/>
      <c r="E244" s="68"/>
      <c r="F244" s="68"/>
      <c r="G244" s="116"/>
    </row>
    <row r="245" spans="2:7">
      <c r="B245" s="71">
        <v>1</v>
      </c>
      <c r="C245" s="67" t="s">
        <v>298</v>
      </c>
      <c r="D245" s="72" t="s">
        <v>299</v>
      </c>
      <c r="E245" s="73">
        <v>0.66</v>
      </c>
      <c r="F245" s="74">
        <f>VLOOKUP(C245,upahbahan,3,FALSE)</f>
        <v>100000</v>
      </c>
      <c r="G245" s="75">
        <f>E245*F245</f>
        <v>66000</v>
      </c>
    </row>
    <row r="246" spans="2:7">
      <c r="B246" s="71">
        <v>2</v>
      </c>
      <c r="C246" s="67" t="s">
        <v>314</v>
      </c>
      <c r="D246" s="72" t="s">
        <v>299</v>
      </c>
      <c r="E246" s="73">
        <v>0.33</v>
      </c>
      <c r="F246" s="74">
        <f>VLOOKUP(C246,upahbahan,3,FALSE)</f>
        <v>150000</v>
      </c>
      <c r="G246" s="75">
        <f>E246*F246</f>
        <v>49500</v>
      </c>
    </row>
    <row r="247" spans="2:7">
      <c r="B247" s="71">
        <v>3</v>
      </c>
      <c r="C247" s="67" t="s">
        <v>316</v>
      </c>
      <c r="D247" s="72" t="s">
        <v>299</v>
      </c>
      <c r="E247" s="73">
        <v>0.033</v>
      </c>
      <c r="F247" s="74"/>
      <c r="G247" s="75">
        <f>E247*F247</f>
        <v>0</v>
      </c>
    </row>
    <row r="248" spans="2:7">
      <c r="B248" s="71">
        <v>4</v>
      </c>
      <c r="C248" s="67" t="s">
        <v>300</v>
      </c>
      <c r="D248" s="72" t="s">
        <v>299</v>
      </c>
      <c r="E248" s="73">
        <v>0.011</v>
      </c>
      <c r="F248" s="74"/>
      <c r="G248" s="75">
        <f>E248*F248</f>
        <v>0</v>
      </c>
    </row>
    <row r="249" spans="2:7">
      <c r="B249" s="76" t="s">
        <v>301</v>
      </c>
      <c r="C249" s="118"/>
      <c r="D249" s="118"/>
      <c r="E249" s="128"/>
      <c r="F249" s="119"/>
      <c r="G249" s="75">
        <f>SUM(G245:G248)</f>
        <v>115500</v>
      </c>
    </row>
    <row r="250" spans="2:7">
      <c r="B250" s="66" t="s">
        <v>163</v>
      </c>
      <c r="C250" s="67" t="s">
        <v>302</v>
      </c>
      <c r="D250" s="68"/>
      <c r="E250" s="68"/>
      <c r="F250" s="68"/>
      <c r="G250" s="116"/>
    </row>
    <row r="251" spans="2:7">
      <c r="B251" s="1082" t="s">
        <v>312</v>
      </c>
      <c r="C251" s="122" t="s">
        <v>366</v>
      </c>
      <c r="D251" s="72" t="s">
        <v>76</v>
      </c>
      <c r="E251" s="134">
        <v>0.4</v>
      </c>
      <c r="F251" s="74">
        <f>F229</f>
        <v>18000</v>
      </c>
      <c r="G251" s="75">
        <f>E251*F251</f>
        <v>7200</v>
      </c>
    </row>
    <row r="252" spans="2:7">
      <c r="B252" s="1082" t="s">
        <v>313</v>
      </c>
      <c r="C252" s="122" t="s">
        <v>353</v>
      </c>
      <c r="D252" s="72" t="s">
        <v>354</v>
      </c>
      <c r="E252" s="134">
        <v>0.2</v>
      </c>
      <c r="F252" s="74">
        <f>VLOOKUP(C252,upahbahan,3,FALSE)</f>
        <v>16800</v>
      </c>
      <c r="G252" s="75">
        <f>E252*F252</f>
        <v>3360</v>
      </c>
    </row>
    <row r="253" spans="2:7">
      <c r="B253" s="1082" t="s">
        <v>315</v>
      </c>
      <c r="C253" s="122" t="s">
        <v>367</v>
      </c>
      <c r="D253" s="72" t="s">
        <v>319</v>
      </c>
      <c r="E253" s="134">
        <v>0.00558</v>
      </c>
      <c r="F253" s="74">
        <f>F231</f>
        <v>3500000</v>
      </c>
      <c r="G253" s="75">
        <f>E253*F253</f>
        <v>19530</v>
      </c>
    </row>
    <row r="254" spans="2:7">
      <c r="B254" s="1082" t="s">
        <v>317</v>
      </c>
      <c r="C254" s="122" t="s">
        <v>368</v>
      </c>
      <c r="D254" s="72" t="s">
        <v>369</v>
      </c>
      <c r="E254" s="134">
        <v>0.12705</v>
      </c>
      <c r="F254" s="74">
        <f>VLOOKUP(C254,upahbahan,3,FALSE)</f>
        <v>167300</v>
      </c>
      <c r="G254" s="75">
        <f>E254*F254</f>
        <v>21255.465</v>
      </c>
    </row>
    <row r="255" spans="2:7">
      <c r="B255" s="1082" t="s">
        <v>370</v>
      </c>
      <c r="C255" s="122" t="s">
        <v>371</v>
      </c>
      <c r="D255" s="72" t="s">
        <v>372</v>
      </c>
      <c r="E255" s="134">
        <v>0.65</v>
      </c>
      <c r="F255" s="74">
        <f>VLOOKUP(C255,upahbahan,3,FALSE)</f>
        <v>5000</v>
      </c>
      <c r="G255" s="75">
        <f>E255*F255</f>
        <v>3250</v>
      </c>
    </row>
    <row r="256" spans="2:7">
      <c r="B256" s="76" t="s">
        <v>303</v>
      </c>
      <c r="C256" s="118"/>
      <c r="D256" s="118"/>
      <c r="E256" s="118"/>
      <c r="F256" s="119"/>
      <c r="G256" s="75">
        <f>SUM(G251:G255)</f>
        <v>54595.465</v>
      </c>
    </row>
    <row r="257" spans="2:7">
      <c r="B257" s="66" t="s">
        <v>168</v>
      </c>
      <c r="C257" s="67" t="s">
        <v>304</v>
      </c>
      <c r="D257" s="68"/>
      <c r="E257" s="68"/>
      <c r="F257" s="68"/>
      <c r="G257" s="70"/>
    </row>
    <row r="258" spans="2:7">
      <c r="B258" s="76" t="s">
        <v>305</v>
      </c>
      <c r="C258" s="118"/>
      <c r="D258" s="118"/>
      <c r="E258" s="118"/>
      <c r="F258" s="119"/>
      <c r="G258" s="120">
        <v>0</v>
      </c>
    </row>
    <row r="259" spans="2:7">
      <c r="B259" s="86" t="s">
        <v>173</v>
      </c>
      <c r="C259" s="87" t="s">
        <v>306</v>
      </c>
      <c r="D259" s="88"/>
      <c r="E259" s="88"/>
      <c r="F259" s="90"/>
      <c r="G259" s="75">
        <f>G258+G256+G249</f>
        <v>170095.465</v>
      </c>
    </row>
    <row r="260" spans="2:7">
      <c r="B260" s="86" t="s">
        <v>177</v>
      </c>
      <c r="C260" s="87" t="s">
        <v>328</v>
      </c>
      <c r="D260" s="88"/>
      <c r="E260" s="90"/>
      <c r="F260" s="91">
        <v>0.15</v>
      </c>
      <c r="G260" s="75">
        <f>G259*F260</f>
        <v>25514.31975</v>
      </c>
    </row>
    <row r="261" ht="14.75" spans="2:7">
      <c r="B261" s="92" t="s">
        <v>308</v>
      </c>
      <c r="C261" s="93" t="s">
        <v>309</v>
      </c>
      <c r="D261" s="94"/>
      <c r="E261" s="94"/>
      <c r="F261" s="111"/>
      <c r="G261" s="96">
        <f>SUM(G259:G260)</f>
        <v>195609.78475</v>
      </c>
    </row>
    <row r="262" ht="14.75"/>
    <row r="264" ht="28.8" customHeight="1" spans="1:7">
      <c r="A264" s="56" t="s">
        <v>375</v>
      </c>
      <c r="B264" s="136" t="s">
        <v>376</v>
      </c>
      <c r="C264" s="136"/>
      <c r="D264" s="136"/>
      <c r="E264" s="136"/>
      <c r="F264" s="136"/>
      <c r="G264" s="136"/>
    </row>
    <row r="265" ht="28.75" spans="2:7">
      <c r="B265" s="62" t="s">
        <v>15</v>
      </c>
      <c r="C265" s="63" t="s">
        <v>292</v>
      </c>
      <c r="D265" s="63" t="s">
        <v>293</v>
      </c>
      <c r="E265" s="63" t="s">
        <v>294</v>
      </c>
      <c r="F265" s="63" t="s">
        <v>295</v>
      </c>
      <c r="G265" s="114" t="s">
        <v>296</v>
      </c>
    </row>
    <row r="266" spans="2:7">
      <c r="B266" s="66" t="s">
        <v>160</v>
      </c>
      <c r="C266" s="67" t="s">
        <v>297</v>
      </c>
      <c r="D266" s="68"/>
      <c r="E266" s="68"/>
      <c r="F266" s="68"/>
      <c r="G266" s="116"/>
    </row>
    <row r="267" spans="2:7">
      <c r="B267" s="71">
        <v>1</v>
      </c>
      <c r="C267" s="67" t="s">
        <v>298</v>
      </c>
      <c r="D267" s="72" t="s">
        <v>299</v>
      </c>
      <c r="E267" s="134">
        <v>0.0025</v>
      </c>
      <c r="F267" s="74">
        <f>VLOOKUP(C267,upahbahan,3,FALSE)</f>
        <v>100000</v>
      </c>
      <c r="G267" s="75">
        <f>E267*F267</f>
        <v>250</v>
      </c>
    </row>
    <row r="268" spans="2:7">
      <c r="B268" s="71">
        <v>2</v>
      </c>
      <c r="C268" s="67" t="s">
        <v>377</v>
      </c>
      <c r="D268" s="72" t="s">
        <v>299</v>
      </c>
      <c r="E268" s="134">
        <v>0.0025</v>
      </c>
      <c r="F268" s="74">
        <f>'Upah Bahan'!G12</f>
        <v>123600</v>
      </c>
      <c r="G268" s="75">
        <f>E268*F268</f>
        <v>309</v>
      </c>
    </row>
    <row r="269" spans="2:7">
      <c r="B269" s="71">
        <v>3</v>
      </c>
      <c r="C269" s="67" t="s">
        <v>316</v>
      </c>
      <c r="D269" s="72" t="s">
        <v>299</v>
      </c>
      <c r="E269" s="134">
        <v>0.00025</v>
      </c>
      <c r="F269" s="74"/>
      <c r="G269" s="75">
        <f>E269*F269</f>
        <v>0</v>
      </c>
    </row>
    <row r="270" spans="2:7">
      <c r="B270" s="71">
        <v>4</v>
      </c>
      <c r="C270" s="67" t="s">
        <v>300</v>
      </c>
      <c r="D270" s="72" t="s">
        <v>299</v>
      </c>
      <c r="E270" s="134">
        <v>0.00025</v>
      </c>
      <c r="F270" s="74"/>
      <c r="G270" s="75">
        <f>E270*F270</f>
        <v>0</v>
      </c>
    </row>
    <row r="271" spans="2:7">
      <c r="B271" s="76" t="s">
        <v>301</v>
      </c>
      <c r="C271" s="118"/>
      <c r="D271" s="118"/>
      <c r="E271" s="128"/>
      <c r="F271" s="119"/>
      <c r="G271" s="75">
        <f>SUM(G267:G270)</f>
        <v>559</v>
      </c>
    </row>
    <row r="272" spans="2:7">
      <c r="B272" s="66" t="s">
        <v>163</v>
      </c>
      <c r="C272" s="67" t="s">
        <v>302</v>
      </c>
      <c r="D272" s="68"/>
      <c r="E272" s="68"/>
      <c r="F272" s="68"/>
      <c r="G272" s="116"/>
    </row>
    <row r="273" spans="2:7">
      <c r="B273" s="71">
        <v>1</v>
      </c>
      <c r="C273" s="67" t="s">
        <v>378</v>
      </c>
      <c r="D273" s="72" t="s">
        <v>76</v>
      </c>
      <c r="E273" s="73">
        <v>1.02</v>
      </c>
      <c r="F273" s="74">
        <f>VLOOKUP(C273,upahbahan,3,FALSE)</f>
        <v>11522</v>
      </c>
      <c r="G273" s="75">
        <f>E273*F273</f>
        <v>11752.44</v>
      </c>
    </row>
    <row r="274" spans="2:7">
      <c r="B274" s="71">
        <v>2</v>
      </c>
      <c r="C274" s="67" t="s">
        <v>346</v>
      </c>
      <c r="D274" s="72" t="s">
        <v>76</v>
      </c>
      <c r="E274" s="73">
        <v>0.005</v>
      </c>
      <c r="F274" s="74">
        <f>VLOOKUP(C274,upahbahan,3,FALSE)</f>
        <v>18800</v>
      </c>
      <c r="G274" s="75">
        <f>E274*F274</f>
        <v>94</v>
      </c>
    </row>
    <row r="275" spans="2:7">
      <c r="B275" s="76" t="s">
        <v>303</v>
      </c>
      <c r="C275" s="118"/>
      <c r="D275" s="118"/>
      <c r="E275" s="118"/>
      <c r="F275" s="119"/>
      <c r="G275" s="75">
        <f>SUM(G273:G274)</f>
        <v>11846.44</v>
      </c>
    </row>
    <row r="276" spans="2:7">
      <c r="B276" s="66" t="s">
        <v>168</v>
      </c>
      <c r="C276" s="67" t="s">
        <v>304</v>
      </c>
      <c r="D276" s="68"/>
      <c r="E276" s="68"/>
      <c r="F276" s="68"/>
      <c r="G276" s="116"/>
    </row>
    <row r="277" spans="2:7">
      <c r="B277" s="76" t="s">
        <v>305</v>
      </c>
      <c r="C277" s="118"/>
      <c r="D277" s="118"/>
      <c r="E277" s="118"/>
      <c r="F277" s="119"/>
      <c r="G277" s="120">
        <v>0</v>
      </c>
    </row>
    <row r="278" spans="2:7">
      <c r="B278" s="86" t="s">
        <v>173</v>
      </c>
      <c r="C278" s="87" t="s">
        <v>306</v>
      </c>
      <c r="D278" s="88"/>
      <c r="E278" s="88"/>
      <c r="F278" s="90"/>
      <c r="G278" s="75">
        <f>G277+G275+G271</f>
        <v>12405.44</v>
      </c>
    </row>
    <row r="279" spans="2:7">
      <c r="B279" s="86" t="s">
        <v>177</v>
      </c>
      <c r="C279" s="87" t="s">
        <v>328</v>
      </c>
      <c r="D279" s="88"/>
      <c r="E279" s="90"/>
      <c r="F279" s="91">
        <v>0.15</v>
      </c>
      <c r="G279" s="75">
        <f>G278*F279</f>
        <v>1860.816</v>
      </c>
    </row>
    <row r="280" ht="14.75" spans="2:7">
      <c r="B280" s="92" t="s">
        <v>308</v>
      </c>
      <c r="C280" s="93" t="s">
        <v>309</v>
      </c>
      <c r="D280" s="94"/>
      <c r="E280" s="94"/>
      <c r="F280" s="111"/>
      <c r="G280" s="96">
        <f>SUM(G278:G279)</f>
        <v>14266.256</v>
      </c>
    </row>
    <row r="281" ht="14.75"/>
    <row r="283" ht="16.25" spans="1:7">
      <c r="A283" s="56" t="s">
        <v>379</v>
      </c>
      <c r="B283" s="57" t="s">
        <v>135</v>
      </c>
      <c r="C283" s="57"/>
      <c r="D283" s="57"/>
      <c r="E283" s="57"/>
      <c r="F283" s="57"/>
      <c r="G283" s="57"/>
    </row>
    <row r="284" ht="28.75" spans="2:7">
      <c r="B284" s="62" t="s">
        <v>15</v>
      </c>
      <c r="C284" s="63" t="s">
        <v>292</v>
      </c>
      <c r="D284" s="63" t="s">
        <v>293</v>
      </c>
      <c r="E284" s="63" t="s">
        <v>294</v>
      </c>
      <c r="F284" s="63" t="s">
        <v>295</v>
      </c>
      <c r="G284" s="114" t="s">
        <v>296</v>
      </c>
    </row>
    <row r="285" spans="2:7">
      <c r="B285" s="66" t="s">
        <v>160</v>
      </c>
      <c r="C285" s="67" t="s">
        <v>297</v>
      </c>
      <c r="D285" s="68"/>
      <c r="E285" s="68"/>
      <c r="F285" s="68"/>
      <c r="G285" s="116"/>
    </row>
    <row r="286" spans="2:7">
      <c r="B286" s="71">
        <v>1</v>
      </c>
      <c r="C286" s="67" t="s">
        <v>298</v>
      </c>
      <c r="D286" s="72" t="s">
        <v>299</v>
      </c>
      <c r="E286" s="73">
        <v>0.66</v>
      </c>
      <c r="F286" s="74">
        <f>VLOOKUP(C286,upahbahan,3,FALSE)</f>
        <v>100000</v>
      </c>
      <c r="G286" s="75">
        <f>E286*F286</f>
        <v>66000</v>
      </c>
    </row>
    <row r="287" spans="2:7">
      <c r="B287" s="71">
        <v>2</v>
      </c>
      <c r="C287" s="67" t="s">
        <v>314</v>
      </c>
      <c r="D287" s="72" t="s">
        <v>299</v>
      </c>
      <c r="E287" s="73">
        <v>0.33</v>
      </c>
      <c r="F287" s="74">
        <f>VLOOKUP(C287,upahbahan,3,FALSE)</f>
        <v>150000</v>
      </c>
      <c r="G287" s="75">
        <f>E287*F287</f>
        <v>49500</v>
      </c>
    </row>
    <row r="288" spans="2:7">
      <c r="B288" s="71">
        <v>3</v>
      </c>
      <c r="C288" s="67" t="s">
        <v>316</v>
      </c>
      <c r="D288" s="72" t="s">
        <v>299</v>
      </c>
      <c r="E288" s="73">
        <v>0.033</v>
      </c>
      <c r="F288" s="74"/>
      <c r="G288" s="75">
        <f>E288*F288</f>
        <v>0</v>
      </c>
    </row>
    <row r="289" spans="2:7">
      <c r="B289" s="71">
        <v>4</v>
      </c>
      <c r="C289" s="67" t="s">
        <v>300</v>
      </c>
      <c r="D289" s="72" t="s">
        <v>299</v>
      </c>
      <c r="E289" s="73">
        <v>0.011</v>
      </c>
      <c r="F289" s="74"/>
      <c r="G289" s="75">
        <f>E289*F289</f>
        <v>0</v>
      </c>
    </row>
    <row r="290" spans="2:7">
      <c r="B290" s="76" t="s">
        <v>301</v>
      </c>
      <c r="C290" s="118"/>
      <c r="D290" s="118"/>
      <c r="E290" s="128"/>
      <c r="F290" s="119"/>
      <c r="G290" s="75">
        <f>SUM(G286:G289)</f>
        <v>115500</v>
      </c>
    </row>
    <row r="291" spans="2:7">
      <c r="B291" s="66" t="s">
        <v>163</v>
      </c>
      <c r="C291" s="67" t="s">
        <v>302</v>
      </c>
      <c r="D291" s="68"/>
      <c r="E291" s="68"/>
      <c r="F291" s="68"/>
      <c r="G291" s="116"/>
    </row>
    <row r="292" spans="2:7">
      <c r="B292" s="1082" t="s">
        <v>312</v>
      </c>
      <c r="C292" s="122" t="s">
        <v>352</v>
      </c>
      <c r="D292" s="72" t="s">
        <v>76</v>
      </c>
      <c r="E292" s="134">
        <v>0.4</v>
      </c>
      <c r="F292" s="74">
        <f>F251</f>
        <v>18000</v>
      </c>
      <c r="G292" s="75">
        <f>E292*F292</f>
        <v>7200</v>
      </c>
    </row>
    <row r="293" spans="2:7">
      <c r="B293" s="1082" t="s">
        <v>313</v>
      </c>
      <c r="C293" s="122" t="s">
        <v>353</v>
      </c>
      <c r="D293" s="72" t="s">
        <v>354</v>
      </c>
      <c r="E293" s="134">
        <v>0.2</v>
      </c>
      <c r="F293" s="74">
        <f>VLOOKUP(C293,upahbahan,3,FALSE)</f>
        <v>16800</v>
      </c>
      <c r="G293" s="75">
        <f>E293*F293</f>
        <v>3360</v>
      </c>
    </row>
    <row r="294" spans="2:7">
      <c r="B294" s="1082" t="s">
        <v>315</v>
      </c>
      <c r="C294" s="122" t="s">
        <v>380</v>
      </c>
      <c r="D294" s="72" t="s">
        <v>319</v>
      </c>
      <c r="E294" s="134">
        <v>0.00465</v>
      </c>
      <c r="F294" s="74">
        <f>F253</f>
        <v>3500000</v>
      </c>
      <c r="G294" s="75">
        <f>E294*F294</f>
        <v>16275</v>
      </c>
    </row>
    <row r="295" spans="2:7">
      <c r="B295" s="1082" t="s">
        <v>317</v>
      </c>
      <c r="C295" s="122" t="s">
        <v>368</v>
      </c>
      <c r="D295" s="72" t="s">
        <v>369</v>
      </c>
      <c r="E295" s="134">
        <v>0.127</v>
      </c>
      <c r="F295" s="74">
        <f>VLOOKUP(C295,upahbahan,3,FALSE)</f>
        <v>167300</v>
      </c>
      <c r="G295" s="75">
        <f>E295*F295</f>
        <v>21247.1</v>
      </c>
    </row>
    <row r="296" spans="2:7">
      <c r="B296" s="1082" t="s">
        <v>370</v>
      </c>
      <c r="C296" s="122" t="s">
        <v>371</v>
      </c>
      <c r="D296" s="72" t="s">
        <v>372</v>
      </c>
      <c r="E296" s="134">
        <v>1.95</v>
      </c>
      <c r="F296" s="74">
        <f>VLOOKUP(C296,upahbahan,3,FALSE)</f>
        <v>5000</v>
      </c>
      <c r="G296" s="75">
        <f>E296*F296</f>
        <v>9750</v>
      </c>
    </row>
    <row r="297" spans="2:7">
      <c r="B297" s="76" t="s">
        <v>303</v>
      </c>
      <c r="C297" s="118"/>
      <c r="D297" s="118"/>
      <c r="E297" s="118"/>
      <c r="F297" s="119"/>
      <c r="G297" s="75">
        <f>SUM(G292:G296)</f>
        <v>57832.1</v>
      </c>
    </row>
    <row r="298" spans="2:7">
      <c r="B298" s="66" t="s">
        <v>168</v>
      </c>
      <c r="C298" s="67" t="s">
        <v>304</v>
      </c>
      <c r="D298" s="68"/>
      <c r="E298" s="68"/>
      <c r="F298" s="68"/>
      <c r="G298" s="70"/>
    </row>
    <row r="299" spans="2:7">
      <c r="B299" s="76" t="s">
        <v>305</v>
      </c>
      <c r="C299" s="118"/>
      <c r="D299" s="118"/>
      <c r="E299" s="118"/>
      <c r="F299" s="119"/>
      <c r="G299" s="120">
        <v>0</v>
      </c>
    </row>
    <row r="300" spans="2:7">
      <c r="B300" s="86" t="s">
        <v>173</v>
      </c>
      <c r="C300" s="87" t="s">
        <v>306</v>
      </c>
      <c r="D300" s="88"/>
      <c r="E300" s="88"/>
      <c r="F300" s="90"/>
      <c r="G300" s="75">
        <f>G299+G297+G290</f>
        <v>173332.1</v>
      </c>
    </row>
    <row r="301" spans="2:7">
      <c r="B301" s="86" t="s">
        <v>177</v>
      </c>
      <c r="C301" s="87" t="s">
        <v>328</v>
      </c>
      <c r="D301" s="88"/>
      <c r="E301" s="90"/>
      <c r="F301" s="91">
        <v>0.15</v>
      </c>
      <c r="G301" s="75">
        <f>G300*F301</f>
        <v>25999.815</v>
      </c>
    </row>
    <row r="302" ht="14.75" spans="2:7">
      <c r="B302" s="92" t="s">
        <v>308</v>
      </c>
      <c r="C302" s="93" t="s">
        <v>309</v>
      </c>
      <c r="D302" s="94"/>
      <c r="E302" s="94"/>
      <c r="F302" s="111"/>
      <c r="G302" s="96">
        <f>SUM(G300:G301)</f>
        <v>199331.915</v>
      </c>
    </row>
    <row r="303" ht="14.75"/>
    <row r="305" ht="14.55" customHeight="1" spans="1:7">
      <c r="A305" s="56" t="s">
        <v>381</v>
      </c>
      <c r="B305" s="137" t="s">
        <v>382</v>
      </c>
      <c r="C305" s="137"/>
      <c r="D305" s="137"/>
      <c r="E305" s="137"/>
      <c r="F305" s="137"/>
      <c r="G305" s="137"/>
    </row>
    <row r="306" ht="28.75" spans="2:7">
      <c r="B306" s="62" t="s">
        <v>15</v>
      </c>
      <c r="C306" s="63" t="s">
        <v>292</v>
      </c>
      <c r="D306" s="63" t="s">
        <v>293</v>
      </c>
      <c r="E306" s="63" t="s">
        <v>294</v>
      </c>
      <c r="F306" s="63" t="s">
        <v>295</v>
      </c>
      <c r="G306" s="114" t="s">
        <v>296</v>
      </c>
    </row>
    <row r="307" spans="2:7">
      <c r="B307" s="66" t="s">
        <v>160</v>
      </c>
      <c r="C307" s="67" t="s">
        <v>297</v>
      </c>
      <c r="D307" s="68"/>
      <c r="E307" s="68"/>
      <c r="F307" s="68"/>
      <c r="G307" s="116"/>
    </row>
    <row r="308" spans="2:7">
      <c r="B308" s="71">
        <v>1</v>
      </c>
      <c r="C308" s="67" t="s">
        <v>298</v>
      </c>
      <c r="D308" s="72" t="s">
        <v>299</v>
      </c>
      <c r="E308" s="117">
        <v>0.2</v>
      </c>
      <c r="F308" s="74">
        <f>VLOOKUP(C308,upahbahan,3,FALSE)</f>
        <v>100000</v>
      </c>
      <c r="G308" s="75">
        <f>E308*F308</f>
        <v>20000</v>
      </c>
    </row>
    <row r="309" spans="2:7">
      <c r="B309" s="71">
        <v>2</v>
      </c>
      <c r="C309" s="67" t="s">
        <v>336</v>
      </c>
      <c r="D309" s="72" t="s">
        <v>299</v>
      </c>
      <c r="E309" s="117">
        <v>0.1</v>
      </c>
      <c r="F309" s="74">
        <f>VLOOKUP(C309,upahbahan,3,FALSE)</f>
        <v>150000</v>
      </c>
      <c r="G309" s="75">
        <f>E309*F309</f>
        <v>15000</v>
      </c>
    </row>
    <row r="310" spans="2:7">
      <c r="B310" s="71">
        <v>3</v>
      </c>
      <c r="C310" s="67" t="s">
        <v>316</v>
      </c>
      <c r="D310" s="72" t="s">
        <v>299</v>
      </c>
      <c r="E310" s="117">
        <v>0.01</v>
      </c>
      <c r="F310" s="74"/>
      <c r="G310" s="75">
        <f>E310*F310</f>
        <v>0</v>
      </c>
    </row>
    <row r="311" spans="2:7">
      <c r="B311" s="71">
        <v>4</v>
      </c>
      <c r="C311" s="67" t="s">
        <v>300</v>
      </c>
      <c r="D311" s="72" t="s">
        <v>299</v>
      </c>
      <c r="E311" s="117">
        <v>0.0033</v>
      </c>
      <c r="F311" s="74"/>
      <c r="G311" s="75">
        <f>E311*F311</f>
        <v>0</v>
      </c>
    </row>
    <row r="312" spans="2:7">
      <c r="B312" s="76" t="s">
        <v>341</v>
      </c>
      <c r="C312" s="118"/>
      <c r="D312" s="118"/>
      <c r="E312" s="118"/>
      <c r="F312" s="119"/>
      <c r="G312" s="75">
        <f>SUM(G308:G311)</f>
        <v>35000</v>
      </c>
    </row>
    <row r="313" spans="2:7">
      <c r="B313" s="66" t="s">
        <v>163</v>
      </c>
      <c r="C313" s="67" t="s">
        <v>302</v>
      </c>
      <c r="D313" s="68"/>
      <c r="E313" s="68"/>
      <c r="F313" s="68"/>
      <c r="G313" s="116"/>
    </row>
    <row r="314" spans="2:7">
      <c r="B314" s="71">
        <v>1</v>
      </c>
      <c r="C314" s="67" t="s">
        <v>383</v>
      </c>
      <c r="D314" s="72" t="s">
        <v>87</v>
      </c>
      <c r="E314" s="73">
        <v>71.91</v>
      </c>
      <c r="F314" s="74">
        <f>VLOOKUP(C314,upahbahan,3,FALSE)</f>
        <v>1300</v>
      </c>
      <c r="G314" s="75">
        <f>E314*F314</f>
        <v>93483</v>
      </c>
    </row>
    <row r="315" spans="2:7">
      <c r="B315" s="71">
        <v>2</v>
      </c>
      <c r="C315" s="67" t="s">
        <v>337</v>
      </c>
      <c r="D315" s="72" t="s">
        <v>76</v>
      </c>
      <c r="E315" s="73">
        <v>14.37</v>
      </c>
      <c r="F315" s="74">
        <f>VLOOKUP(C315,upahbahan,3,FALSE)</f>
        <v>1600</v>
      </c>
      <c r="G315" s="75">
        <f>E315*F315</f>
        <v>22992</v>
      </c>
    </row>
    <row r="316" spans="2:7">
      <c r="B316" s="71">
        <v>3</v>
      </c>
      <c r="C316" s="122" t="s">
        <v>338</v>
      </c>
      <c r="D316" s="72" t="s">
        <v>319</v>
      </c>
      <c r="E316" s="73">
        <v>0.04</v>
      </c>
      <c r="F316" s="74">
        <f>F129</f>
        <v>115000</v>
      </c>
      <c r="G316" s="75">
        <f>E316*F316</f>
        <v>4600</v>
      </c>
    </row>
    <row r="317" spans="2:7">
      <c r="B317" s="76" t="s">
        <v>303</v>
      </c>
      <c r="C317" s="118"/>
      <c r="D317" s="118"/>
      <c r="E317" s="118"/>
      <c r="F317" s="119"/>
      <c r="G317" s="75">
        <f>SUM(G314:G316)</f>
        <v>121075</v>
      </c>
    </row>
    <row r="318" spans="2:7">
      <c r="B318" s="133" t="s">
        <v>168</v>
      </c>
      <c r="C318" s="67" t="s">
        <v>304</v>
      </c>
      <c r="D318" s="68"/>
      <c r="E318" s="68"/>
      <c r="F318" s="68"/>
      <c r="G318" s="116"/>
    </row>
    <row r="319" spans="2:7">
      <c r="B319" s="76" t="s">
        <v>305</v>
      </c>
      <c r="C319" s="118"/>
      <c r="D319" s="118"/>
      <c r="E319" s="118"/>
      <c r="F319" s="119"/>
      <c r="G319" s="120">
        <v>0</v>
      </c>
    </row>
    <row r="320" spans="2:7">
      <c r="B320" s="86" t="s">
        <v>173</v>
      </c>
      <c r="C320" s="87" t="s">
        <v>306</v>
      </c>
      <c r="D320" s="88"/>
      <c r="E320" s="88"/>
      <c r="F320" s="90"/>
      <c r="G320" s="75">
        <f>G319+G317+G312</f>
        <v>156075</v>
      </c>
    </row>
    <row r="321" spans="2:7">
      <c r="B321" s="86" t="s">
        <v>177</v>
      </c>
      <c r="C321" s="87" t="s">
        <v>328</v>
      </c>
      <c r="D321" s="88"/>
      <c r="E321" s="90"/>
      <c r="F321" s="91">
        <v>0.15</v>
      </c>
      <c r="G321" s="75">
        <f>G320*F321</f>
        <v>23411.25</v>
      </c>
    </row>
    <row r="322" ht="14.75" spans="2:7">
      <c r="B322" s="92" t="s">
        <v>308</v>
      </c>
      <c r="C322" s="93" t="s">
        <v>309</v>
      </c>
      <c r="D322" s="94"/>
      <c r="E322" s="94"/>
      <c r="F322" s="111"/>
      <c r="G322" s="96">
        <f>SUM(G320:G321)</f>
        <v>179486.25</v>
      </c>
    </row>
    <row r="323" ht="14.75"/>
    <row r="325" ht="16.25" spans="1:7">
      <c r="A325" s="1080" t="s">
        <v>384</v>
      </c>
      <c r="B325" s="130" t="s">
        <v>385</v>
      </c>
      <c r="C325" s="130"/>
      <c r="D325" s="131"/>
      <c r="E325" s="131"/>
      <c r="F325" s="131"/>
      <c r="G325" s="131"/>
    </row>
    <row r="326" ht="28.75" spans="2:7">
      <c r="B326" s="62" t="s">
        <v>15</v>
      </c>
      <c r="C326" s="63" t="s">
        <v>292</v>
      </c>
      <c r="D326" s="63" t="s">
        <v>293</v>
      </c>
      <c r="E326" s="63" t="s">
        <v>294</v>
      </c>
      <c r="F326" s="63" t="s">
        <v>295</v>
      </c>
      <c r="G326" s="114" t="s">
        <v>296</v>
      </c>
    </row>
    <row r="327" spans="2:7">
      <c r="B327" s="66" t="s">
        <v>160</v>
      </c>
      <c r="C327" s="67" t="s">
        <v>297</v>
      </c>
      <c r="D327" s="68"/>
      <c r="E327" s="68"/>
      <c r="F327" s="68"/>
      <c r="G327" s="116"/>
    </row>
    <row r="328" spans="2:7">
      <c r="B328" s="71">
        <v>1</v>
      </c>
      <c r="C328" s="67" t="s">
        <v>298</v>
      </c>
      <c r="D328" s="72" t="s">
        <v>299</v>
      </c>
      <c r="E328" s="117">
        <v>0.2</v>
      </c>
      <c r="F328" s="74">
        <f>VLOOKUP(C328,upahbahan,3,FALSE)</f>
        <v>100000</v>
      </c>
      <c r="G328" s="75">
        <f>E328*F328</f>
        <v>20000</v>
      </c>
    </row>
    <row r="329" spans="2:7">
      <c r="B329" s="71">
        <v>2</v>
      </c>
      <c r="C329" s="67" t="s">
        <v>336</v>
      </c>
      <c r="D329" s="72" t="s">
        <v>299</v>
      </c>
      <c r="E329" s="117">
        <v>0.1</v>
      </c>
      <c r="F329" s="74">
        <f>VLOOKUP(C329,upahbahan,3,FALSE)</f>
        <v>150000</v>
      </c>
      <c r="G329" s="75">
        <f>E329*F329</f>
        <v>15000</v>
      </c>
    </row>
    <row r="330" spans="2:7">
      <c r="B330" s="71">
        <v>3</v>
      </c>
      <c r="C330" s="67" t="s">
        <v>316</v>
      </c>
      <c r="D330" s="72" t="s">
        <v>299</v>
      </c>
      <c r="E330" s="117">
        <v>0.01</v>
      </c>
      <c r="F330" s="74"/>
      <c r="G330" s="75">
        <f>E330*F330</f>
        <v>0</v>
      </c>
    </row>
    <row r="331" spans="2:7">
      <c r="B331" s="71">
        <v>4</v>
      </c>
      <c r="C331" s="67" t="s">
        <v>300</v>
      </c>
      <c r="D331" s="72" t="s">
        <v>299</v>
      </c>
      <c r="E331" s="117">
        <v>0.0033</v>
      </c>
      <c r="F331" s="74"/>
      <c r="G331" s="75">
        <f>E331*F331</f>
        <v>0</v>
      </c>
    </row>
    <row r="332" spans="2:7">
      <c r="B332" s="76" t="s">
        <v>341</v>
      </c>
      <c r="C332" s="118"/>
      <c r="D332" s="118"/>
      <c r="E332" s="128"/>
      <c r="F332" s="132"/>
      <c r="G332" s="75">
        <f>SUM(G328:G331)</f>
        <v>35000</v>
      </c>
    </row>
    <row r="333" spans="2:7">
      <c r="B333" s="66" t="s">
        <v>163</v>
      </c>
      <c r="C333" s="67" t="s">
        <v>302</v>
      </c>
      <c r="D333" s="68"/>
      <c r="E333" s="138"/>
      <c r="F333" s="138"/>
      <c r="G333" s="116"/>
    </row>
    <row r="334" spans="2:7">
      <c r="B334" s="71">
        <v>1</v>
      </c>
      <c r="C334" s="67" t="s">
        <v>337</v>
      </c>
      <c r="D334" s="72" t="s">
        <v>76</v>
      </c>
      <c r="E334" s="73">
        <v>10.224</v>
      </c>
      <c r="F334" s="74">
        <f>VLOOKUP(C334,upahbahan,3,FALSE)</f>
        <v>1600</v>
      </c>
      <c r="G334" s="75">
        <f>E334*F334</f>
        <v>16358.4</v>
      </c>
    </row>
    <row r="335" spans="2:7">
      <c r="B335" s="71">
        <v>2</v>
      </c>
      <c r="C335" s="122" t="s">
        <v>338</v>
      </c>
      <c r="D335" s="72" t="s">
        <v>319</v>
      </c>
      <c r="E335" s="73">
        <v>0.02</v>
      </c>
      <c r="F335" s="74">
        <f>F316</f>
        <v>115000</v>
      </c>
      <c r="G335" s="75">
        <f>E335*F335</f>
        <v>2300</v>
      </c>
    </row>
    <row r="336" spans="2:7">
      <c r="B336" s="76" t="s">
        <v>303</v>
      </c>
      <c r="C336" s="118"/>
      <c r="D336" s="118"/>
      <c r="E336" s="118"/>
      <c r="F336" s="119"/>
      <c r="G336" s="75">
        <f>SUM(G334:G335)</f>
        <v>18658.4</v>
      </c>
    </row>
    <row r="337" spans="2:7">
      <c r="B337" s="133" t="s">
        <v>168</v>
      </c>
      <c r="C337" s="67" t="s">
        <v>304</v>
      </c>
      <c r="D337" s="68"/>
      <c r="E337" s="68"/>
      <c r="F337" s="68"/>
      <c r="G337" s="116"/>
    </row>
    <row r="338" spans="2:7">
      <c r="B338" s="76" t="s">
        <v>305</v>
      </c>
      <c r="C338" s="118"/>
      <c r="D338" s="118"/>
      <c r="E338" s="118"/>
      <c r="F338" s="119"/>
      <c r="G338" s="120">
        <v>0</v>
      </c>
    </row>
    <row r="339" spans="2:7">
      <c r="B339" s="86" t="s">
        <v>173</v>
      </c>
      <c r="C339" s="87" t="s">
        <v>306</v>
      </c>
      <c r="D339" s="88"/>
      <c r="E339" s="88"/>
      <c r="F339" s="90"/>
      <c r="G339" s="75">
        <f>G338+G336+G332</f>
        <v>53658.4</v>
      </c>
    </row>
    <row r="340" spans="2:7">
      <c r="B340" s="86" t="s">
        <v>177</v>
      </c>
      <c r="C340" s="87" t="s">
        <v>328</v>
      </c>
      <c r="D340" s="88"/>
      <c r="E340" s="90"/>
      <c r="F340" s="91">
        <v>0.15</v>
      </c>
      <c r="G340" s="75">
        <f>G339*F340</f>
        <v>8048.76</v>
      </c>
    </row>
    <row r="341" ht="14.75" spans="2:7">
      <c r="B341" s="92" t="s">
        <v>308</v>
      </c>
      <c r="C341" s="93" t="s">
        <v>309</v>
      </c>
      <c r="D341" s="94"/>
      <c r="E341" s="94"/>
      <c r="F341" s="111"/>
      <c r="G341" s="96">
        <f>SUM(G339:G340)</f>
        <v>61707.16</v>
      </c>
    </row>
    <row r="342" ht="14.75"/>
    <row r="344" ht="16.25" spans="1:7">
      <c r="A344" s="1080" t="s">
        <v>386</v>
      </c>
      <c r="B344" s="130" t="s">
        <v>387</v>
      </c>
      <c r="C344" s="130"/>
      <c r="D344" s="131"/>
      <c r="E344" s="131"/>
      <c r="F344" s="131"/>
      <c r="G344" s="131"/>
    </row>
    <row r="345" ht="28.75" spans="2:7">
      <c r="B345" s="62" t="s">
        <v>15</v>
      </c>
      <c r="C345" s="63" t="s">
        <v>292</v>
      </c>
      <c r="D345" s="63" t="s">
        <v>293</v>
      </c>
      <c r="E345" s="63" t="s">
        <v>294</v>
      </c>
      <c r="F345" s="63" t="s">
        <v>295</v>
      </c>
      <c r="G345" s="114" t="s">
        <v>296</v>
      </c>
    </row>
    <row r="346" spans="2:7">
      <c r="B346" s="66" t="s">
        <v>160</v>
      </c>
      <c r="C346" s="67" t="s">
        <v>297</v>
      </c>
      <c r="D346" s="68"/>
      <c r="E346" s="68"/>
      <c r="F346" s="68"/>
      <c r="G346" s="116"/>
    </row>
    <row r="347" spans="2:7">
      <c r="B347" s="71">
        <v>1</v>
      </c>
      <c r="C347" s="67" t="s">
        <v>298</v>
      </c>
      <c r="D347" s="72" t="s">
        <v>299</v>
      </c>
      <c r="E347" s="117">
        <v>0.2</v>
      </c>
      <c r="F347" s="74">
        <f>VLOOKUP(C347,upahbahan,3,FALSE)</f>
        <v>100000</v>
      </c>
      <c r="G347" s="75">
        <f>E347*F347</f>
        <v>20000</v>
      </c>
    </row>
    <row r="348" spans="2:7">
      <c r="B348" s="71">
        <v>2</v>
      </c>
      <c r="C348" s="67" t="s">
        <v>336</v>
      </c>
      <c r="D348" s="72" t="s">
        <v>299</v>
      </c>
      <c r="E348" s="117">
        <v>0.1</v>
      </c>
      <c r="F348" s="74">
        <f>VLOOKUP(C348,upahbahan,3,FALSE)</f>
        <v>150000</v>
      </c>
      <c r="G348" s="75">
        <f>E348*F348</f>
        <v>15000</v>
      </c>
    </row>
    <row r="349" spans="2:7">
      <c r="B349" s="71">
        <v>3</v>
      </c>
      <c r="C349" s="67" t="s">
        <v>316</v>
      </c>
      <c r="D349" s="72" t="s">
        <v>299</v>
      </c>
      <c r="E349" s="117">
        <v>0.01</v>
      </c>
      <c r="F349" s="74"/>
      <c r="G349" s="75">
        <f>E349*F349</f>
        <v>0</v>
      </c>
    </row>
    <row r="350" spans="2:7">
      <c r="B350" s="71">
        <v>4</v>
      </c>
      <c r="C350" s="67" t="s">
        <v>300</v>
      </c>
      <c r="D350" s="72" t="s">
        <v>299</v>
      </c>
      <c r="E350" s="117">
        <v>0.0033</v>
      </c>
      <c r="F350" s="74"/>
      <c r="G350" s="75">
        <f>E350*F350</f>
        <v>0</v>
      </c>
    </row>
    <row r="351" spans="2:7">
      <c r="B351" s="76" t="s">
        <v>341</v>
      </c>
      <c r="C351" s="118"/>
      <c r="D351" s="118"/>
      <c r="E351" s="139"/>
      <c r="F351" s="140"/>
      <c r="G351" s="75">
        <f>SUM(G347:G350)</f>
        <v>35000</v>
      </c>
    </row>
    <row r="352" spans="2:7">
      <c r="B352" s="66" t="s">
        <v>163</v>
      </c>
      <c r="C352" s="67" t="s">
        <v>302</v>
      </c>
      <c r="D352" s="68"/>
      <c r="E352" s="141"/>
      <c r="F352" s="141"/>
      <c r="G352" s="142"/>
    </row>
    <row r="353" spans="2:7">
      <c r="B353" s="71">
        <v>1</v>
      </c>
      <c r="C353" s="67" t="s">
        <v>337</v>
      </c>
      <c r="D353" s="72" t="s">
        <v>76</v>
      </c>
      <c r="E353" s="73">
        <v>3.25</v>
      </c>
      <c r="F353" s="74">
        <f>VLOOKUP(C353,upahbahan,3,FALSE)</f>
        <v>1600</v>
      </c>
      <c r="G353" s="75">
        <f>E353*F353</f>
        <v>5200</v>
      </c>
    </row>
    <row r="354" spans="2:7">
      <c r="B354" s="76" t="s">
        <v>303</v>
      </c>
      <c r="C354" s="118"/>
      <c r="D354" s="118"/>
      <c r="E354" s="118"/>
      <c r="F354" s="119"/>
      <c r="G354" s="75">
        <f>SUM(G353:G353)</f>
        <v>5200</v>
      </c>
    </row>
    <row r="355" spans="2:7">
      <c r="B355" s="133" t="s">
        <v>168</v>
      </c>
      <c r="C355" s="67" t="s">
        <v>304</v>
      </c>
      <c r="D355" s="68"/>
      <c r="E355" s="68"/>
      <c r="F355" s="68"/>
      <c r="G355" s="116"/>
    </row>
    <row r="356" spans="2:7">
      <c r="B356" s="76" t="s">
        <v>305</v>
      </c>
      <c r="C356" s="118"/>
      <c r="D356" s="118"/>
      <c r="E356" s="118"/>
      <c r="F356" s="119"/>
      <c r="G356" s="120">
        <v>0</v>
      </c>
    </row>
    <row r="357" spans="2:7">
      <c r="B357" s="86" t="s">
        <v>173</v>
      </c>
      <c r="C357" s="87" t="s">
        <v>306</v>
      </c>
      <c r="D357" s="88"/>
      <c r="E357" s="88"/>
      <c r="F357" s="90"/>
      <c r="G357" s="75">
        <f>G356+G354+G351</f>
        <v>40200</v>
      </c>
    </row>
    <row r="358" spans="2:7">
      <c r="B358" s="86" t="s">
        <v>177</v>
      </c>
      <c r="C358" s="87" t="s">
        <v>328</v>
      </c>
      <c r="D358" s="88"/>
      <c r="E358" s="90"/>
      <c r="F358" s="91">
        <v>0.15</v>
      </c>
      <c r="G358" s="75">
        <f>G357*F358</f>
        <v>6030</v>
      </c>
    </row>
    <row r="359" ht="14.75" spans="2:7">
      <c r="B359" s="92" t="s">
        <v>308</v>
      </c>
      <c r="C359" s="93" t="s">
        <v>309</v>
      </c>
      <c r="D359" s="94"/>
      <c r="E359" s="94"/>
      <c r="F359" s="111"/>
      <c r="G359" s="96">
        <f>SUM(G357:G358)</f>
        <v>46230</v>
      </c>
    </row>
    <row r="360" ht="14.75"/>
    <row r="362" ht="16.25" spans="1:7">
      <c r="A362" s="56" t="s">
        <v>388</v>
      </c>
      <c r="B362" s="143" t="s">
        <v>389</v>
      </c>
      <c r="C362" s="143"/>
      <c r="D362" s="143"/>
      <c r="E362" s="143"/>
      <c r="F362" s="143"/>
      <c r="G362" s="143"/>
    </row>
    <row r="363" ht="28.75" spans="2:7">
      <c r="B363" s="62" t="s">
        <v>15</v>
      </c>
      <c r="C363" s="63" t="s">
        <v>292</v>
      </c>
      <c r="D363" s="63" t="s">
        <v>293</v>
      </c>
      <c r="E363" s="63" t="s">
        <v>294</v>
      </c>
      <c r="F363" s="63" t="s">
        <v>295</v>
      </c>
      <c r="G363" s="114" t="s">
        <v>296</v>
      </c>
    </row>
    <row r="364" spans="2:7">
      <c r="B364" s="66" t="s">
        <v>160</v>
      </c>
      <c r="C364" s="67" t="s">
        <v>297</v>
      </c>
      <c r="D364" s="68"/>
      <c r="E364" s="68"/>
      <c r="F364" s="68"/>
      <c r="G364" s="116"/>
    </row>
    <row r="365" spans="2:7">
      <c r="B365" s="71">
        <v>1</v>
      </c>
      <c r="C365" s="67" t="s">
        <v>298</v>
      </c>
      <c r="D365" s="72" t="s">
        <v>299</v>
      </c>
      <c r="E365" s="73">
        <v>4</v>
      </c>
      <c r="F365" s="74">
        <f>VLOOKUP(C365,upahbahan,3,FALSE)</f>
        <v>100000</v>
      </c>
      <c r="G365" s="75">
        <f>E365*F365</f>
        <v>400000</v>
      </c>
    </row>
    <row r="366" spans="2:7">
      <c r="B366" s="71">
        <v>2</v>
      </c>
      <c r="C366" s="67" t="s">
        <v>314</v>
      </c>
      <c r="D366" s="72" t="s">
        <v>299</v>
      </c>
      <c r="E366" s="73">
        <v>12</v>
      </c>
      <c r="F366" s="74">
        <f>VLOOKUP(C366,upahbahan,3,FALSE)</f>
        <v>150000</v>
      </c>
      <c r="G366" s="75">
        <f>E366*F366</f>
        <v>1800000</v>
      </c>
    </row>
    <row r="367" spans="2:7">
      <c r="B367" s="71">
        <v>3</v>
      </c>
      <c r="C367" s="67" t="s">
        <v>316</v>
      </c>
      <c r="D367" s="72" t="s">
        <v>299</v>
      </c>
      <c r="E367" s="73">
        <v>1.2</v>
      </c>
      <c r="F367" s="74"/>
      <c r="G367" s="75">
        <f>E367*F367</f>
        <v>0</v>
      </c>
    </row>
    <row r="368" spans="2:7">
      <c r="B368" s="71">
        <v>4</v>
      </c>
      <c r="C368" s="67" t="s">
        <v>300</v>
      </c>
      <c r="D368" s="72" t="s">
        <v>299</v>
      </c>
      <c r="E368" s="73">
        <v>0.4</v>
      </c>
      <c r="F368" s="74"/>
      <c r="G368" s="75">
        <f>E368*F368</f>
        <v>0</v>
      </c>
    </row>
    <row r="369" spans="2:7">
      <c r="B369" s="76" t="s">
        <v>301</v>
      </c>
      <c r="C369" s="118"/>
      <c r="D369" s="118"/>
      <c r="E369" s="139"/>
      <c r="F369" s="140"/>
      <c r="G369" s="75">
        <f>SUM(G365:G368)</f>
        <v>2200000</v>
      </c>
    </row>
    <row r="370" spans="2:7">
      <c r="B370" s="66" t="s">
        <v>163</v>
      </c>
      <c r="C370" s="67" t="s">
        <v>302</v>
      </c>
      <c r="D370" s="68"/>
      <c r="E370" s="68"/>
      <c r="F370" s="68"/>
      <c r="G370" s="116"/>
    </row>
    <row r="371" spans="2:7">
      <c r="B371" s="1081" t="s">
        <v>312</v>
      </c>
      <c r="C371" s="67" t="s">
        <v>390</v>
      </c>
      <c r="D371" s="123" t="s">
        <v>319</v>
      </c>
      <c r="E371" s="124">
        <v>1.1</v>
      </c>
      <c r="F371" s="74">
        <f>F294</f>
        <v>3500000</v>
      </c>
      <c r="G371" s="75">
        <f>E371*F371</f>
        <v>3850000</v>
      </c>
    </row>
    <row r="372" spans="2:7">
      <c r="B372" s="1081" t="s">
        <v>313</v>
      </c>
      <c r="C372" s="67" t="s">
        <v>391</v>
      </c>
      <c r="D372" s="123" t="s">
        <v>76</v>
      </c>
      <c r="E372" s="124">
        <v>15</v>
      </c>
      <c r="F372" s="74">
        <f>VLOOKUP(C372,upahbahan,3,FALSE)</f>
        <v>7500</v>
      </c>
      <c r="G372" s="75">
        <f>E372*F372</f>
        <v>112500</v>
      </c>
    </row>
    <row r="373" spans="2:7">
      <c r="B373" s="1081" t="s">
        <v>315</v>
      </c>
      <c r="C373" s="67" t="s">
        <v>392</v>
      </c>
      <c r="D373" s="72" t="s">
        <v>76</v>
      </c>
      <c r="E373" s="73">
        <v>5.6</v>
      </c>
      <c r="F373" s="74">
        <f>VLOOKUP(C373,upahbahan,3,FALSE)</f>
        <v>1500</v>
      </c>
      <c r="G373" s="75">
        <f>E373*F373</f>
        <v>8400</v>
      </c>
    </row>
    <row r="374" spans="2:7">
      <c r="B374" s="76" t="s">
        <v>303</v>
      </c>
      <c r="C374" s="118"/>
      <c r="D374" s="118"/>
      <c r="E374" s="118"/>
      <c r="F374" s="119"/>
      <c r="G374" s="75">
        <f>SUM(G371:G373)</f>
        <v>3970900</v>
      </c>
    </row>
    <row r="375" spans="2:7">
      <c r="B375" s="133" t="s">
        <v>168</v>
      </c>
      <c r="C375" s="67" t="s">
        <v>304</v>
      </c>
      <c r="D375" s="68"/>
      <c r="E375" s="68"/>
      <c r="F375" s="68"/>
      <c r="G375" s="116"/>
    </row>
    <row r="376" spans="2:7">
      <c r="B376" s="76" t="s">
        <v>305</v>
      </c>
      <c r="C376" s="118"/>
      <c r="D376" s="118"/>
      <c r="E376" s="118"/>
      <c r="F376" s="119"/>
      <c r="G376" s="120">
        <v>0</v>
      </c>
    </row>
    <row r="377" spans="2:7">
      <c r="B377" s="86" t="s">
        <v>173</v>
      </c>
      <c r="C377" s="87" t="s">
        <v>306</v>
      </c>
      <c r="D377" s="88"/>
      <c r="E377" s="88"/>
      <c r="F377" s="90"/>
      <c r="G377" s="75">
        <f>G376+G374+G369</f>
        <v>6170900</v>
      </c>
    </row>
    <row r="378" spans="2:7">
      <c r="B378" s="86" t="s">
        <v>177</v>
      </c>
      <c r="C378" s="87" t="s">
        <v>328</v>
      </c>
      <c r="D378" s="88"/>
      <c r="E378" s="90"/>
      <c r="F378" s="91">
        <v>0.15</v>
      </c>
      <c r="G378" s="75">
        <f>G377*F378</f>
        <v>925635</v>
      </c>
    </row>
    <row r="379" ht="14.75" spans="2:7">
      <c r="B379" s="92" t="s">
        <v>308</v>
      </c>
      <c r="C379" s="93" t="s">
        <v>309</v>
      </c>
      <c r="D379" s="94"/>
      <c r="E379" s="94"/>
      <c r="F379" s="111"/>
      <c r="G379" s="96">
        <f>SUM(G377:G378)</f>
        <v>7096535</v>
      </c>
    </row>
    <row r="380" ht="14.75"/>
    <row r="381" ht="16.25" spans="1:7">
      <c r="A381" s="56" t="s">
        <v>393</v>
      </c>
      <c r="B381" s="144" t="s">
        <v>394</v>
      </c>
      <c r="C381" s="145"/>
      <c r="D381" s="145"/>
      <c r="E381" s="145"/>
      <c r="F381" s="145"/>
      <c r="G381" s="145"/>
    </row>
    <row r="382" ht="28.75" spans="2:7">
      <c r="B382" s="62" t="s">
        <v>15</v>
      </c>
      <c r="C382" s="63" t="s">
        <v>292</v>
      </c>
      <c r="D382" s="63" t="s">
        <v>293</v>
      </c>
      <c r="E382" s="63" t="s">
        <v>294</v>
      </c>
      <c r="F382" s="63" t="s">
        <v>295</v>
      </c>
      <c r="G382" s="114" t="s">
        <v>296</v>
      </c>
    </row>
    <row r="383" spans="2:7">
      <c r="B383" s="66" t="s">
        <v>160</v>
      </c>
      <c r="C383" s="67" t="s">
        <v>297</v>
      </c>
      <c r="D383" s="68"/>
      <c r="E383" s="68"/>
      <c r="F383" s="68"/>
      <c r="G383" s="116"/>
    </row>
    <row r="384" spans="2:7">
      <c r="B384" s="71">
        <v>1</v>
      </c>
      <c r="C384" s="67" t="s">
        <v>298</v>
      </c>
      <c r="D384" s="72" t="s">
        <v>299</v>
      </c>
      <c r="E384" s="73">
        <v>0.5</v>
      </c>
      <c r="F384" s="74">
        <f>VLOOKUP(C384,upahbahan,3,FALSE)</f>
        <v>100000</v>
      </c>
      <c r="G384" s="75">
        <f t="shared" ref="G384:G387" si="0">E384*F384</f>
        <v>50000</v>
      </c>
    </row>
    <row r="385" spans="2:7">
      <c r="B385" s="71">
        <v>2</v>
      </c>
      <c r="C385" s="67" t="s">
        <v>336</v>
      </c>
      <c r="D385" s="72" t="s">
        <v>299</v>
      </c>
      <c r="E385" s="73">
        <v>1.2</v>
      </c>
      <c r="F385" s="74">
        <f>VLOOKUP(C385,upahbahan,3,FALSE)</f>
        <v>150000</v>
      </c>
      <c r="G385" s="75">
        <f t="shared" si="0"/>
        <v>180000</v>
      </c>
    </row>
    <row r="386" spans="2:7">
      <c r="B386" s="71">
        <v>3</v>
      </c>
      <c r="C386" s="67" t="s">
        <v>316</v>
      </c>
      <c r="D386" s="72" t="s">
        <v>299</v>
      </c>
      <c r="E386" s="73">
        <v>0.12</v>
      </c>
      <c r="F386" s="74"/>
      <c r="G386" s="75">
        <f t="shared" si="0"/>
        <v>0</v>
      </c>
    </row>
    <row r="387" spans="2:7">
      <c r="B387" s="71">
        <v>4</v>
      </c>
      <c r="C387" s="67" t="s">
        <v>300</v>
      </c>
      <c r="D387" s="72" t="s">
        <v>299</v>
      </c>
      <c r="E387" s="73">
        <v>0.04</v>
      </c>
      <c r="F387" s="74"/>
      <c r="G387" s="75">
        <f t="shared" si="0"/>
        <v>0</v>
      </c>
    </row>
    <row r="388" spans="2:7">
      <c r="B388" s="76" t="s">
        <v>301</v>
      </c>
      <c r="C388" s="118"/>
      <c r="D388" s="118"/>
      <c r="E388" s="139"/>
      <c r="F388" s="140"/>
      <c r="G388" s="75">
        <f>SUM(G384:G387)</f>
        <v>230000</v>
      </c>
    </row>
    <row r="389" spans="2:7">
      <c r="B389" s="66" t="s">
        <v>163</v>
      </c>
      <c r="C389" s="67" t="s">
        <v>302</v>
      </c>
      <c r="D389" s="68"/>
      <c r="E389" s="68"/>
      <c r="F389" s="68"/>
      <c r="G389" s="116"/>
    </row>
    <row r="390" spans="2:7">
      <c r="B390" s="71">
        <v>1</v>
      </c>
      <c r="C390" s="67" t="s">
        <v>395</v>
      </c>
      <c r="D390" s="72" t="s">
        <v>396</v>
      </c>
      <c r="E390" s="146">
        <v>1</v>
      </c>
      <c r="F390" s="74">
        <f>VLOOKUP(C390,upahbahan,3,FALSE)</f>
        <v>2061700</v>
      </c>
      <c r="G390" s="75">
        <f t="shared" ref="G390" si="1">E390*F390</f>
        <v>2061700</v>
      </c>
    </row>
    <row r="391" spans="2:7">
      <c r="B391" s="71">
        <v>2</v>
      </c>
      <c r="C391" s="122" t="s">
        <v>397</v>
      </c>
      <c r="D391" s="72" t="s">
        <v>396</v>
      </c>
      <c r="E391" s="147">
        <v>1</v>
      </c>
      <c r="F391" s="74">
        <f>VLOOKUP(C391,upahbahan,3,FALSE)</f>
        <v>55000</v>
      </c>
      <c r="G391" s="75">
        <f>G390*6%</f>
        <v>123702</v>
      </c>
    </row>
    <row r="392" spans="2:7">
      <c r="B392" s="76" t="s">
        <v>303</v>
      </c>
      <c r="C392" s="118"/>
      <c r="D392" s="118"/>
      <c r="E392" s="118"/>
      <c r="F392" s="119"/>
      <c r="G392" s="75">
        <f>SUM(G390:G391)</f>
        <v>2185402</v>
      </c>
    </row>
    <row r="393" spans="2:7">
      <c r="B393" s="133" t="s">
        <v>168</v>
      </c>
      <c r="C393" s="67" t="s">
        <v>304</v>
      </c>
      <c r="D393" s="68"/>
      <c r="E393" s="68"/>
      <c r="F393" s="68"/>
      <c r="G393" s="116"/>
    </row>
    <row r="394" spans="2:7">
      <c r="B394" s="76" t="s">
        <v>305</v>
      </c>
      <c r="C394" s="118"/>
      <c r="D394" s="118"/>
      <c r="E394" s="118"/>
      <c r="F394" s="119"/>
      <c r="G394" s="120">
        <v>0</v>
      </c>
    </row>
    <row r="395" spans="2:7">
      <c r="B395" s="86" t="s">
        <v>173</v>
      </c>
      <c r="C395" s="87" t="s">
        <v>306</v>
      </c>
      <c r="D395" s="88"/>
      <c r="E395" s="88"/>
      <c r="F395" s="90"/>
      <c r="G395" s="75">
        <f>G394+G392+G388</f>
        <v>2415402</v>
      </c>
    </row>
    <row r="396" spans="2:7">
      <c r="B396" s="86" t="s">
        <v>177</v>
      </c>
      <c r="C396" s="87" t="s">
        <v>328</v>
      </c>
      <c r="D396" s="88"/>
      <c r="E396" s="90"/>
      <c r="F396" s="91">
        <v>0.15</v>
      </c>
      <c r="G396" s="75">
        <f>G395*F396</f>
        <v>362310.3</v>
      </c>
    </row>
    <row r="397" ht="14.75" spans="2:7">
      <c r="B397" s="92" t="s">
        <v>308</v>
      </c>
      <c r="C397" s="93" t="s">
        <v>309</v>
      </c>
      <c r="D397" s="94"/>
      <c r="E397" s="94"/>
      <c r="F397" s="111"/>
      <c r="G397" s="96">
        <f>SUM(G395:G396)</f>
        <v>2777712.3</v>
      </c>
    </row>
    <row r="398" ht="14.75"/>
    <row r="400" ht="16.25" spans="1:7">
      <c r="A400" s="56" t="s">
        <v>398</v>
      </c>
      <c r="B400" s="144" t="s">
        <v>399</v>
      </c>
      <c r="C400" s="148"/>
      <c r="D400" s="148"/>
      <c r="E400" s="148"/>
      <c r="F400" s="148"/>
      <c r="G400" s="148"/>
    </row>
    <row r="401" ht="28.75" spans="2:7">
      <c r="B401" s="62" t="s">
        <v>15</v>
      </c>
      <c r="C401" s="63" t="s">
        <v>292</v>
      </c>
      <c r="D401" s="63" t="s">
        <v>293</v>
      </c>
      <c r="E401" s="63" t="s">
        <v>294</v>
      </c>
      <c r="F401" s="63" t="s">
        <v>295</v>
      </c>
      <c r="G401" s="114" t="s">
        <v>296</v>
      </c>
    </row>
    <row r="402" spans="2:7">
      <c r="B402" s="66" t="s">
        <v>160</v>
      </c>
      <c r="C402" s="67" t="s">
        <v>297</v>
      </c>
      <c r="D402" s="68"/>
      <c r="E402" s="68"/>
      <c r="F402" s="68"/>
      <c r="G402" s="116"/>
    </row>
    <row r="403" spans="2:7">
      <c r="B403" s="71">
        <v>1</v>
      </c>
      <c r="C403" s="67" t="s">
        <v>298</v>
      </c>
      <c r="D403" s="72" t="s">
        <v>299</v>
      </c>
      <c r="E403" s="117">
        <v>1</v>
      </c>
      <c r="F403" s="74">
        <f>VLOOKUP(C403,upahbahan,3,FALSE)</f>
        <v>100000</v>
      </c>
      <c r="G403" s="75">
        <f t="shared" ref="G403:G406" si="2">E403*F403</f>
        <v>100000</v>
      </c>
    </row>
    <row r="404" spans="2:7">
      <c r="B404" s="71">
        <v>2</v>
      </c>
      <c r="C404" s="67" t="s">
        <v>336</v>
      </c>
      <c r="D404" s="72" t="s">
        <v>299</v>
      </c>
      <c r="E404" s="117">
        <v>0.5</v>
      </c>
      <c r="F404" s="74">
        <f>VLOOKUP(C404,upahbahan,3,FALSE)</f>
        <v>150000</v>
      </c>
      <c r="G404" s="75">
        <f t="shared" si="2"/>
        <v>75000</v>
      </c>
    </row>
    <row r="405" spans="2:7">
      <c r="B405" s="71">
        <v>3</v>
      </c>
      <c r="C405" s="67" t="s">
        <v>316</v>
      </c>
      <c r="D405" s="72" t="s">
        <v>299</v>
      </c>
      <c r="E405" s="117">
        <v>0.05</v>
      </c>
      <c r="F405" s="74"/>
      <c r="G405" s="75">
        <f t="shared" si="2"/>
        <v>0</v>
      </c>
    </row>
    <row r="406" spans="2:7">
      <c r="B406" s="71">
        <v>4</v>
      </c>
      <c r="C406" s="67" t="s">
        <v>300</v>
      </c>
      <c r="D406" s="72" t="s">
        <v>299</v>
      </c>
      <c r="E406" s="117">
        <v>0.0167</v>
      </c>
      <c r="F406" s="74"/>
      <c r="G406" s="75">
        <f t="shared" si="2"/>
        <v>0</v>
      </c>
    </row>
    <row r="407" spans="2:7">
      <c r="B407" s="76" t="s">
        <v>301</v>
      </c>
      <c r="C407" s="118"/>
      <c r="D407" s="118"/>
      <c r="E407" s="139"/>
      <c r="F407" s="140"/>
      <c r="G407" s="75">
        <f>SUM(G403:G406)</f>
        <v>175000</v>
      </c>
    </row>
    <row r="408" spans="2:7">
      <c r="B408" s="66" t="s">
        <v>163</v>
      </c>
      <c r="C408" s="67" t="s">
        <v>302</v>
      </c>
      <c r="D408" s="68"/>
      <c r="E408" s="68"/>
      <c r="F408" s="68"/>
      <c r="G408" s="116"/>
    </row>
    <row r="409" spans="2:7">
      <c r="B409" s="71">
        <v>1</v>
      </c>
      <c r="C409" s="67" t="s">
        <v>400</v>
      </c>
      <c r="D409" s="72" t="s">
        <v>103</v>
      </c>
      <c r="E409" s="146">
        <v>1.2</v>
      </c>
      <c r="F409" s="74">
        <f>VLOOKUP(C409,upahbahan,3,FALSE)</f>
        <v>445900</v>
      </c>
      <c r="G409" s="75">
        <f t="shared" ref="G409:G411" si="3">E409*F409</f>
        <v>535080</v>
      </c>
    </row>
    <row r="410" spans="2:7">
      <c r="B410" s="71">
        <v>2</v>
      </c>
      <c r="C410" s="67" t="s">
        <v>337</v>
      </c>
      <c r="D410" s="72" t="s">
        <v>76</v>
      </c>
      <c r="E410" s="146">
        <v>6</v>
      </c>
      <c r="F410" s="74">
        <f>VLOOKUP(C410,upahbahan,3,FALSE)</f>
        <v>1600</v>
      </c>
      <c r="G410" s="75">
        <f t="shared" si="3"/>
        <v>9600</v>
      </c>
    </row>
    <row r="411" spans="2:7">
      <c r="B411" s="71">
        <v>3</v>
      </c>
      <c r="C411" s="122" t="s">
        <v>338</v>
      </c>
      <c r="D411" s="72" t="s">
        <v>319</v>
      </c>
      <c r="E411" s="146">
        <v>0.01</v>
      </c>
      <c r="F411" s="74">
        <f>F335</f>
        <v>115000</v>
      </c>
      <c r="G411" s="75">
        <f t="shared" si="3"/>
        <v>1150</v>
      </c>
    </row>
    <row r="412" spans="2:7">
      <c r="B412" s="76" t="s">
        <v>303</v>
      </c>
      <c r="C412" s="118"/>
      <c r="D412" s="118"/>
      <c r="E412" s="118"/>
      <c r="F412" s="119"/>
      <c r="G412" s="75">
        <f>SUM(G409:G411)</f>
        <v>545830</v>
      </c>
    </row>
    <row r="413" spans="2:7">
      <c r="B413" s="133" t="s">
        <v>168</v>
      </c>
      <c r="C413" s="67" t="s">
        <v>304</v>
      </c>
      <c r="D413" s="68"/>
      <c r="E413" s="68"/>
      <c r="F413" s="68"/>
      <c r="G413" s="116"/>
    </row>
    <row r="414" spans="2:7">
      <c r="B414" s="76" t="s">
        <v>305</v>
      </c>
      <c r="C414" s="118"/>
      <c r="D414" s="118"/>
      <c r="E414" s="118"/>
      <c r="F414" s="119"/>
      <c r="G414" s="120">
        <v>0</v>
      </c>
    </row>
    <row r="415" spans="2:7">
      <c r="B415" s="86" t="s">
        <v>173</v>
      </c>
      <c r="C415" s="87" t="s">
        <v>306</v>
      </c>
      <c r="D415" s="88"/>
      <c r="E415" s="88"/>
      <c r="F415" s="90"/>
      <c r="G415" s="75">
        <f>G414+G412+G407</f>
        <v>720830</v>
      </c>
    </row>
    <row r="416" spans="2:7">
      <c r="B416" s="86" t="s">
        <v>177</v>
      </c>
      <c r="C416" s="87" t="s">
        <v>328</v>
      </c>
      <c r="D416" s="88"/>
      <c r="E416" s="90"/>
      <c r="F416" s="91">
        <v>0.15</v>
      </c>
      <c r="G416" s="75">
        <f>G415*F416</f>
        <v>108124.5</v>
      </c>
    </row>
    <row r="417" ht="14.75" spans="2:7">
      <c r="B417" s="92" t="s">
        <v>308</v>
      </c>
      <c r="C417" s="93" t="s">
        <v>309</v>
      </c>
      <c r="D417" s="94"/>
      <c r="E417" s="94"/>
      <c r="F417" s="111"/>
      <c r="G417" s="96">
        <f>SUM(G415:G416)</f>
        <v>828954.5</v>
      </c>
    </row>
    <row r="418" ht="14.75"/>
    <row r="420" ht="16.25" spans="1:7">
      <c r="A420" s="56" t="s">
        <v>401</v>
      </c>
      <c r="B420" s="149" t="s">
        <v>402</v>
      </c>
      <c r="C420" s="149"/>
      <c r="D420" s="149"/>
      <c r="E420" s="149"/>
      <c r="F420" s="149"/>
      <c r="G420" s="149"/>
    </row>
    <row r="421" ht="28.75" spans="2:7">
      <c r="B421" s="62" t="s">
        <v>15</v>
      </c>
      <c r="C421" s="63" t="s">
        <v>292</v>
      </c>
      <c r="D421" s="63" t="s">
        <v>293</v>
      </c>
      <c r="E421" s="63" t="s">
        <v>294</v>
      </c>
      <c r="F421" s="63" t="s">
        <v>295</v>
      </c>
      <c r="G421" s="114" t="s">
        <v>296</v>
      </c>
    </row>
    <row r="422" spans="2:7">
      <c r="B422" s="66" t="s">
        <v>160</v>
      </c>
      <c r="C422" s="67" t="s">
        <v>297</v>
      </c>
      <c r="D422" s="68"/>
      <c r="E422" s="68"/>
      <c r="F422" s="68"/>
      <c r="G422" s="116"/>
    </row>
    <row r="423" spans="2:7">
      <c r="B423" s="71">
        <v>1</v>
      </c>
      <c r="C423" s="67" t="s">
        <v>298</v>
      </c>
      <c r="D423" s="72" t="s">
        <v>299</v>
      </c>
      <c r="E423" s="73">
        <v>0.4</v>
      </c>
      <c r="F423" s="74">
        <f>VLOOKUP(C423,upahbahan,3,FALSE)</f>
        <v>100000</v>
      </c>
      <c r="G423" s="75">
        <f t="shared" ref="G423:G426" si="4">E423*F423</f>
        <v>40000</v>
      </c>
    </row>
    <row r="424" spans="2:7">
      <c r="B424" s="71">
        <v>2</v>
      </c>
      <c r="C424" s="67" t="s">
        <v>336</v>
      </c>
      <c r="D424" s="72" t="s">
        <v>299</v>
      </c>
      <c r="E424" s="73">
        <v>0.2</v>
      </c>
      <c r="F424" s="74">
        <f>VLOOKUP(C424,upahbahan,3,FALSE)</f>
        <v>150000</v>
      </c>
      <c r="G424" s="75">
        <f t="shared" si="4"/>
        <v>30000</v>
      </c>
    </row>
    <row r="425" spans="2:7">
      <c r="B425" s="71">
        <v>3</v>
      </c>
      <c r="C425" s="67" t="s">
        <v>316</v>
      </c>
      <c r="D425" s="72" t="s">
        <v>299</v>
      </c>
      <c r="E425" s="73">
        <v>0.02</v>
      </c>
      <c r="F425" s="74"/>
      <c r="G425" s="75">
        <f t="shared" si="4"/>
        <v>0</v>
      </c>
    </row>
    <row r="426" spans="2:7">
      <c r="B426" s="71">
        <v>4</v>
      </c>
      <c r="C426" s="67" t="s">
        <v>300</v>
      </c>
      <c r="D426" s="72" t="s">
        <v>299</v>
      </c>
      <c r="E426" s="73">
        <v>0.007</v>
      </c>
      <c r="F426" s="74"/>
      <c r="G426" s="75">
        <f t="shared" si="4"/>
        <v>0</v>
      </c>
    </row>
    <row r="427" spans="2:7">
      <c r="B427" s="76" t="s">
        <v>301</v>
      </c>
      <c r="C427" s="118"/>
      <c r="D427" s="118"/>
      <c r="E427" s="139"/>
      <c r="F427" s="140"/>
      <c r="G427" s="75">
        <f>SUM(G423:G426)</f>
        <v>70000</v>
      </c>
    </row>
    <row r="428" spans="2:7">
      <c r="B428" s="66" t="s">
        <v>163</v>
      </c>
      <c r="C428" s="67" t="s">
        <v>302</v>
      </c>
      <c r="D428" s="68"/>
      <c r="E428" s="68"/>
      <c r="F428" s="68"/>
      <c r="G428" s="116"/>
    </row>
    <row r="429" spans="2:7">
      <c r="B429" s="1082" t="s">
        <v>312</v>
      </c>
      <c r="C429" s="67" t="s">
        <v>403</v>
      </c>
      <c r="D429" s="72" t="s">
        <v>87</v>
      </c>
      <c r="E429" s="73">
        <v>2.92</v>
      </c>
      <c r="F429" s="74">
        <f>VLOOKUP(C429,upahbahan,3,FALSE)</f>
        <v>35000</v>
      </c>
      <c r="G429" s="75">
        <f t="shared" ref="G429:G431" si="5">E429*F429</f>
        <v>102200</v>
      </c>
    </row>
    <row r="430" spans="2:7">
      <c r="B430" s="1082" t="s">
        <v>313</v>
      </c>
      <c r="C430" s="67" t="s">
        <v>337</v>
      </c>
      <c r="D430" s="72" t="s">
        <v>76</v>
      </c>
      <c r="E430" s="73">
        <v>9.3</v>
      </c>
      <c r="F430" s="74">
        <f>VLOOKUP(C430,upahbahan,3,FALSE)</f>
        <v>1600</v>
      </c>
      <c r="G430" s="75">
        <f t="shared" si="5"/>
        <v>14880</v>
      </c>
    </row>
    <row r="431" spans="2:7">
      <c r="B431" s="1082" t="s">
        <v>317</v>
      </c>
      <c r="C431" s="122" t="s">
        <v>338</v>
      </c>
      <c r="D431" s="72" t="s">
        <v>319</v>
      </c>
      <c r="E431" s="73">
        <v>0.018</v>
      </c>
      <c r="F431" s="74">
        <f>F411</f>
        <v>115000</v>
      </c>
      <c r="G431" s="75">
        <f t="shared" si="5"/>
        <v>2070</v>
      </c>
    </row>
    <row r="432" spans="2:7">
      <c r="B432" s="76" t="s">
        <v>303</v>
      </c>
      <c r="C432" s="118"/>
      <c r="D432" s="118"/>
      <c r="E432" s="118"/>
      <c r="F432" s="119"/>
      <c r="G432" s="75">
        <f>SUM(G429:G431)</f>
        <v>119150</v>
      </c>
    </row>
    <row r="433" spans="2:7">
      <c r="B433" s="133" t="s">
        <v>168</v>
      </c>
      <c r="C433" s="67" t="s">
        <v>304</v>
      </c>
      <c r="D433" s="68"/>
      <c r="E433" s="68"/>
      <c r="F433" s="68"/>
      <c r="G433" s="116"/>
    </row>
    <row r="434" spans="2:7">
      <c r="B434" s="76" t="s">
        <v>305</v>
      </c>
      <c r="C434" s="118"/>
      <c r="D434" s="118"/>
      <c r="E434" s="118"/>
      <c r="F434" s="119"/>
      <c r="G434" s="120">
        <v>0</v>
      </c>
    </row>
    <row r="435" spans="2:7">
      <c r="B435" s="86" t="s">
        <v>173</v>
      </c>
      <c r="C435" s="87" t="s">
        <v>306</v>
      </c>
      <c r="D435" s="88"/>
      <c r="E435" s="88"/>
      <c r="F435" s="90"/>
      <c r="G435" s="75">
        <f>G434+G432+G427</f>
        <v>189150</v>
      </c>
    </row>
    <row r="436" spans="2:7">
      <c r="B436" s="86" t="s">
        <v>177</v>
      </c>
      <c r="C436" s="87" t="s">
        <v>328</v>
      </c>
      <c r="D436" s="88"/>
      <c r="E436" s="90"/>
      <c r="F436" s="91">
        <v>0.15</v>
      </c>
      <c r="G436" s="75">
        <f>G435*F436</f>
        <v>28372.5</v>
      </c>
    </row>
    <row r="437" ht="14.75" spans="2:7">
      <c r="B437" s="92" t="s">
        <v>308</v>
      </c>
      <c r="C437" s="93" t="s">
        <v>309</v>
      </c>
      <c r="D437" s="94"/>
      <c r="E437" s="94"/>
      <c r="F437" s="111"/>
      <c r="G437" s="96">
        <f>SUM(G435:G436)</f>
        <v>217522.5</v>
      </c>
    </row>
    <row r="438" ht="14.75"/>
    <row r="439" ht="14.55" customHeight="1" spans="1:7">
      <c r="A439" s="56" t="s">
        <v>404</v>
      </c>
      <c r="B439" s="144" t="s">
        <v>405</v>
      </c>
      <c r="C439" s="144"/>
      <c r="D439" s="144"/>
      <c r="E439" s="144"/>
      <c r="F439" s="144"/>
      <c r="G439" s="144"/>
    </row>
    <row r="440" ht="28.75" spans="2:7">
      <c r="B440" s="62" t="s">
        <v>15</v>
      </c>
      <c r="C440" s="63" t="s">
        <v>292</v>
      </c>
      <c r="D440" s="63" t="s">
        <v>293</v>
      </c>
      <c r="E440" s="63" t="s">
        <v>294</v>
      </c>
      <c r="F440" s="63" t="s">
        <v>295</v>
      </c>
      <c r="G440" s="114" t="s">
        <v>296</v>
      </c>
    </row>
    <row r="441" spans="2:7">
      <c r="B441" s="66" t="s">
        <v>160</v>
      </c>
      <c r="C441" s="67" t="s">
        <v>297</v>
      </c>
      <c r="D441" s="68"/>
      <c r="E441" s="68"/>
      <c r="F441" s="68"/>
      <c r="G441" s="116"/>
    </row>
    <row r="442" spans="2:7">
      <c r="B442" s="71">
        <v>1</v>
      </c>
      <c r="C442" s="67" t="s">
        <v>298</v>
      </c>
      <c r="D442" s="72" t="s">
        <v>299</v>
      </c>
      <c r="E442" s="135">
        <v>0.0667</v>
      </c>
      <c r="F442" s="74">
        <f>VLOOKUP(C442,upahbahan,3,FALSE)</f>
        <v>100000</v>
      </c>
      <c r="G442" s="75">
        <f t="shared" ref="G442:G445" si="6">E442*F442</f>
        <v>6670</v>
      </c>
    </row>
    <row r="443" spans="2:7">
      <c r="B443" s="71">
        <v>2</v>
      </c>
      <c r="C443" s="67" t="s">
        <v>406</v>
      </c>
      <c r="D443" s="72" t="s">
        <v>299</v>
      </c>
      <c r="E443" s="135">
        <v>0.0667</v>
      </c>
      <c r="F443" s="74">
        <f>VLOOKUP(C443,upahbahan,3,FALSE)</f>
        <v>150000</v>
      </c>
      <c r="G443" s="75">
        <f t="shared" si="6"/>
        <v>10005</v>
      </c>
    </row>
    <row r="444" spans="2:7">
      <c r="B444" s="71">
        <v>3</v>
      </c>
      <c r="C444" s="67" t="s">
        <v>316</v>
      </c>
      <c r="D444" s="72" t="s">
        <v>299</v>
      </c>
      <c r="E444" s="135">
        <v>0.0067</v>
      </c>
      <c r="F444" s="74"/>
      <c r="G444" s="75">
        <f t="shared" si="6"/>
        <v>0</v>
      </c>
    </row>
    <row r="445" spans="2:7">
      <c r="B445" s="71">
        <v>4</v>
      </c>
      <c r="C445" s="67" t="s">
        <v>300</v>
      </c>
      <c r="D445" s="72" t="s">
        <v>299</v>
      </c>
      <c r="E445" s="135">
        <v>0.0022</v>
      </c>
      <c r="F445" s="74"/>
      <c r="G445" s="75">
        <f t="shared" si="6"/>
        <v>0</v>
      </c>
    </row>
    <row r="446" spans="2:7">
      <c r="B446" s="76" t="s">
        <v>301</v>
      </c>
      <c r="C446" s="118"/>
      <c r="D446" s="118"/>
      <c r="E446" s="128"/>
      <c r="F446" s="132"/>
      <c r="G446" s="75">
        <f>SUM(G442:G445)</f>
        <v>16675</v>
      </c>
    </row>
    <row r="447" spans="2:7">
      <c r="B447" s="66" t="s">
        <v>163</v>
      </c>
      <c r="C447" s="67" t="s">
        <v>302</v>
      </c>
      <c r="D447" s="68"/>
      <c r="E447" s="68"/>
      <c r="F447" s="68"/>
      <c r="G447" s="116"/>
    </row>
    <row r="448" spans="2:7">
      <c r="B448" s="71">
        <v>1</v>
      </c>
      <c r="C448" s="67" t="s">
        <v>407</v>
      </c>
      <c r="D448" s="72" t="s">
        <v>76</v>
      </c>
      <c r="E448" s="73">
        <v>0.1</v>
      </c>
      <c r="F448" s="74">
        <f>VLOOKUP(C448,upahbahan,3,FALSE)</f>
        <v>41600</v>
      </c>
      <c r="G448" s="75">
        <f t="shared" ref="G448:G450" si="7">E448*F448</f>
        <v>4160</v>
      </c>
    </row>
    <row r="449" spans="2:7">
      <c r="B449" s="71">
        <v>2</v>
      </c>
      <c r="C449" s="67" t="s">
        <v>408</v>
      </c>
      <c r="D449" s="72" t="s">
        <v>76</v>
      </c>
      <c r="E449" s="73">
        <v>0.1</v>
      </c>
      <c r="F449" s="74">
        <f>VLOOKUP(C449,upahbahan,3,FALSE)</f>
        <v>119100</v>
      </c>
      <c r="G449" s="75">
        <f t="shared" si="7"/>
        <v>11910</v>
      </c>
    </row>
    <row r="450" spans="2:7">
      <c r="B450" s="71">
        <v>3</v>
      </c>
      <c r="C450" s="67" t="s">
        <v>409</v>
      </c>
      <c r="D450" s="72" t="s">
        <v>76</v>
      </c>
      <c r="E450" s="73">
        <v>0.26</v>
      </c>
      <c r="F450" s="74">
        <f>VLOOKUP(C450,upahbahan,3,FALSE)</f>
        <v>130500</v>
      </c>
      <c r="G450" s="75">
        <f t="shared" si="7"/>
        <v>33930</v>
      </c>
    </row>
    <row r="451" spans="2:7">
      <c r="B451" s="76" t="s">
        <v>303</v>
      </c>
      <c r="C451" s="118"/>
      <c r="D451" s="118"/>
      <c r="E451" s="118"/>
      <c r="F451" s="119"/>
      <c r="G451" s="75">
        <f>SUM(G448:G450)</f>
        <v>50000</v>
      </c>
    </row>
    <row r="452" spans="2:7">
      <c r="B452" s="133" t="s">
        <v>168</v>
      </c>
      <c r="C452" s="67" t="s">
        <v>304</v>
      </c>
      <c r="D452" s="68"/>
      <c r="E452" s="68"/>
      <c r="F452" s="68"/>
      <c r="G452" s="116"/>
    </row>
    <row r="453" spans="2:7">
      <c r="B453" s="76" t="s">
        <v>305</v>
      </c>
      <c r="C453" s="118"/>
      <c r="D453" s="118"/>
      <c r="E453" s="118"/>
      <c r="F453" s="119"/>
      <c r="G453" s="120">
        <v>0</v>
      </c>
    </row>
    <row r="454" spans="2:7">
      <c r="B454" s="86" t="s">
        <v>173</v>
      </c>
      <c r="C454" s="87" t="s">
        <v>306</v>
      </c>
      <c r="D454" s="88"/>
      <c r="E454" s="88"/>
      <c r="F454" s="90"/>
      <c r="G454" s="75">
        <f>G453+G451+G446</f>
        <v>66675</v>
      </c>
    </row>
    <row r="455" spans="2:7">
      <c r="B455" s="86" t="s">
        <v>177</v>
      </c>
      <c r="C455" s="87" t="s">
        <v>328</v>
      </c>
      <c r="D455" s="88"/>
      <c r="E455" s="90"/>
      <c r="F455" s="91">
        <v>0.15</v>
      </c>
      <c r="G455" s="75">
        <f>G454*F455</f>
        <v>10001.25</v>
      </c>
    </row>
    <row r="456" ht="14.75" spans="2:7">
      <c r="B456" s="92" t="s">
        <v>308</v>
      </c>
      <c r="C456" s="93" t="s">
        <v>309</v>
      </c>
      <c r="D456" s="94"/>
      <c r="E456" s="94"/>
      <c r="F456" s="111"/>
      <c r="G456" s="96">
        <f>SUM(G454:G455)</f>
        <v>76676.25</v>
      </c>
    </row>
    <row r="457" ht="14.75"/>
    <row r="459" ht="16.25" spans="1:7">
      <c r="A459" s="56" t="s">
        <v>410</v>
      </c>
      <c r="B459" s="144" t="s">
        <v>411</v>
      </c>
      <c r="C459" s="144"/>
      <c r="D459" s="144"/>
      <c r="E459" s="144"/>
      <c r="F459" s="144"/>
      <c r="G459" s="144"/>
    </row>
    <row r="460" ht="28.75" spans="2:7">
      <c r="B460" s="62" t="s">
        <v>15</v>
      </c>
      <c r="C460" s="63" t="s">
        <v>292</v>
      </c>
      <c r="D460" s="63" t="s">
        <v>293</v>
      </c>
      <c r="E460" s="63" t="s">
        <v>294</v>
      </c>
      <c r="F460" s="63" t="s">
        <v>295</v>
      </c>
      <c r="G460" s="114" t="s">
        <v>296</v>
      </c>
    </row>
    <row r="461" spans="2:7">
      <c r="B461" s="66" t="s">
        <v>160</v>
      </c>
      <c r="C461" s="67" t="s">
        <v>297</v>
      </c>
      <c r="D461" s="68"/>
      <c r="E461" s="68"/>
      <c r="F461" s="68"/>
      <c r="G461" s="116"/>
    </row>
    <row r="462" spans="2:7">
      <c r="B462" s="71">
        <v>1</v>
      </c>
      <c r="C462" s="67" t="s">
        <v>298</v>
      </c>
      <c r="D462" s="72" t="s">
        <v>299</v>
      </c>
      <c r="E462" s="135">
        <v>0.0769</v>
      </c>
      <c r="F462" s="74">
        <f>VLOOKUP(C462,upahbahan,3,FALSE)</f>
        <v>100000</v>
      </c>
      <c r="G462" s="75">
        <f t="shared" ref="G462:G465" si="8">E462*F462</f>
        <v>7690</v>
      </c>
    </row>
    <row r="463" spans="2:7">
      <c r="B463" s="71">
        <v>2</v>
      </c>
      <c r="C463" s="67" t="s">
        <v>406</v>
      </c>
      <c r="D463" s="72" t="s">
        <v>299</v>
      </c>
      <c r="E463" s="135">
        <v>0.0769</v>
      </c>
      <c r="F463" s="74">
        <f>VLOOKUP(C463,upahbahan,3,FALSE)</f>
        <v>150000</v>
      </c>
      <c r="G463" s="75">
        <f t="shared" si="8"/>
        <v>11535</v>
      </c>
    </row>
    <row r="464" spans="2:7">
      <c r="B464" s="71">
        <v>3</v>
      </c>
      <c r="C464" s="67" t="s">
        <v>316</v>
      </c>
      <c r="D464" s="72" t="s">
        <v>299</v>
      </c>
      <c r="E464" s="135">
        <v>0.0077</v>
      </c>
      <c r="F464" s="74"/>
      <c r="G464" s="75">
        <f t="shared" si="8"/>
        <v>0</v>
      </c>
    </row>
    <row r="465" spans="2:7">
      <c r="B465" s="71">
        <v>4</v>
      </c>
      <c r="C465" s="67" t="s">
        <v>300</v>
      </c>
      <c r="D465" s="72" t="s">
        <v>299</v>
      </c>
      <c r="E465" s="135">
        <v>0.0026</v>
      </c>
      <c r="F465" s="74"/>
      <c r="G465" s="75">
        <f t="shared" si="8"/>
        <v>0</v>
      </c>
    </row>
    <row r="466" spans="2:7">
      <c r="B466" s="76" t="s">
        <v>301</v>
      </c>
      <c r="C466" s="118"/>
      <c r="D466" s="118"/>
      <c r="E466" s="128"/>
      <c r="F466" s="132"/>
      <c r="G466" s="75">
        <f>SUM(G462:G465)</f>
        <v>19225</v>
      </c>
    </row>
    <row r="467" spans="2:7">
      <c r="B467" s="66" t="s">
        <v>163</v>
      </c>
      <c r="C467" s="67" t="s">
        <v>302</v>
      </c>
      <c r="D467" s="68"/>
      <c r="E467" s="68"/>
      <c r="F467" s="68"/>
      <c r="G467" s="116"/>
    </row>
    <row r="468" spans="2:7">
      <c r="B468" s="71">
        <v>1</v>
      </c>
      <c r="C468" s="67" t="s">
        <v>412</v>
      </c>
      <c r="D468" s="72" t="s">
        <v>76</v>
      </c>
      <c r="E468" s="73">
        <v>0.1</v>
      </c>
      <c r="F468" s="74">
        <f>VLOOKUP(C468,upahbahan,3,FALSE)</f>
        <v>128500</v>
      </c>
      <c r="G468" s="75">
        <f t="shared" ref="G468:G469" si="9">E468*F468</f>
        <v>12850</v>
      </c>
    </row>
    <row r="469" spans="2:7">
      <c r="B469" s="71">
        <v>2</v>
      </c>
      <c r="C469" s="67" t="s">
        <v>413</v>
      </c>
      <c r="D469" s="72" t="s">
        <v>76</v>
      </c>
      <c r="E469" s="73">
        <v>0.26</v>
      </c>
      <c r="F469" s="74">
        <f>VLOOKUP(C469,upahbahan,3,FALSE)</f>
        <v>136600</v>
      </c>
      <c r="G469" s="75">
        <f t="shared" si="9"/>
        <v>35516</v>
      </c>
    </row>
    <row r="470" spans="2:7">
      <c r="B470" s="76" t="s">
        <v>303</v>
      </c>
      <c r="C470" s="118"/>
      <c r="D470" s="118"/>
      <c r="E470" s="118"/>
      <c r="F470" s="119"/>
      <c r="G470" s="75">
        <f>SUM(G468:G469)</f>
        <v>48366</v>
      </c>
    </row>
    <row r="471" spans="2:7">
      <c r="B471" s="133" t="s">
        <v>168</v>
      </c>
      <c r="C471" s="67" t="s">
        <v>304</v>
      </c>
      <c r="D471" s="68"/>
      <c r="E471" s="68"/>
      <c r="F471" s="68"/>
      <c r="G471" s="116"/>
    </row>
    <row r="472" spans="2:7">
      <c r="B472" s="76" t="s">
        <v>305</v>
      </c>
      <c r="C472" s="118"/>
      <c r="D472" s="118"/>
      <c r="E472" s="118"/>
      <c r="F472" s="119"/>
      <c r="G472" s="120">
        <v>0</v>
      </c>
    </row>
    <row r="473" spans="2:7">
      <c r="B473" s="86" t="s">
        <v>173</v>
      </c>
      <c r="C473" s="87" t="s">
        <v>306</v>
      </c>
      <c r="D473" s="88"/>
      <c r="E473" s="88"/>
      <c r="F473" s="90"/>
      <c r="G473" s="75">
        <f>G472+G470+G466</f>
        <v>67591</v>
      </c>
    </row>
    <row r="474" spans="2:7">
      <c r="B474" s="86" t="s">
        <v>177</v>
      </c>
      <c r="C474" s="87" t="s">
        <v>328</v>
      </c>
      <c r="D474" s="88"/>
      <c r="E474" s="90"/>
      <c r="F474" s="91">
        <v>0.15</v>
      </c>
      <c r="G474" s="75">
        <f>G473*F474</f>
        <v>10138.65</v>
      </c>
    </row>
    <row r="475" ht="14.75" spans="2:7">
      <c r="B475" s="92" t="s">
        <v>308</v>
      </c>
      <c r="C475" s="93" t="s">
        <v>309</v>
      </c>
      <c r="D475" s="94"/>
      <c r="E475" s="94"/>
      <c r="F475" s="111"/>
      <c r="G475" s="96">
        <f>SUM(G473:G474)</f>
        <v>77729.65</v>
      </c>
    </row>
    <row r="476" ht="14.75"/>
    <row r="478" ht="14.55" customHeight="1" spans="1:7">
      <c r="A478" s="1080" t="s">
        <v>414</v>
      </c>
      <c r="B478" s="137" t="s">
        <v>415</v>
      </c>
      <c r="C478" s="150"/>
      <c r="D478" s="150"/>
      <c r="E478" s="150"/>
      <c r="F478" s="150"/>
      <c r="G478" s="150"/>
    </row>
    <row r="479" ht="28.75" spans="2:7">
      <c r="B479" s="62" t="s">
        <v>15</v>
      </c>
      <c r="C479" s="63" t="s">
        <v>292</v>
      </c>
      <c r="D479" s="63" t="s">
        <v>293</v>
      </c>
      <c r="E479" s="63" t="s">
        <v>294</v>
      </c>
      <c r="F479" s="63" t="s">
        <v>295</v>
      </c>
      <c r="G479" s="114" t="s">
        <v>296</v>
      </c>
    </row>
    <row r="480" spans="2:7">
      <c r="B480" s="66" t="s">
        <v>160</v>
      </c>
      <c r="C480" s="67" t="s">
        <v>297</v>
      </c>
      <c r="D480" s="68"/>
      <c r="E480" s="68"/>
      <c r="F480" s="68"/>
      <c r="G480" s="116"/>
    </row>
    <row r="481" spans="2:7">
      <c r="B481" s="71">
        <v>1</v>
      </c>
      <c r="C481" s="67" t="s">
        <v>298</v>
      </c>
      <c r="D481" s="72" t="s">
        <v>299</v>
      </c>
      <c r="E481" s="117">
        <v>0.07</v>
      </c>
      <c r="F481" s="74">
        <f>VLOOKUP(C481,upahbahan,3,FALSE)</f>
        <v>100000</v>
      </c>
      <c r="G481" s="75">
        <f t="shared" ref="G481:G484" si="10">E481*F481</f>
        <v>7000</v>
      </c>
    </row>
    <row r="482" spans="2:7">
      <c r="B482" s="71">
        <v>2</v>
      </c>
      <c r="C482" s="67" t="s">
        <v>406</v>
      </c>
      <c r="D482" s="72" t="s">
        <v>299</v>
      </c>
      <c r="E482" s="117">
        <v>0.009</v>
      </c>
      <c r="F482" s="74">
        <f>VLOOKUP(C482,upahbahan,3,FALSE)</f>
        <v>150000</v>
      </c>
      <c r="G482" s="75">
        <f t="shared" si="10"/>
        <v>1350</v>
      </c>
    </row>
    <row r="483" spans="2:7">
      <c r="B483" s="71">
        <v>3</v>
      </c>
      <c r="C483" s="67" t="s">
        <v>316</v>
      </c>
      <c r="D483" s="72" t="s">
        <v>299</v>
      </c>
      <c r="E483" s="117">
        <v>0.0009</v>
      </c>
      <c r="F483" s="74"/>
      <c r="G483" s="75">
        <f t="shared" si="10"/>
        <v>0</v>
      </c>
    </row>
    <row r="484" spans="2:7">
      <c r="B484" s="71">
        <v>4</v>
      </c>
      <c r="C484" s="67" t="s">
        <v>300</v>
      </c>
      <c r="D484" s="72" t="s">
        <v>299</v>
      </c>
      <c r="E484" s="117">
        <v>0.0003</v>
      </c>
      <c r="F484" s="74"/>
      <c r="G484" s="75">
        <f t="shared" si="10"/>
        <v>0</v>
      </c>
    </row>
    <row r="485" spans="2:7">
      <c r="B485" s="76" t="s">
        <v>301</v>
      </c>
      <c r="C485" s="118"/>
      <c r="D485" s="118"/>
      <c r="E485" s="128"/>
      <c r="F485" s="132"/>
      <c r="G485" s="75">
        <f>SUM(G481:G484)</f>
        <v>8350</v>
      </c>
    </row>
    <row r="486" spans="2:7">
      <c r="B486" s="66" t="s">
        <v>163</v>
      </c>
      <c r="C486" s="67" t="s">
        <v>302</v>
      </c>
      <c r="D486" s="68"/>
      <c r="E486" s="68"/>
      <c r="F486" s="68"/>
      <c r="G486" s="116"/>
    </row>
    <row r="487" spans="2:7">
      <c r="B487" s="71">
        <v>1</v>
      </c>
      <c r="C487" s="67" t="s">
        <v>416</v>
      </c>
      <c r="D487" s="72" t="s">
        <v>76</v>
      </c>
      <c r="E487" s="73">
        <v>0.2</v>
      </c>
      <c r="F487" s="74">
        <f t="shared" ref="F487:F493" si="11">VLOOKUP(C487,upahbahan,3,FALSE)</f>
        <v>34500</v>
      </c>
      <c r="G487" s="75">
        <f t="shared" ref="G487:G493" si="12">E487*F487</f>
        <v>6900</v>
      </c>
    </row>
    <row r="488" spans="2:7">
      <c r="B488" s="71">
        <v>2</v>
      </c>
      <c r="C488" s="67" t="s">
        <v>417</v>
      </c>
      <c r="D488" s="72" t="s">
        <v>76</v>
      </c>
      <c r="E488" s="73">
        <v>0.15</v>
      </c>
      <c r="F488" s="74">
        <f t="shared" si="11"/>
        <v>30100</v>
      </c>
      <c r="G488" s="75">
        <f t="shared" si="12"/>
        <v>4515</v>
      </c>
    </row>
    <row r="489" spans="2:7">
      <c r="B489" s="71">
        <v>3</v>
      </c>
      <c r="C489" s="67" t="s">
        <v>418</v>
      </c>
      <c r="D489" s="72" t="s">
        <v>76</v>
      </c>
      <c r="E489" s="73">
        <v>0.17</v>
      </c>
      <c r="F489" s="74">
        <f t="shared" si="11"/>
        <v>38200</v>
      </c>
      <c r="G489" s="75">
        <f t="shared" si="12"/>
        <v>6494</v>
      </c>
    </row>
    <row r="490" spans="2:7">
      <c r="B490" s="71">
        <v>4</v>
      </c>
      <c r="C490" s="67" t="s">
        <v>419</v>
      </c>
      <c r="D490" s="72" t="s">
        <v>76</v>
      </c>
      <c r="E490" s="73">
        <v>0.26</v>
      </c>
      <c r="F490" s="74">
        <f t="shared" si="11"/>
        <v>58500</v>
      </c>
      <c r="G490" s="75">
        <f t="shared" si="12"/>
        <v>15210</v>
      </c>
    </row>
    <row r="491" spans="2:7">
      <c r="B491" s="71">
        <v>5</v>
      </c>
      <c r="C491" s="67" t="s">
        <v>420</v>
      </c>
      <c r="D491" s="72" t="s">
        <v>87</v>
      </c>
      <c r="E491" s="73">
        <v>0.01</v>
      </c>
      <c r="F491" s="74">
        <f t="shared" si="11"/>
        <v>10400</v>
      </c>
      <c r="G491" s="75">
        <f t="shared" si="12"/>
        <v>104</v>
      </c>
    </row>
    <row r="492" spans="2:7">
      <c r="B492" s="71">
        <v>6</v>
      </c>
      <c r="C492" s="67" t="s">
        <v>421</v>
      </c>
      <c r="D492" s="72" t="s">
        <v>76</v>
      </c>
      <c r="E492" s="73">
        <v>0.03</v>
      </c>
      <c r="F492" s="74">
        <f t="shared" si="11"/>
        <v>20000</v>
      </c>
      <c r="G492" s="75">
        <f t="shared" si="12"/>
        <v>600</v>
      </c>
    </row>
    <row r="493" spans="2:7">
      <c r="B493" s="71">
        <v>7</v>
      </c>
      <c r="C493" s="67" t="s">
        <v>422</v>
      </c>
      <c r="D493" s="108" t="s">
        <v>369</v>
      </c>
      <c r="E493" s="73">
        <v>0.2</v>
      </c>
      <c r="F493" s="74">
        <f t="shared" si="11"/>
        <v>9100</v>
      </c>
      <c r="G493" s="75">
        <f t="shared" si="12"/>
        <v>1820</v>
      </c>
    </row>
    <row r="494" spans="2:7">
      <c r="B494" s="76" t="s">
        <v>303</v>
      </c>
      <c r="C494" s="118"/>
      <c r="D494" s="118"/>
      <c r="E494" s="118"/>
      <c r="F494" s="119"/>
      <c r="G494" s="75">
        <f>SUM(G487:G493)</f>
        <v>35643</v>
      </c>
    </row>
    <row r="495" spans="2:7">
      <c r="B495" s="133" t="s">
        <v>168</v>
      </c>
      <c r="C495" s="67" t="s">
        <v>304</v>
      </c>
      <c r="D495" s="68"/>
      <c r="E495" s="68"/>
      <c r="F495" s="68"/>
      <c r="G495" s="116"/>
    </row>
    <row r="496" spans="2:7">
      <c r="B496" s="76" t="s">
        <v>305</v>
      </c>
      <c r="C496" s="118"/>
      <c r="D496" s="118"/>
      <c r="E496" s="118"/>
      <c r="F496" s="119"/>
      <c r="G496" s="120">
        <v>0</v>
      </c>
    </row>
    <row r="497" spans="2:7">
      <c r="B497" s="86" t="s">
        <v>173</v>
      </c>
      <c r="C497" s="87" t="s">
        <v>306</v>
      </c>
      <c r="D497" s="88"/>
      <c r="E497" s="88"/>
      <c r="F497" s="90"/>
      <c r="G497" s="75">
        <f>G496+G494+G485</f>
        <v>43993</v>
      </c>
    </row>
    <row r="498" spans="2:7">
      <c r="B498" s="86" t="s">
        <v>177</v>
      </c>
      <c r="C498" s="87" t="s">
        <v>328</v>
      </c>
      <c r="D498" s="88"/>
      <c r="E498" s="90"/>
      <c r="F498" s="91">
        <v>0.15</v>
      </c>
      <c r="G498" s="75">
        <f>G497*F498</f>
        <v>6598.95</v>
      </c>
    </row>
    <row r="499" ht="14.75" spans="2:7">
      <c r="B499" s="92" t="s">
        <v>308</v>
      </c>
      <c r="C499" s="93" t="s">
        <v>309</v>
      </c>
      <c r="D499" s="94"/>
      <c r="E499" s="94"/>
      <c r="F499" s="111"/>
      <c r="G499" s="96">
        <f>SUM(G497:G498)</f>
        <v>50591.95</v>
      </c>
    </row>
    <row r="500" ht="14.75"/>
    <row r="501" ht="16.25" spans="1:7">
      <c r="A501" s="56" t="s">
        <v>423</v>
      </c>
      <c r="B501" s="144" t="s">
        <v>424</v>
      </c>
      <c r="C501" s="131"/>
      <c r="D501" s="131"/>
      <c r="E501" s="131"/>
      <c r="F501" s="131"/>
      <c r="G501" s="131"/>
    </row>
    <row r="502" ht="28.75" spans="2:7">
      <c r="B502" s="62" t="s">
        <v>15</v>
      </c>
      <c r="C502" s="63" t="s">
        <v>292</v>
      </c>
      <c r="D502" s="63" t="s">
        <v>293</v>
      </c>
      <c r="E502" s="63" t="s">
        <v>294</v>
      </c>
      <c r="F502" s="63" t="s">
        <v>295</v>
      </c>
      <c r="G502" s="114" t="s">
        <v>296</v>
      </c>
    </row>
    <row r="503" spans="2:7">
      <c r="B503" s="66" t="s">
        <v>160</v>
      </c>
      <c r="C503" s="67" t="s">
        <v>297</v>
      </c>
      <c r="D503" s="68"/>
      <c r="E503" s="68"/>
      <c r="F503" s="68"/>
      <c r="G503" s="116"/>
    </row>
    <row r="504" spans="2:7">
      <c r="B504" s="71">
        <v>1</v>
      </c>
      <c r="C504" s="67" t="s">
        <v>298</v>
      </c>
      <c r="D504" s="72" t="s">
        <v>299</v>
      </c>
      <c r="E504" s="117">
        <v>0.5</v>
      </c>
      <c r="F504" s="74">
        <f>VLOOKUP(C504,upahbahan,3,FALSE)</f>
        <v>100000</v>
      </c>
      <c r="G504" s="75">
        <f t="shared" ref="G504:G507" si="13">E504*F504</f>
        <v>50000</v>
      </c>
    </row>
    <row r="505" spans="2:7">
      <c r="B505" s="71">
        <v>2</v>
      </c>
      <c r="C505" s="67" t="s">
        <v>336</v>
      </c>
      <c r="D505" s="72" t="s">
        <v>299</v>
      </c>
      <c r="E505" s="117">
        <v>0.5</v>
      </c>
      <c r="F505" s="74">
        <f>VLOOKUP(C505,upahbahan,3,FALSE)</f>
        <v>150000</v>
      </c>
      <c r="G505" s="75">
        <f t="shared" si="13"/>
        <v>75000</v>
      </c>
    </row>
    <row r="506" spans="2:7">
      <c r="B506" s="71">
        <v>3</v>
      </c>
      <c r="C506" s="67" t="s">
        <v>316</v>
      </c>
      <c r="D506" s="72" t="s">
        <v>299</v>
      </c>
      <c r="E506" s="117">
        <v>0.05</v>
      </c>
      <c r="F506" s="74"/>
      <c r="G506" s="75">
        <f t="shared" si="13"/>
        <v>0</v>
      </c>
    </row>
    <row r="507" spans="2:7">
      <c r="B507" s="71">
        <v>4</v>
      </c>
      <c r="C507" s="67" t="s">
        <v>300</v>
      </c>
      <c r="D507" s="72" t="s">
        <v>299</v>
      </c>
      <c r="E507" s="117">
        <v>0.0167</v>
      </c>
      <c r="F507" s="74"/>
      <c r="G507" s="75">
        <f t="shared" si="13"/>
        <v>0</v>
      </c>
    </row>
    <row r="508" spans="2:7">
      <c r="B508" s="76" t="s">
        <v>301</v>
      </c>
      <c r="C508" s="118"/>
      <c r="D508" s="118"/>
      <c r="E508" s="139"/>
      <c r="F508" s="140"/>
      <c r="G508" s="75">
        <f>SUM(G504:G507)</f>
        <v>125000</v>
      </c>
    </row>
    <row r="509" spans="2:7">
      <c r="B509" s="66" t="s">
        <v>163</v>
      </c>
      <c r="C509" s="67" t="s">
        <v>302</v>
      </c>
      <c r="D509" s="68"/>
      <c r="E509" s="68"/>
      <c r="F509" s="68"/>
      <c r="G509" s="116"/>
    </row>
    <row r="510" spans="2:7">
      <c r="B510" s="71">
        <v>1</v>
      </c>
      <c r="C510" s="67" t="s">
        <v>425</v>
      </c>
      <c r="D510" s="72" t="s">
        <v>396</v>
      </c>
      <c r="E510" s="73">
        <v>1</v>
      </c>
      <c r="F510" s="74">
        <f>VLOOKUP(C510,upahbahan,3,FALSE)</f>
        <v>206600</v>
      </c>
      <c r="G510" s="75">
        <f t="shared" ref="G510" si="14">E510*F510</f>
        <v>206600</v>
      </c>
    </row>
    <row r="511" spans="2:7">
      <c r="B511" s="76" t="s">
        <v>303</v>
      </c>
      <c r="C511" s="118"/>
      <c r="D511" s="118"/>
      <c r="E511" s="118"/>
      <c r="F511" s="119"/>
      <c r="G511" s="75">
        <f>SUM(G510:G510)</f>
        <v>206600</v>
      </c>
    </row>
    <row r="512" spans="2:7">
      <c r="B512" s="133" t="s">
        <v>168</v>
      </c>
      <c r="C512" s="67" t="s">
        <v>304</v>
      </c>
      <c r="D512" s="68"/>
      <c r="E512" s="68"/>
      <c r="F512" s="68"/>
      <c r="G512" s="116"/>
    </row>
    <row r="513" spans="2:7">
      <c r="B513" s="76" t="s">
        <v>305</v>
      </c>
      <c r="C513" s="118"/>
      <c r="D513" s="118"/>
      <c r="E513" s="118"/>
      <c r="F513" s="119"/>
      <c r="G513" s="120">
        <v>0</v>
      </c>
    </row>
    <row r="514" spans="2:7">
      <c r="B514" s="86" t="s">
        <v>173</v>
      </c>
      <c r="C514" s="87" t="s">
        <v>306</v>
      </c>
      <c r="D514" s="88"/>
      <c r="E514" s="88"/>
      <c r="F514" s="90"/>
      <c r="G514" s="75">
        <f>G513+G511+G508</f>
        <v>331600</v>
      </c>
    </row>
    <row r="515" spans="2:7">
      <c r="B515" s="86" t="s">
        <v>177</v>
      </c>
      <c r="C515" s="87" t="s">
        <v>328</v>
      </c>
      <c r="D515" s="88"/>
      <c r="E515" s="90"/>
      <c r="F515" s="91">
        <v>0.15</v>
      </c>
      <c r="G515" s="75">
        <f>G514*F515</f>
        <v>49740</v>
      </c>
    </row>
    <row r="516" ht="14.75" spans="2:7">
      <c r="B516" s="92" t="s">
        <v>308</v>
      </c>
      <c r="C516" s="93" t="s">
        <v>309</v>
      </c>
      <c r="D516" s="94"/>
      <c r="E516" s="94"/>
      <c r="F516" s="111"/>
      <c r="G516" s="96">
        <f>SUM(G514:G515)</f>
        <v>381340</v>
      </c>
    </row>
    <row r="517" ht="14.75"/>
    <row r="519" ht="16.25" spans="1:7">
      <c r="A519" s="56" t="s">
        <v>426</v>
      </c>
      <c r="B519" s="144" t="s">
        <v>427</v>
      </c>
      <c r="C519" s="131"/>
      <c r="D519" s="131"/>
      <c r="E519" s="131"/>
      <c r="F519" s="131"/>
      <c r="G519" s="131"/>
    </row>
    <row r="520" ht="28.75" spans="2:7">
      <c r="B520" s="62" t="s">
        <v>15</v>
      </c>
      <c r="C520" s="63" t="s">
        <v>292</v>
      </c>
      <c r="D520" s="63" t="s">
        <v>293</v>
      </c>
      <c r="E520" s="63" t="s">
        <v>294</v>
      </c>
      <c r="F520" s="63" t="s">
        <v>295</v>
      </c>
      <c r="G520" s="114" t="s">
        <v>296</v>
      </c>
    </row>
    <row r="521" spans="2:7">
      <c r="B521" s="66" t="s">
        <v>160</v>
      </c>
      <c r="C521" s="67" t="s">
        <v>297</v>
      </c>
      <c r="D521" s="68"/>
      <c r="E521" s="68"/>
      <c r="F521" s="68"/>
      <c r="G521" s="116"/>
    </row>
    <row r="522" spans="2:7">
      <c r="B522" s="71">
        <v>1</v>
      </c>
      <c r="C522" s="67" t="s">
        <v>298</v>
      </c>
      <c r="D522" s="151" t="s">
        <v>299</v>
      </c>
      <c r="E522" s="117">
        <v>0.01</v>
      </c>
      <c r="F522" s="74">
        <f>VLOOKUP(C522,upahbahan,3,FALSE)</f>
        <v>100000</v>
      </c>
      <c r="G522" s="75">
        <f t="shared" ref="G522:G525" si="15">E522*F522</f>
        <v>1000</v>
      </c>
    </row>
    <row r="523" spans="2:7">
      <c r="B523" s="71">
        <v>2</v>
      </c>
      <c r="C523" s="67" t="s">
        <v>428</v>
      </c>
      <c r="D523" s="151" t="s">
        <v>299</v>
      </c>
      <c r="E523" s="117">
        <v>0.4</v>
      </c>
      <c r="F523" s="74">
        <f>VLOOKUP(C523,upahbahan,3,FALSE)</f>
        <v>150000</v>
      </c>
      <c r="G523" s="75">
        <f t="shared" si="15"/>
        <v>60000</v>
      </c>
    </row>
    <row r="524" spans="2:7">
      <c r="B524" s="71">
        <v>3</v>
      </c>
      <c r="C524" s="67" t="s">
        <v>316</v>
      </c>
      <c r="D524" s="151" t="s">
        <v>299</v>
      </c>
      <c r="E524" s="117">
        <v>0.04</v>
      </c>
      <c r="F524" s="74"/>
      <c r="G524" s="75">
        <f t="shared" si="15"/>
        <v>0</v>
      </c>
    </row>
    <row r="525" spans="2:7">
      <c r="B525" s="71">
        <v>4</v>
      </c>
      <c r="C525" s="67" t="s">
        <v>300</v>
      </c>
      <c r="D525" s="151" t="s">
        <v>299</v>
      </c>
      <c r="E525" s="117">
        <v>0.0133</v>
      </c>
      <c r="F525" s="74"/>
      <c r="G525" s="75">
        <f t="shared" si="15"/>
        <v>0</v>
      </c>
    </row>
    <row r="526" spans="2:7">
      <c r="B526" s="76" t="s">
        <v>301</v>
      </c>
      <c r="C526" s="118"/>
      <c r="D526" s="118"/>
      <c r="E526" s="139"/>
      <c r="F526" s="140"/>
      <c r="G526" s="75">
        <f>SUM(G522:G525)</f>
        <v>61000</v>
      </c>
    </row>
    <row r="527" spans="2:7">
      <c r="B527" s="66" t="s">
        <v>163</v>
      </c>
      <c r="C527" s="67" t="s">
        <v>302</v>
      </c>
      <c r="D527" s="68"/>
      <c r="E527" s="68"/>
      <c r="F527" s="68"/>
      <c r="G527" s="116"/>
    </row>
    <row r="528" spans="2:7">
      <c r="B528" s="71">
        <v>1</v>
      </c>
      <c r="C528" s="67" t="s">
        <v>429</v>
      </c>
      <c r="D528" s="152" t="s">
        <v>87</v>
      </c>
      <c r="E528" s="73">
        <v>1</v>
      </c>
      <c r="F528" s="74">
        <f>VLOOKUP(C528,upahbahan,3,FALSE)</f>
        <v>41700</v>
      </c>
      <c r="G528" s="75">
        <f t="shared" ref="G528:G529" si="16">E528*F528</f>
        <v>41700</v>
      </c>
    </row>
    <row r="529" spans="2:7">
      <c r="B529" s="71">
        <v>2</v>
      </c>
      <c r="C529" s="67" t="s">
        <v>430</v>
      </c>
      <c r="D529" s="152" t="s">
        <v>87</v>
      </c>
      <c r="E529" s="73">
        <v>0.025</v>
      </c>
      <c r="F529" s="74">
        <f>VLOOKUP(C529,upahbahan,3,FALSE)</f>
        <v>5700</v>
      </c>
      <c r="G529" s="75">
        <f t="shared" si="16"/>
        <v>142.5</v>
      </c>
    </row>
    <row r="530" spans="2:7">
      <c r="B530" s="76" t="s">
        <v>303</v>
      </c>
      <c r="C530" s="118"/>
      <c r="D530" s="118"/>
      <c r="E530" s="118"/>
      <c r="F530" s="119"/>
      <c r="G530" s="75">
        <f>SUM(G528:G529)</f>
        <v>41842.5</v>
      </c>
    </row>
    <row r="531" spans="2:7">
      <c r="B531" s="133" t="s">
        <v>168</v>
      </c>
      <c r="C531" s="67" t="s">
        <v>304</v>
      </c>
      <c r="D531" s="68"/>
      <c r="E531" s="68"/>
      <c r="F531" s="68"/>
      <c r="G531" s="116"/>
    </row>
    <row r="532" spans="2:7">
      <c r="B532" s="76" t="s">
        <v>305</v>
      </c>
      <c r="C532" s="118"/>
      <c r="D532" s="118"/>
      <c r="E532" s="118"/>
      <c r="F532" s="119"/>
      <c r="G532" s="120">
        <v>0</v>
      </c>
    </row>
    <row r="533" spans="2:7">
      <c r="B533" s="86" t="s">
        <v>173</v>
      </c>
      <c r="C533" s="87" t="s">
        <v>306</v>
      </c>
      <c r="D533" s="88"/>
      <c r="E533" s="88"/>
      <c r="F533" s="90"/>
      <c r="G533" s="75">
        <f>G532+G530+G526</f>
        <v>102842.5</v>
      </c>
    </row>
    <row r="534" spans="2:7">
      <c r="B534" s="86" t="s">
        <v>177</v>
      </c>
      <c r="C534" s="87" t="s">
        <v>328</v>
      </c>
      <c r="D534" s="88"/>
      <c r="E534" s="90"/>
      <c r="F534" s="91">
        <v>0.15</v>
      </c>
      <c r="G534" s="75">
        <f>G533*F534</f>
        <v>15426.375</v>
      </c>
    </row>
    <row r="535" ht="14.75" spans="2:7">
      <c r="B535" s="92" t="s">
        <v>308</v>
      </c>
      <c r="C535" s="93" t="s">
        <v>309</v>
      </c>
      <c r="D535" s="94"/>
      <c r="E535" s="94"/>
      <c r="F535" s="111"/>
      <c r="G535" s="96">
        <f>SUM(G533:G534)</f>
        <v>118268.875</v>
      </c>
    </row>
    <row r="536" ht="14.75"/>
    <row r="538" ht="32.4" customHeight="1" spans="1:7">
      <c r="A538" s="56" t="s">
        <v>431</v>
      </c>
      <c r="B538" s="136" t="s">
        <v>432</v>
      </c>
      <c r="C538" s="136"/>
      <c r="D538" s="136"/>
      <c r="E538" s="136"/>
      <c r="F538" s="136"/>
      <c r="G538" s="136"/>
    </row>
    <row r="539" ht="28.75" spans="2:7">
      <c r="B539" s="62" t="s">
        <v>15</v>
      </c>
      <c r="C539" s="63" t="s">
        <v>292</v>
      </c>
      <c r="D539" s="63" t="s">
        <v>293</v>
      </c>
      <c r="E539" s="63" t="s">
        <v>294</v>
      </c>
      <c r="F539" s="63" t="s">
        <v>295</v>
      </c>
      <c r="G539" s="114" t="s">
        <v>296</v>
      </c>
    </row>
    <row r="540" spans="2:7">
      <c r="B540" s="66" t="s">
        <v>160</v>
      </c>
      <c r="C540" s="67" t="s">
        <v>297</v>
      </c>
      <c r="D540" s="68"/>
      <c r="E540" s="68"/>
      <c r="F540" s="68"/>
      <c r="G540" s="116"/>
    </row>
    <row r="541" spans="2:7">
      <c r="B541" s="1082" t="s">
        <v>312</v>
      </c>
      <c r="C541" s="67" t="s">
        <v>298</v>
      </c>
      <c r="D541" s="72" t="s">
        <v>299</v>
      </c>
      <c r="E541" s="73">
        <v>1.65</v>
      </c>
      <c r="F541" s="74">
        <f>VLOOKUP(C541,upahbahan,3,FALSE)</f>
        <v>100000</v>
      </c>
      <c r="G541" s="75">
        <f>E541*F541</f>
        <v>165000</v>
      </c>
    </row>
    <row r="542" spans="2:7">
      <c r="B542" s="1082" t="s">
        <v>313</v>
      </c>
      <c r="C542" s="67" t="s">
        <v>336</v>
      </c>
      <c r="D542" s="72" t="s">
        <v>299</v>
      </c>
      <c r="E542" s="73">
        <v>0.275</v>
      </c>
      <c r="F542" s="74">
        <f>VLOOKUP(C542,upahbahan,3,FALSE)</f>
        <v>150000</v>
      </c>
      <c r="G542" s="75">
        <f>E542*F542</f>
        <v>41250</v>
      </c>
    </row>
    <row r="543" spans="2:7">
      <c r="B543" s="1082" t="s">
        <v>315</v>
      </c>
      <c r="C543" s="67" t="s">
        <v>357</v>
      </c>
      <c r="D543" s="72" t="s">
        <v>299</v>
      </c>
      <c r="E543" s="73">
        <v>0.028</v>
      </c>
      <c r="F543" s="74"/>
      <c r="G543" s="75">
        <f>E543*F543</f>
        <v>0</v>
      </c>
    </row>
    <row r="544" spans="2:7">
      <c r="B544" s="1082" t="s">
        <v>317</v>
      </c>
      <c r="C544" s="67" t="s">
        <v>300</v>
      </c>
      <c r="D544" s="72" t="s">
        <v>299</v>
      </c>
      <c r="E544" s="73">
        <v>0.009</v>
      </c>
      <c r="F544" s="74"/>
      <c r="G544" s="75">
        <f>E544*F544</f>
        <v>0</v>
      </c>
    </row>
    <row r="545" spans="2:7">
      <c r="B545" s="76" t="s">
        <v>301</v>
      </c>
      <c r="C545" s="118"/>
      <c r="D545" s="118"/>
      <c r="E545" s="128"/>
      <c r="F545" s="119"/>
      <c r="G545" s="75">
        <f>SUM(G541:G544)</f>
        <v>206250</v>
      </c>
    </row>
    <row r="546" spans="2:7">
      <c r="B546" s="66" t="s">
        <v>163</v>
      </c>
      <c r="C546" s="67" t="s">
        <v>302</v>
      </c>
      <c r="D546" s="68"/>
      <c r="E546" s="68"/>
      <c r="F546" s="68"/>
      <c r="G546" s="116"/>
    </row>
    <row r="547" spans="2:7">
      <c r="B547" s="1081" t="s">
        <v>312</v>
      </c>
      <c r="C547" s="67" t="s">
        <v>358</v>
      </c>
      <c r="D547" s="123" t="s">
        <v>76</v>
      </c>
      <c r="E547" s="1083" t="s">
        <v>433</v>
      </c>
      <c r="F547" s="74">
        <f>VLOOKUP(C547,upahbahan,3,FALSE)</f>
        <v>1600</v>
      </c>
      <c r="G547" s="75">
        <f>E547*F547</f>
        <v>400000</v>
      </c>
    </row>
    <row r="548" spans="2:7">
      <c r="B548" s="1081" t="s">
        <v>313</v>
      </c>
      <c r="C548" s="67" t="s">
        <v>359</v>
      </c>
      <c r="D548" s="123" t="s">
        <v>76</v>
      </c>
      <c r="E548" s="1083" t="s">
        <v>434</v>
      </c>
      <c r="F548" s="74">
        <f>VLOOKUP(C548,upahbahan,3,FALSE)</f>
        <v>300</v>
      </c>
      <c r="G548" s="75">
        <f>E548*F548</f>
        <v>266400</v>
      </c>
    </row>
    <row r="549" spans="2:7">
      <c r="B549" s="1081" t="s">
        <v>315</v>
      </c>
      <c r="C549" s="67" t="s">
        <v>360</v>
      </c>
      <c r="D549" s="123" t="s">
        <v>76</v>
      </c>
      <c r="E549" s="124">
        <v>1.009</v>
      </c>
      <c r="F549" s="74">
        <f>VLOOKUP(C549,upahbahan,3,FALSE)/1350</f>
        <v>260.962962962963</v>
      </c>
      <c r="G549" s="75">
        <f>E549*F549</f>
        <v>263.31162962963</v>
      </c>
    </row>
    <row r="550" spans="2:7">
      <c r="B550" s="1081" t="s">
        <v>317</v>
      </c>
      <c r="C550" s="67" t="s">
        <v>361</v>
      </c>
      <c r="D550" s="123" t="s">
        <v>354</v>
      </c>
      <c r="E550" s="1083" t="s">
        <v>435</v>
      </c>
      <c r="F550" s="74">
        <f>VLOOKUP(C550,upahbahan,3,FALSE)</f>
        <v>200</v>
      </c>
      <c r="G550" s="75">
        <f>E550*F550</f>
        <v>40400</v>
      </c>
    </row>
    <row r="551" spans="2:7">
      <c r="B551" s="76" t="s">
        <v>303</v>
      </c>
      <c r="C551" s="118"/>
      <c r="D551" s="118"/>
      <c r="E551" s="118"/>
      <c r="F551" s="119"/>
      <c r="G551" s="75">
        <f>SUM(G547:G550)</f>
        <v>707063.31162963</v>
      </c>
    </row>
    <row r="552" spans="2:7">
      <c r="B552" s="66" t="s">
        <v>168</v>
      </c>
      <c r="C552" s="67" t="s">
        <v>304</v>
      </c>
      <c r="D552" s="68"/>
      <c r="E552" s="68"/>
      <c r="F552" s="68"/>
      <c r="G552" s="70"/>
    </row>
    <row r="553" spans="2:7">
      <c r="B553" s="76" t="s">
        <v>305</v>
      </c>
      <c r="C553" s="118"/>
      <c r="D553" s="118"/>
      <c r="E553" s="118"/>
      <c r="F553" s="119"/>
      <c r="G553" s="120">
        <v>0</v>
      </c>
    </row>
    <row r="554" spans="2:7">
      <c r="B554" s="86" t="s">
        <v>173</v>
      </c>
      <c r="C554" s="87" t="s">
        <v>306</v>
      </c>
      <c r="D554" s="88"/>
      <c r="E554" s="88"/>
      <c r="F554" s="90"/>
      <c r="G554" s="75">
        <f>G553+G551+G545</f>
        <v>913313.31162963</v>
      </c>
    </row>
    <row r="555" spans="2:7">
      <c r="B555" s="86" t="s">
        <v>177</v>
      </c>
      <c r="C555" s="87" t="s">
        <v>328</v>
      </c>
      <c r="D555" s="88"/>
      <c r="E555" s="90"/>
      <c r="F555" s="91">
        <v>0.15</v>
      </c>
      <c r="G555" s="75">
        <f>G554*F555</f>
        <v>136996.996744444</v>
      </c>
    </row>
    <row r="556" ht="14.75" spans="2:7">
      <c r="B556" s="92" t="s">
        <v>308</v>
      </c>
      <c r="C556" s="93" t="s">
        <v>309</v>
      </c>
      <c r="D556" s="94"/>
      <c r="E556" s="94"/>
      <c r="F556" s="111"/>
      <c r="G556" s="96">
        <f>SUM(G554:G555)</f>
        <v>1050310.30837407</v>
      </c>
    </row>
    <row r="557" ht="14.75"/>
    <row r="558" ht="16.25" spans="1:7">
      <c r="A558" s="56" t="s">
        <v>436</v>
      </c>
      <c r="B558" s="149" t="s">
        <v>437</v>
      </c>
      <c r="C558" s="149"/>
      <c r="D558" s="149"/>
      <c r="E558" s="149"/>
      <c r="F558" s="149"/>
      <c r="G558" s="149"/>
    </row>
    <row r="559" ht="28.75" spans="2:7">
      <c r="B559" s="62" t="s">
        <v>15</v>
      </c>
      <c r="C559" s="63" t="s">
        <v>292</v>
      </c>
      <c r="D559" s="63" t="s">
        <v>293</v>
      </c>
      <c r="E559" s="63" t="s">
        <v>294</v>
      </c>
      <c r="F559" s="63" t="s">
        <v>295</v>
      </c>
      <c r="G559" s="114" t="s">
        <v>296</v>
      </c>
    </row>
    <row r="560" spans="2:7">
      <c r="B560" s="66" t="s">
        <v>160</v>
      </c>
      <c r="C560" s="67" t="s">
        <v>297</v>
      </c>
      <c r="D560" s="68"/>
      <c r="E560" s="68"/>
      <c r="F560" s="68"/>
      <c r="G560" s="116"/>
    </row>
    <row r="561" spans="2:7">
      <c r="B561" s="71">
        <v>1</v>
      </c>
      <c r="C561" s="67" t="s">
        <v>298</v>
      </c>
      <c r="D561" s="72" t="s">
        <v>299</v>
      </c>
      <c r="E561" s="135">
        <v>0.1538</v>
      </c>
      <c r="F561" s="74">
        <f>VLOOKUP(C561,upahbahan,3,FALSE)</f>
        <v>100000</v>
      </c>
      <c r="G561" s="75">
        <f t="shared" ref="G561:G564" si="17">E561*F561</f>
        <v>15380</v>
      </c>
    </row>
    <row r="562" spans="2:7">
      <c r="B562" s="71">
        <v>2</v>
      </c>
      <c r="C562" s="67" t="s">
        <v>336</v>
      </c>
      <c r="D562" s="72" t="s">
        <v>299</v>
      </c>
      <c r="E562" s="135">
        <v>0.0769</v>
      </c>
      <c r="F562" s="74">
        <f>VLOOKUP(C562,upahbahan,3,FALSE)</f>
        <v>150000</v>
      </c>
      <c r="G562" s="75">
        <f t="shared" si="17"/>
        <v>11535</v>
      </c>
    </row>
    <row r="563" spans="2:7">
      <c r="B563" s="71">
        <v>3</v>
      </c>
      <c r="C563" s="67" t="s">
        <v>316</v>
      </c>
      <c r="D563" s="72" t="s">
        <v>299</v>
      </c>
      <c r="E563" s="135">
        <v>0.0077</v>
      </c>
      <c r="F563" s="74"/>
      <c r="G563" s="75">
        <f t="shared" si="17"/>
        <v>0</v>
      </c>
    </row>
    <row r="564" spans="2:7">
      <c r="B564" s="71">
        <v>4</v>
      </c>
      <c r="C564" s="67" t="s">
        <v>300</v>
      </c>
      <c r="D564" s="72" t="s">
        <v>299</v>
      </c>
      <c r="E564" s="135">
        <v>0.0026</v>
      </c>
      <c r="F564" s="74"/>
      <c r="G564" s="75">
        <f t="shared" si="17"/>
        <v>0</v>
      </c>
    </row>
    <row r="565" spans="2:7">
      <c r="B565" s="76" t="s">
        <v>301</v>
      </c>
      <c r="C565" s="118"/>
      <c r="D565" s="118"/>
      <c r="E565" s="139"/>
      <c r="F565" s="140"/>
      <c r="G565" s="75">
        <f>SUM(G561:G564)</f>
        <v>26915</v>
      </c>
    </row>
    <row r="566" spans="2:7">
      <c r="B566" s="66" t="s">
        <v>163</v>
      </c>
      <c r="C566" s="67" t="s">
        <v>302</v>
      </c>
      <c r="D566" s="68"/>
      <c r="E566" s="68"/>
      <c r="F566" s="68"/>
      <c r="G566" s="116"/>
    </row>
    <row r="567" spans="2:7">
      <c r="B567" s="1082" t="s">
        <v>312</v>
      </c>
      <c r="C567" s="122" t="s">
        <v>438</v>
      </c>
      <c r="D567" s="72" t="s">
        <v>87</v>
      </c>
      <c r="E567" s="135">
        <v>6.563</v>
      </c>
      <c r="F567" s="74">
        <f>VLOOKUP(C567,upahbahan,3,FALSE)</f>
        <v>8100</v>
      </c>
      <c r="G567" s="75">
        <f t="shared" ref="G567:G570" si="18">E567*F567</f>
        <v>53160.3</v>
      </c>
    </row>
    <row r="568" spans="2:7">
      <c r="B568" s="1082" t="s">
        <v>313</v>
      </c>
      <c r="C568" s="67" t="s">
        <v>337</v>
      </c>
      <c r="D568" s="72" t="s">
        <v>76</v>
      </c>
      <c r="E568" s="73">
        <v>13.632</v>
      </c>
      <c r="F568" s="74">
        <f>VLOOKUP(C568,upahbahan,3,FALSE)</f>
        <v>1600</v>
      </c>
      <c r="G568" s="75">
        <f t="shared" si="18"/>
        <v>21811.2</v>
      </c>
    </row>
    <row r="569" spans="2:7">
      <c r="B569" s="1082" t="s">
        <v>315</v>
      </c>
      <c r="C569" s="67" t="s">
        <v>439</v>
      </c>
      <c r="D569" s="72" t="s">
        <v>76</v>
      </c>
      <c r="E569" s="73">
        <v>1.5</v>
      </c>
      <c r="F569" s="74">
        <f>VLOOKUP(C569,upahbahan,3,FALSE)</f>
        <v>20000</v>
      </c>
      <c r="G569" s="75">
        <f t="shared" si="18"/>
        <v>30000</v>
      </c>
    </row>
    <row r="570" spans="2:7">
      <c r="B570" s="1082" t="s">
        <v>317</v>
      </c>
      <c r="C570" s="122" t="s">
        <v>338</v>
      </c>
      <c r="D570" s="72" t="s">
        <v>319</v>
      </c>
      <c r="E570" s="73">
        <v>0.027</v>
      </c>
      <c r="F570" s="74">
        <f>F431</f>
        <v>115000</v>
      </c>
      <c r="G570" s="75">
        <f t="shared" si="18"/>
        <v>3105</v>
      </c>
    </row>
    <row r="571" spans="2:7">
      <c r="B571" s="76" t="s">
        <v>303</v>
      </c>
      <c r="C571" s="118"/>
      <c r="D571" s="118"/>
      <c r="E571" s="118"/>
      <c r="F571" s="119"/>
      <c r="G571" s="75">
        <f>SUM(G567:G570)</f>
        <v>108076.5</v>
      </c>
    </row>
    <row r="572" spans="2:7">
      <c r="B572" s="133" t="s">
        <v>168</v>
      </c>
      <c r="C572" s="67" t="s">
        <v>304</v>
      </c>
      <c r="D572" s="68"/>
      <c r="E572" s="68"/>
      <c r="F572" s="68"/>
      <c r="G572" s="116"/>
    </row>
    <row r="573" spans="2:7">
      <c r="B573" s="76" t="s">
        <v>305</v>
      </c>
      <c r="C573" s="118"/>
      <c r="D573" s="118"/>
      <c r="E573" s="118"/>
      <c r="F573" s="119"/>
      <c r="G573" s="120">
        <v>0</v>
      </c>
    </row>
    <row r="574" spans="2:7">
      <c r="B574" s="86" t="s">
        <v>173</v>
      </c>
      <c r="C574" s="87" t="s">
        <v>306</v>
      </c>
      <c r="D574" s="88"/>
      <c r="E574" s="88"/>
      <c r="F574" s="90"/>
      <c r="G574" s="75">
        <f>G573+G571+G565</f>
        <v>134991.5</v>
      </c>
    </row>
    <row r="575" spans="2:7">
      <c r="B575" s="86" t="s">
        <v>177</v>
      </c>
      <c r="C575" s="87" t="s">
        <v>328</v>
      </c>
      <c r="D575" s="88"/>
      <c r="E575" s="90"/>
      <c r="F575" s="91">
        <v>0.15</v>
      </c>
      <c r="G575" s="75">
        <f>G574*F575</f>
        <v>20248.725</v>
      </c>
    </row>
    <row r="576" ht="14.75" spans="2:7">
      <c r="B576" s="92" t="s">
        <v>308</v>
      </c>
      <c r="C576" s="93" t="s">
        <v>309</v>
      </c>
      <c r="D576" s="94"/>
      <c r="E576" s="94"/>
      <c r="F576" s="111"/>
      <c r="G576" s="96">
        <f>SUM(G574:G575)</f>
        <v>155240.225</v>
      </c>
    </row>
    <row r="577" ht="14.75"/>
    <row r="579" ht="28.2" customHeight="1" spans="1:7">
      <c r="A579" s="1080" t="s">
        <v>440</v>
      </c>
      <c r="B579" s="136" t="s">
        <v>441</v>
      </c>
      <c r="C579" s="136"/>
      <c r="D579" s="136"/>
      <c r="E579" s="136"/>
      <c r="F579" s="136"/>
      <c r="G579" s="136"/>
    </row>
    <row r="580" ht="28.75" spans="2:7">
      <c r="B580" s="62" t="s">
        <v>15</v>
      </c>
      <c r="C580" s="63" t="s">
        <v>292</v>
      </c>
      <c r="D580" s="63" t="s">
        <v>293</v>
      </c>
      <c r="E580" s="63" t="s">
        <v>294</v>
      </c>
      <c r="F580" s="63" t="s">
        <v>295</v>
      </c>
      <c r="G580" s="114" t="s">
        <v>296</v>
      </c>
    </row>
    <row r="581" spans="2:7">
      <c r="B581" s="153" t="s">
        <v>160</v>
      </c>
      <c r="C581" s="67" t="s">
        <v>297</v>
      </c>
      <c r="D581" s="68"/>
      <c r="E581" s="68"/>
      <c r="F581" s="68"/>
      <c r="G581" s="116"/>
    </row>
    <row r="582" spans="2:7">
      <c r="B582" s="154">
        <v>1</v>
      </c>
      <c r="C582" s="67" t="s">
        <v>298</v>
      </c>
      <c r="D582" s="72" t="s">
        <v>299</v>
      </c>
      <c r="E582" s="117">
        <v>0.1</v>
      </c>
      <c r="F582" s="74">
        <f>VLOOKUP(C582,upahbahan,3,FALSE)</f>
        <v>100000</v>
      </c>
      <c r="G582" s="75">
        <f t="shared" ref="G582:G585" si="19">E582*F582</f>
        <v>10000</v>
      </c>
    </row>
    <row r="583" spans="2:7">
      <c r="B583" s="154">
        <v>2</v>
      </c>
      <c r="C583" s="67" t="s">
        <v>442</v>
      </c>
      <c r="D583" s="72" t="s">
        <v>299</v>
      </c>
      <c r="E583" s="117">
        <v>0.2</v>
      </c>
      <c r="F583" s="74">
        <f>VLOOKUP(C583,upahbahan,3,FALSE)</f>
        <v>151250</v>
      </c>
      <c r="G583" s="75">
        <f t="shared" si="19"/>
        <v>30250</v>
      </c>
    </row>
    <row r="584" spans="2:7">
      <c r="B584" s="154">
        <v>3</v>
      </c>
      <c r="C584" s="67" t="s">
        <v>316</v>
      </c>
      <c r="D584" s="72" t="s">
        <v>299</v>
      </c>
      <c r="E584" s="117">
        <v>0.02</v>
      </c>
      <c r="F584" s="74"/>
      <c r="G584" s="75">
        <f t="shared" si="19"/>
        <v>0</v>
      </c>
    </row>
    <row r="585" spans="2:7">
      <c r="B585" s="154">
        <v>4</v>
      </c>
      <c r="C585" s="67" t="s">
        <v>300</v>
      </c>
      <c r="D585" s="72" t="s">
        <v>299</v>
      </c>
      <c r="E585" s="117">
        <v>0.0067</v>
      </c>
      <c r="F585" s="74"/>
      <c r="G585" s="75">
        <f t="shared" si="19"/>
        <v>0</v>
      </c>
    </row>
    <row r="586" spans="2:7">
      <c r="B586" s="76" t="s">
        <v>301</v>
      </c>
      <c r="C586" s="118"/>
      <c r="D586" s="118"/>
      <c r="E586" s="139"/>
      <c r="F586" s="140"/>
      <c r="G586" s="75">
        <f>SUM(G582:G585)</f>
        <v>40250</v>
      </c>
    </row>
    <row r="587" spans="2:7">
      <c r="B587" s="153" t="s">
        <v>163</v>
      </c>
      <c r="C587" s="67" t="s">
        <v>302</v>
      </c>
      <c r="D587" s="68"/>
      <c r="E587" s="68"/>
      <c r="F587" s="68"/>
      <c r="G587" s="116"/>
    </row>
    <row r="588" spans="2:7">
      <c r="B588" s="1084" t="s">
        <v>313</v>
      </c>
      <c r="C588" s="67" t="str">
        <f>'Upah Bahan'!E203</f>
        <v>Pipa besi stainless  steel Ø2"  t=1.5 mm</v>
      </c>
      <c r="D588" s="123" t="s">
        <v>92</v>
      </c>
      <c r="E588" s="124">
        <v>2</v>
      </c>
      <c r="F588" s="74">
        <f>VLOOKUP(C588,upahbahan,3,FALSE)</f>
        <v>92400</v>
      </c>
      <c r="G588" s="75">
        <f t="shared" ref="G588:G590" si="20">E588*F588</f>
        <v>184800</v>
      </c>
    </row>
    <row r="589" spans="2:7">
      <c r="B589" s="1084" t="s">
        <v>317</v>
      </c>
      <c r="C589" s="67" t="s">
        <v>443</v>
      </c>
      <c r="D589" s="123" t="s">
        <v>76</v>
      </c>
      <c r="E589" s="124">
        <v>0.1</v>
      </c>
      <c r="F589" s="74">
        <f>VLOOKUP(C589,upahbahan,3,FALSE)</f>
        <v>26000</v>
      </c>
      <c r="G589" s="75">
        <f t="shared" si="20"/>
        <v>2600</v>
      </c>
    </row>
    <row r="590" spans="2:7">
      <c r="B590" s="1084" t="s">
        <v>370</v>
      </c>
      <c r="C590" s="67" t="s">
        <v>444</v>
      </c>
      <c r="D590" s="72" t="s">
        <v>76</v>
      </c>
      <c r="E590" s="73">
        <v>0.05</v>
      </c>
      <c r="F590" s="74">
        <f>VLOOKUP(C590,upahbahan,3,FALSE)</f>
        <v>45550</v>
      </c>
      <c r="G590" s="75">
        <f t="shared" si="20"/>
        <v>2277.5</v>
      </c>
    </row>
    <row r="591" spans="2:7">
      <c r="B591" s="76" t="s">
        <v>303</v>
      </c>
      <c r="C591" s="118"/>
      <c r="D591" s="118"/>
      <c r="E591" s="118"/>
      <c r="F591" s="119"/>
      <c r="G591" s="75">
        <f>SUM(G588:G590)</f>
        <v>189677.5</v>
      </c>
    </row>
    <row r="592" spans="2:7">
      <c r="B592" s="153" t="s">
        <v>168</v>
      </c>
      <c r="C592" s="67" t="s">
        <v>304</v>
      </c>
      <c r="D592" s="68"/>
      <c r="E592" s="68"/>
      <c r="F592" s="68"/>
      <c r="G592" s="116"/>
    </row>
    <row r="593" spans="2:7">
      <c r="B593" s="76" t="s">
        <v>305</v>
      </c>
      <c r="C593" s="118"/>
      <c r="D593" s="118"/>
      <c r="E593" s="118"/>
      <c r="F593" s="119"/>
      <c r="G593" s="120">
        <v>0</v>
      </c>
    </row>
    <row r="594" spans="2:7">
      <c r="B594" s="86" t="s">
        <v>173</v>
      </c>
      <c r="C594" s="87" t="s">
        <v>306</v>
      </c>
      <c r="D594" s="88"/>
      <c r="E594" s="88"/>
      <c r="F594" s="90"/>
      <c r="G594" s="75">
        <f>G593+G591+G586</f>
        <v>229927.5</v>
      </c>
    </row>
    <row r="595" spans="2:7">
      <c r="B595" s="86" t="s">
        <v>177</v>
      </c>
      <c r="C595" s="87" t="s">
        <v>328</v>
      </c>
      <c r="D595" s="88"/>
      <c r="E595" s="90"/>
      <c r="F595" s="91">
        <v>0.15</v>
      </c>
      <c r="G595" s="75">
        <f>G594*F595</f>
        <v>34489.125</v>
      </c>
    </row>
    <row r="596" ht="14.75" spans="2:7">
      <c r="B596" s="92" t="s">
        <v>308</v>
      </c>
      <c r="C596" s="93" t="s">
        <v>309</v>
      </c>
      <c r="D596" s="94"/>
      <c r="E596" s="94"/>
      <c r="F596" s="111"/>
      <c r="G596" s="96">
        <f>SUM(G594:G595)</f>
        <v>264416.625</v>
      </c>
    </row>
    <row r="597" ht="14.75"/>
    <row r="599" ht="16.25" spans="1:7">
      <c r="A599" s="56" t="s">
        <v>445</v>
      </c>
      <c r="B599" s="144" t="s">
        <v>446</v>
      </c>
      <c r="C599" s="145"/>
      <c r="D599" s="145"/>
      <c r="E599" s="145"/>
      <c r="F599" s="145"/>
      <c r="G599" s="145"/>
    </row>
    <row r="600" ht="28.75" spans="2:7">
      <c r="B600" s="62" t="s">
        <v>15</v>
      </c>
      <c r="C600" s="63" t="s">
        <v>292</v>
      </c>
      <c r="D600" s="63" t="s">
        <v>293</v>
      </c>
      <c r="E600" s="63" t="s">
        <v>294</v>
      </c>
      <c r="F600" s="63" t="s">
        <v>295</v>
      </c>
      <c r="G600" s="114" t="s">
        <v>296</v>
      </c>
    </row>
    <row r="601" spans="2:7">
      <c r="B601" s="66" t="s">
        <v>160</v>
      </c>
      <c r="C601" s="67" t="s">
        <v>297</v>
      </c>
      <c r="D601" s="68"/>
      <c r="E601" s="68"/>
      <c r="F601" s="68"/>
      <c r="G601" s="116"/>
    </row>
    <row r="602" spans="2:7">
      <c r="B602" s="71">
        <v>1</v>
      </c>
      <c r="C602" s="67" t="s">
        <v>298</v>
      </c>
      <c r="D602" s="72" t="s">
        <v>299</v>
      </c>
      <c r="E602" s="135">
        <v>0.734</v>
      </c>
      <c r="F602" s="74">
        <f>VLOOKUP(C602,upahbahan,3,FALSE)</f>
        <v>100000</v>
      </c>
      <c r="G602" s="75">
        <f>E602*F602</f>
        <v>73400</v>
      </c>
    </row>
    <row r="603" spans="2:7">
      <c r="B603" s="71">
        <v>2</v>
      </c>
      <c r="C603" s="67" t="s">
        <v>344</v>
      </c>
      <c r="D603" s="72" t="s">
        <v>299</v>
      </c>
      <c r="E603" s="135">
        <v>0.734</v>
      </c>
      <c r="F603" s="74">
        <f>VLOOKUP(C603,upahbahan,3,FALSE)</f>
        <v>123600</v>
      </c>
      <c r="G603" s="75">
        <f>E603*F603</f>
        <v>90722.4</v>
      </c>
    </row>
    <row r="604" spans="2:7">
      <c r="B604" s="71">
        <v>3</v>
      </c>
      <c r="C604" s="67" t="s">
        <v>316</v>
      </c>
      <c r="D604" s="72" t="s">
        <v>299</v>
      </c>
      <c r="E604" s="135">
        <v>0.073</v>
      </c>
      <c r="F604" s="74"/>
      <c r="G604" s="75">
        <f>E604*F604</f>
        <v>0</v>
      </c>
    </row>
    <row r="605" spans="2:7">
      <c r="B605" s="71">
        <v>4</v>
      </c>
      <c r="C605" s="67" t="s">
        <v>300</v>
      </c>
      <c r="D605" s="72" t="s">
        <v>299</v>
      </c>
      <c r="E605" s="135">
        <v>0.024</v>
      </c>
      <c r="F605" s="74"/>
      <c r="G605" s="75">
        <f>E605*F605</f>
        <v>0</v>
      </c>
    </row>
    <row r="606" spans="2:7">
      <c r="B606" s="76" t="s">
        <v>301</v>
      </c>
      <c r="C606" s="118"/>
      <c r="D606" s="118"/>
      <c r="E606" s="139"/>
      <c r="F606" s="140"/>
      <c r="G606" s="75">
        <f>SUM(G602:G605)</f>
        <v>164122.4</v>
      </c>
    </row>
    <row r="607" spans="2:7">
      <c r="B607" s="66" t="s">
        <v>163</v>
      </c>
      <c r="C607" s="67" t="s">
        <v>302</v>
      </c>
      <c r="D607" s="68"/>
      <c r="E607" s="68"/>
      <c r="F607" s="68"/>
      <c r="G607" s="116"/>
    </row>
    <row r="608" spans="2:7">
      <c r="B608" s="71">
        <v>1</v>
      </c>
      <c r="C608" s="67" t="s">
        <v>447</v>
      </c>
      <c r="D608" s="108" t="s">
        <v>372</v>
      </c>
      <c r="E608" s="135">
        <v>0.9603</v>
      </c>
      <c r="F608" s="74">
        <f>VLOOKUP(C608,upahbahan,3,FALSE)</f>
        <v>77200</v>
      </c>
      <c r="G608" s="75">
        <f>E608*F608</f>
        <v>74135.16</v>
      </c>
    </row>
    <row r="609" spans="2:7">
      <c r="B609" s="76" t="s">
        <v>303</v>
      </c>
      <c r="C609" s="118"/>
      <c r="D609" s="118"/>
      <c r="E609" s="118"/>
      <c r="F609" s="119"/>
      <c r="G609" s="75">
        <f>SUM(G608)</f>
        <v>74135.16</v>
      </c>
    </row>
    <row r="610" spans="2:7">
      <c r="B610" s="133" t="s">
        <v>168</v>
      </c>
      <c r="C610" s="67" t="s">
        <v>304</v>
      </c>
      <c r="D610" s="68"/>
      <c r="E610" s="68"/>
      <c r="F610" s="68"/>
      <c r="G610" s="116"/>
    </row>
    <row r="611" spans="2:7">
      <c r="B611" s="76" t="s">
        <v>305</v>
      </c>
      <c r="C611" s="118"/>
      <c r="D611" s="118"/>
      <c r="E611" s="118"/>
      <c r="F611" s="119"/>
      <c r="G611" s="120">
        <v>0</v>
      </c>
    </row>
    <row r="612" spans="2:7">
      <c r="B612" s="86" t="s">
        <v>173</v>
      </c>
      <c r="C612" s="87" t="s">
        <v>306</v>
      </c>
      <c r="D612" s="88"/>
      <c r="E612" s="88"/>
      <c r="F612" s="90"/>
      <c r="G612" s="75">
        <f>G611+G609+G606</f>
        <v>238257.56</v>
      </c>
    </row>
    <row r="613" spans="2:7">
      <c r="B613" s="86" t="s">
        <v>177</v>
      </c>
      <c r="C613" s="87" t="s">
        <v>328</v>
      </c>
      <c r="D613" s="88"/>
      <c r="E613" s="90"/>
      <c r="F613" s="91">
        <v>0.15</v>
      </c>
      <c r="G613" s="75">
        <f>G612*F613</f>
        <v>35738.634</v>
      </c>
    </row>
    <row r="614" ht="14.75" spans="2:7">
      <c r="B614" s="92" t="s">
        <v>308</v>
      </c>
      <c r="C614" s="93" t="s">
        <v>309</v>
      </c>
      <c r="D614" s="94"/>
      <c r="E614" s="94"/>
      <c r="F614" s="111"/>
      <c r="G614" s="96">
        <f>SUM(G612:G613)</f>
        <v>273996.194</v>
      </c>
    </row>
    <row r="615" ht="14.75"/>
    <row r="617" ht="16.25" spans="1:7">
      <c r="A617" s="56" t="s">
        <v>448</v>
      </c>
      <c r="B617" s="155" t="s">
        <v>449</v>
      </c>
      <c r="C617" s="156"/>
      <c r="D617" s="156"/>
      <c r="E617" s="156"/>
      <c r="F617" s="156"/>
      <c r="G617" s="156"/>
    </row>
    <row r="618" ht="28.75" spans="2:7">
      <c r="B618" s="157" t="s">
        <v>15</v>
      </c>
      <c r="C618" s="158" t="s">
        <v>292</v>
      </c>
      <c r="D618" s="158" t="s">
        <v>293</v>
      </c>
      <c r="E618" s="158" t="s">
        <v>294</v>
      </c>
      <c r="F618" s="158" t="s">
        <v>295</v>
      </c>
      <c r="G618" s="159" t="s">
        <v>296</v>
      </c>
    </row>
    <row r="619" spans="2:7">
      <c r="B619" s="160" t="s">
        <v>160</v>
      </c>
      <c r="C619" s="161" t="s">
        <v>297</v>
      </c>
      <c r="D619" s="162"/>
      <c r="E619" s="162"/>
      <c r="F619" s="162"/>
      <c r="G619" s="163"/>
    </row>
    <row r="620" spans="2:7">
      <c r="B620" s="164">
        <v>1</v>
      </c>
      <c r="C620" s="161" t="s">
        <v>298</v>
      </c>
      <c r="D620" s="165" t="s">
        <v>299</v>
      </c>
      <c r="E620" s="166">
        <v>0.08</v>
      </c>
      <c r="F620" s="74">
        <f>VLOOKUP(C620,upahbahan,3,FALSE)</f>
        <v>100000</v>
      </c>
      <c r="G620" s="167">
        <f>E620*F620</f>
        <v>8000</v>
      </c>
    </row>
    <row r="621" spans="2:7">
      <c r="B621" s="164">
        <v>2</v>
      </c>
      <c r="C621" s="161" t="s">
        <v>450</v>
      </c>
      <c r="D621" s="165" t="s">
        <v>299</v>
      </c>
      <c r="E621" s="166">
        <v>0.04</v>
      </c>
      <c r="F621" s="74">
        <f>VLOOKUP(C621,upahbahan,3,FALSE)</f>
        <v>150000</v>
      </c>
      <c r="G621" s="167">
        <f>E621*F621</f>
        <v>6000</v>
      </c>
    </row>
    <row r="622" spans="2:7">
      <c r="B622" s="164">
        <v>3</v>
      </c>
      <c r="C622" s="161" t="s">
        <v>316</v>
      </c>
      <c r="D622" s="165" t="s">
        <v>299</v>
      </c>
      <c r="E622" s="166">
        <v>0.004</v>
      </c>
      <c r="F622" s="74"/>
      <c r="G622" s="167">
        <f>E622*F622</f>
        <v>0</v>
      </c>
    </row>
    <row r="623" spans="2:7">
      <c r="B623" s="164">
        <v>4</v>
      </c>
      <c r="C623" s="161" t="s">
        <v>300</v>
      </c>
      <c r="D623" s="165" t="s">
        <v>299</v>
      </c>
      <c r="E623" s="166">
        <v>0.0013</v>
      </c>
      <c r="F623" s="74"/>
      <c r="G623" s="167">
        <f>E623*F623</f>
        <v>0</v>
      </c>
    </row>
    <row r="624" spans="2:7">
      <c r="B624" s="168" t="s">
        <v>301</v>
      </c>
      <c r="C624" s="169"/>
      <c r="D624" s="169"/>
      <c r="E624" s="170"/>
      <c r="F624" s="171"/>
      <c r="G624" s="167">
        <f>SUM(G620:G623)</f>
        <v>14000</v>
      </c>
    </row>
    <row r="625" spans="2:7">
      <c r="B625" s="160" t="s">
        <v>163</v>
      </c>
      <c r="C625" s="161" t="s">
        <v>302</v>
      </c>
      <c r="D625" s="162"/>
      <c r="E625" s="162"/>
      <c r="F625" s="162"/>
      <c r="G625" s="163"/>
    </row>
    <row r="626" spans="2:7">
      <c r="B626" s="164">
        <v>1</v>
      </c>
      <c r="C626" s="161" t="s">
        <v>451</v>
      </c>
      <c r="D626" s="172" t="s">
        <v>452</v>
      </c>
      <c r="E626" s="173">
        <v>1.3</v>
      </c>
      <c r="F626" s="74">
        <f>VLOOKUP(C626,upahbahan,3,FALSE)</f>
        <v>80000</v>
      </c>
      <c r="G626" s="167">
        <f>E626*F626</f>
        <v>104000</v>
      </c>
    </row>
    <row r="627" spans="2:7">
      <c r="B627" s="164">
        <v>2</v>
      </c>
      <c r="C627" s="161" t="s">
        <v>453</v>
      </c>
      <c r="D627" s="165" t="s">
        <v>76</v>
      </c>
      <c r="E627" s="173">
        <v>0.15</v>
      </c>
      <c r="F627" s="74">
        <f>VLOOKUP(C627,upahbahan,3,FALSE)</f>
        <v>15000</v>
      </c>
      <c r="G627" s="167">
        <f>E627*F627</f>
        <v>2250</v>
      </c>
    </row>
    <row r="628" spans="2:7">
      <c r="B628" s="168" t="s">
        <v>303</v>
      </c>
      <c r="C628" s="169"/>
      <c r="D628" s="169"/>
      <c r="E628" s="169"/>
      <c r="F628" s="174"/>
      <c r="G628" s="167">
        <f>SUM(G626:G627)</f>
        <v>106250</v>
      </c>
    </row>
    <row r="629" spans="2:7">
      <c r="B629" s="175" t="s">
        <v>168</v>
      </c>
      <c r="C629" s="161" t="s">
        <v>304</v>
      </c>
      <c r="D629" s="162"/>
      <c r="E629" s="162"/>
      <c r="F629" s="162"/>
      <c r="G629" s="163"/>
    </row>
    <row r="630" spans="2:7">
      <c r="B630" s="168" t="s">
        <v>305</v>
      </c>
      <c r="C630" s="169"/>
      <c r="D630" s="169"/>
      <c r="E630" s="169"/>
      <c r="F630" s="174"/>
      <c r="G630" s="176">
        <v>0</v>
      </c>
    </row>
    <row r="631" spans="2:7">
      <c r="B631" s="177" t="s">
        <v>173</v>
      </c>
      <c r="C631" s="178" t="s">
        <v>306</v>
      </c>
      <c r="D631" s="179"/>
      <c r="E631" s="179"/>
      <c r="F631" s="180"/>
      <c r="G631" s="167">
        <f>G630+G628+G624</f>
        <v>120250</v>
      </c>
    </row>
    <row r="632" spans="2:7">
      <c r="B632" s="86" t="s">
        <v>177</v>
      </c>
      <c r="C632" s="87" t="s">
        <v>328</v>
      </c>
      <c r="D632" s="88"/>
      <c r="E632" s="90"/>
      <c r="F632" s="91">
        <v>0.15</v>
      </c>
      <c r="G632" s="75">
        <f>G631*F632</f>
        <v>18037.5</v>
      </c>
    </row>
    <row r="633" ht="14.75" spans="2:7">
      <c r="B633" s="181" t="s">
        <v>308</v>
      </c>
      <c r="C633" s="182" t="s">
        <v>309</v>
      </c>
      <c r="D633" s="183"/>
      <c r="E633" s="183"/>
      <c r="F633" s="184"/>
      <c r="G633" s="185">
        <f>SUM(G631:G632)</f>
        <v>138287.5</v>
      </c>
    </row>
    <row r="634" ht="14.75"/>
    <row r="636" ht="16.25" spans="1:7">
      <c r="A636" s="56" t="s">
        <v>454</v>
      </c>
      <c r="B636" s="155" t="s">
        <v>455</v>
      </c>
      <c r="C636" s="156"/>
      <c r="D636" s="156"/>
      <c r="E636" s="156"/>
      <c r="F636" s="156"/>
      <c r="G636" s="156"/>
    </row>
    <row r="637" ht="28.75" spans="2:7">
      <c r="B637" s="157" t="s">
        <v>15</v>
      </c>
      <c r="C637" s="158" t="s">
        <v>292</v>
      </c>
      <c r="D637" s="158" t="s">
        <v>293</v>
      </c>
      <c r="E637" s="158" t="s">
        <v>294</v>
      </c>
      <c r="F637" s="158" t="s">
        <v>295</v>
      </c>
      <c r="G637" s="159" t="s">
        <v>296</v>
      </c>
    </row>
    <row r="638" spans="2:7">
      <c r="B638" s="160" t="s">
        <v>160</v>
      </c>
      <c r="C638" s="161" t="s">
        <v>297</v>
      </c>
      <c r="D638" s="162"/>
      <c r="E638" s="162"/>
      <c r="F638" s="162"/>
      <c r="G638" s="163"/>
    </row>
    <row r="639" spans="2:7">
      <c r="B639" s="164">
        <v>1</v>
      </c>
      <c r="C639" s="161" t="s">
        <v>298</v>
      </c>
      <c r="D639" s="165" t="s">
        <v>299</v>
      </c>
      <c r="E639" s="173">
        <v>0.25</v>
      </c>
      <c r="F639" s="74">
        <f>VLOOKUP(C639,upahbahan,3,FALSE)</f>
        <v>100000</v>
      </c>
      <c r="G639" s="167">
        <f>E639*F639</f>
        <v>25000</v>
      </c>
    </row>
    <row r="640" spans="2:7">
      <c r="B640" s="164">
        <v>2</v>
      </c>
      <c r="C640" s="161" t="s">
        <v>314</v>
      </c>
      <c r="D640" s="165" t="s">
        <v>299</v>
      </c>
      <c r="E640" s="173">
        <v>0.15</v>
      </c>
      <c r="F640" s="74">
        <f>VLOOKUP(C640,upahbahan,3,FALSE)</f>
        <v>150000</v>
      </c>
      <c r="G640" s="167">
        <f>E640*F640</f>
        <v>22500</v>
      </c>
    </row>
    <row r="641" spans="2:7">
      <c r="B641" s="164">
        <v>3</v>
      </c>
      <c r="C641" s="161" t="s">
        <v>316</v>
      </c>
      <c r="D641" s="165" t="s">
        <v>299</v>
      </c>
      <c r="E641" s="173">
        <v>0.015</v>
      </c>
      <c r="F641" s="74"/>
      <c r="G641" s="167">
        <f>E641*F641</f>
        <v>0</v>
      </c>
    </row>
    <row r="642" spans="2:7">
      <c r="B642" s="164">
        <v>4</v>
      </c>
      <c r="C642" s="161" t="s">
        <v>300</v>
      </c>
      <c r="D642" s="165" t="s">
        <v>299</v>
      </c>
      <c r="E642" s="173">
        <v>0.005</v>
      </c>
      <c r="F642" s="74"/>
      <c r="G642" s="167">
        <f>E642*F642</f>
        <v>0</v>
      </c>
    </row>
    <row r="643" spans="2:7">
      <c r="B643" s="168" t="s">
        <v>301</v>
      </c>
      <c r="C643" s="169"/>
      <c r="D643" s="169"/>
      <c r="E643" s="170"/>
      <c r="F643" s="171"/>
      <c r="G643" s="167">
        <f>SUM(G639:G642)</f>
        <v>47500</v>
      </c>
    </row>
    <row r="644" spans="2:7">
      <c r="B644" s="160" t="s">
        <v>163</v>
      </c>
      <c r="C644" s="161" t="s">
        <v>302</v>
      </c>
      <c r="D644" s="162"/>
      <c r="E644" s="162"/>
      <c r="F644" s="162"/>
      <c r="G644" s="163"/>
    </row>
    <row r="645" spans="2:7">
      <c r="B645" s="1085" t="s">
        <v>312</v>
      </c>
      <c r="C645" s="186" t="s">
        <v>456</v>
      </c>
      <c r="D645" s="172" t="s">
        <v>87</v>
      </c>
      <c r="E645" s="173">
        <v>1.1</v>
      </c>
      <c r="F645" s="74">
        <f>VLOOKUP(C645,upahbahan,3,FALSE)</f>
        <v>25600</v>
      </c>
      <c r="G645" s="167">
        <f>E645*F645</f>
        <v>28160</v>
      </c>
    </row>
    <row r="646" spans="2:7">
      <c r="B646" s="1085" t="s">
        <v>313</v>
      </c>
      <c r="C646" s="186" t="s">
        <v>456</v>
      </c>
      <c r="D646" s="172" t="s">
        <v>76</v>
      </c>
      <c r="E646" s="173">
        <v>0.05</v>
      </c>
      <c r="F646" s="74">
        <f>VLOOKUP(C646,upahbahan,3,FALSE)</f>
        <v>25600</v>
      </c>
      <c r="G646" s="167">
        <f>E646*F646</f>
        <v>1280</v>
      </c>
    </row>
    <row r="647" spans="2:7">
      <c r="B647" s="168" t="s">
        <v>303</v>
      </c>
      <c r="C647" s="169"/>
      <c r="D647" s="169"/>
      <c r="E647" s="169"/>
      <c r="F647" s="174"/>
      <c r="G647" s="167">
        <f>SUM(G645:G646)</f>
        <v>29440</v>
      </c>
    </row>
    <row r="648" spans="2:7">
      <c r="B648" s="175" t="s">
        <v>168</v>
      </c>
      <c r="C648" s="161" t="s">
        <v>304</v>
      </c>
      <c r="D648" s="162"/>
      <c r="E648" s="162"/>
      <c r="F648" s="162"/>
      <c r="G648" s="163"/>
    </row>
    <row r="649" spans="2:7">
      <c r="B649" s="168" t="s">
        <v>305</v>
      </c>
      <c r="C649" s="169"/>
      <c r="D649" s="169"/>
      <c r="E649" s="169"/>
      <c r="F649" s="174"/>
      <c r="G649" s="176">
        <v>0</v>
      </c>
    </row>
    <row r="650" spans="2:7">
      <c r="B650" s="177" t="s">
        <v>173</v>
      </c>
      <c r="C650" s="178" t="s">
        <v>306</v>
      </c>
      <c r="D650" s="179"/>
      <c r="E650" s="179"/>
      <c r="F650" s="180"/>
      <c r="G650" s="167">
        <f>G649+G647+G643</f>
        <v>76940</v>
      </c>
    </row>
    <row r="651" spans="2:7">
      <c r="B651" s="86" t="s">
        <v>177</v>
      </c>
      <c r="C651" s="87" t="s">
        <v>328</v>
      </c>
      <c r="D651" s="88"/>
      <c r="E651" s="90"/>
      <c r="F651" s="91">
        <v>0.15</v>
      </c>
      <c r="G651" s="75">
        <f>G650*F651</f>
        <v>11541</v>
      </c>
    </row>
    <row r="652" ht="14.75" spans="2:7">
      <c r="B652" s="181" t="s">
        <v>308</v>
      </c>
      <c r="C652" s="182" t="s">
        <v>309</v>
      </c>
      <c r="D652" s="183"/>
      <c r="E652" s="183"/>
      <c r="F652" s="184"/>
      <c r="G652" s="185">
        <f>SUM(G650:G651)</f>
        <v>88481</v>
      </c>
    </row>
    <row r="653" ht="14.75"/>
    <row r="655" ht="16.25" spans="1:7">
      <c r="A655" s="56" t="s">
        <v>457</v>
      </c>
      <c r="B655" s="144" t="s">
        <v>458</v>
      </c>
      <c r="C655" s="131"/>
      <c r="D655" s="131"/>
      <c r="E655" s="131"/>
      <c r="F655" s="131"/>
      <c r="G655" s="131"/>
    </row>
    <row r="656" ht="28.75" spans="2:7">
      <c r="B656" s="62" t="s">
        <v>15</v>
      </c>
      <c r="C656" s="63" t="s">
        <v>292</v>
      </c>
      <c r="D656" s="63" t="s">
        <v>293</v>
      </c>
      <c r="E656" s="63" t="s">
        <v>294</v>
      </c>
      <c r="F656" s="63" t="s">
        <v>295</v>
      </c>
      <c r="G656" s="114" t="s">
        <v>296</v>
      </c>
    </row>
    <row r="657" spans="2:7">
      <c r="B657" s="66" t="s">
        <v>160</v>
      </c>
      <c r="C657" s="67" t="s">
        <v>297</v>
      </c>
      <c r="D657" s="68"/>
      <c r="E657" s="68"/>
      <c r="F657" s="68"/>
      <c r="G657" s="116"/>
    </row>
    <row r="658" spans="2:7">
      <c r="B658" s="71">
        <v>1</v>
      </c>
      <c r="C658" s="67" t="s">
        <v>298</v>
      </c>
      <c r="D658" s="72" t="s">
        <v>299</v>
      </c>
      <c r="E658" s="117">
        <v>0.03</v>
      </c>
      <c r="F658" s="74">
        <f>VLOOKUP(C658,upahbahan,3,FALSE)</f>
        <v>100000</v>
      </c>
      <c r="G658" s="75">
        <f>E658*F658</f>
        <v>3000</v>
      </c>
    </row>
    <row r="659" spans="2:7">
      <c r="B659" s="71">
        <v>2</v>
      </c>
      <c r="C659" s="67" t="s">
        <v>314</v>
      </c>
      <c r="D659" s="72" t="s">
        <v>299</v>
      </c>
      <c r="E659" s="117">
        <v>0.07</v>
      </c>
      <c r="F659" s="74">
        <f>VLOOKUP(C659,upahbahan,3,FALSE)</f>
        <v>150000</v>
      </c>
      <c r="G659" s="75">
        <f>E659*F659</f>
        <v>10500</v>
      </c>
    </row>
    <row r="660" spans="2:7">
      <c r="B660" s="71">
        <v>3</v>
      </c>
      <c r="C660" s="67" t="s">
        <v>316</v>
      </c>
      <c r="D660" s="72" t="s">
        <v>299</v>
      </c>
      <c r="E660" s="117">
        <v>0.007</v>
      </c>
      <c r="F660" s="74"/>
      <c r="G660" s="75">
        <f>E660*F660</f>
        <v>0</v>
      </c>
    </row>
    <row r="661" spans="2:7">
      <c r="B661" s="71">
        <v>4</v>
      </c>
      <c r="C661" s="67" t="s">
        <v>300</v>
      </c>
      <c r="D661" s="72" t="s">
        <v>299</v>
      </c>
      <c r="E661" s="117">
        <v>0.0023</v>
      </c>
      <c r="F661" s="74"/>
      <c r="G661" s="75">
        <f>E661*F661</f>
        <v>0</v>
      </c>
    </row>
    <row r="662" spans="2:7">
      <c r="B662" s="76" t="s">
        <v>301</v>
      </c>
      <c r="C662" s="118"/>
      <c r="D662" s="118"/>
      <c r="E662" s="139"/>
      <c r="F662" s="140"/>
      <c r="G662" s="75">
        <f>SUM(G658:G661)</f>
        <v>13500</v>
      </c>
    </row>
    <row r="663" spans="2:7">
      <c r="B663" s="66" t="s">
        <v>163</v>
      </c>
      <c r="C663" s="67" t="s">
        <v>302</v>
      </c>
      <c r="D663" s="68"/>
      <c r="E663" s="68"/>
      <c r="F663" s="68"/>
      <c r="G663" s="116"/>
    </row>
    <row r="664" spans="2:7">
      <c r="B664" s="71">
        <v>1</v>
      </c>
      <c r="C664" s="67" t="s">
        <v>459</v>
      </c>
      <c r="D664" s="72" t="s">
        <v>452</v>
      </c>
      <c r="E664" s="73">
        <v>1.21</v>
      </c>
      <c r="F664" s="74">
        <f>VLOOKUP(C664,upahbahan,3,FALSE)</f>
        <v>45000</v>
      </c>
      <c r="G664" s="75">
        <f>E664*F664</f>
        <v>54450</v>
      </c>
    </row>
    <row r="665" spans="2:7">
      <c r="B665" s="71">
        <v>2</v>
      </c>
      <c r="C665" s="67" t="s">
        <v>321</v>
      </c>
      <c r="D665" s="72" t="s">
        <v>76</v>
      </c>
      <c r="E665" s="73">
        <v>0.01</v>
      </c>
      <c r="F665" s="74">
        <f>VLOOKUP(C665,upahbahan,3,FALSE)</f>
        <v>18000</v>
      </c>
      <c r="G665" s="75">
        <f>E665*F665</f>
        <v>180</v>
      </c>
    </row>
    <row r="666" spans="2:7">
      <c r="B666" s="76" t="s">
        <v>303</v>
      </c>
      <c r="C666" s="118"/>
      <c r="D666" s="118"/>
      <c r="E666" s="118"/>
      <c r="F666" s="119"/>
      <c r="G666" s="75">
        <f>SUM(G664:G665)</f>
        <v>54630</v>
      </c>
    </row>
    <row r="667" spans="2:7">
      <c r="B667" s="133" t="s">
        <v>168</v>
      </c>
      <c r="C667" s="67" t="s">
        <v>304</v>
      </c>
      <c r="D667" s="68"/>
      <c r="E667" s="68"/>
      <c r="F667" s="68"/>
      <c r="G667" s="116"/>
    </row>
    <row r="668" spans="2:7">
      <c r="B668" s="76" t="s">
        <v>305</v>
      </c>
      <c r="C668" s="118"/>
      <c r="D668" s="118"/>
      <c r="E668" s="118"/>
      <c r="F668" s="119"/>
      <c r="G668" s="120">
        <v>0</v>
      </c>
    </row>
    <row r="669" spans="2:7">
      <c r="B669" s="86" t="s">
        <v>173</v>
      </c>
      <c r="C669" s="87" t="s">
        <v>306</v>
      </c>
      <c r="D669" s="88"/>
      <c r="E669" s="88"/>
      <c r="F669" s="90"/>
      <c r="G669" s="75">
        <f>G668+G666+G662</f>
        <v>68130</v>
      </c>
    </row>
    <row r="670" spans="2:7">
      <c r="B670" s="86" t="s">
        <v>177</v>
      </c>
      <c r="C670" s="87" t="s">
        <v>328</v>
      </c>
      <c r="D670" s="88"/>
      <c r="E670" s="90"/>
      <c r="F670" s="91">
        <v>0.15</v>
      </c>
      <c r="G670" s="75">
        <f>G669*F670</f>
        <v>10219.5</v>
      </c>
    </row>
    <row r="671" ht="14.75" spans="2:7">
      <c r="B671" s="92" t="s">
        <v>308</v>
      </c>
      <c r="C671" s="93" t="s">
        <v>309</v>
      </c>
      <c r="D671" s="94"/>
      <c r="E671" s="94"/>
      <c r="F671" s="111"/>
      <c r="G671" s="96">
        <f>SUM(G669:G670)</f>
        <v>78349.5</v>
      </c>
    </row>
    <row r="672" ht="14.75"/>
    <row r="673" ht="16.25" spans="1:7">
      <c r="A673" s="56" t="s">
        <v>460</v>
      </c>
      <c r="B673" s="144" t="s">
        <v>461</v>
      </c>
      <c r="C673" s="131"/>
      <c r="D673" s="131"/>
      <c r="E673" s="131"/>
      <c r="F673" s="131"/>
      <c r="G673" s="131"/>
    </row>
    <row r="674" ht="28.75" spans="2:7">
      <c r="B674" s="62" t="s">
        <v>15</v>
      </c>
      <c r="C674" s="63" t="s">
        <v>292</v>
      </c>
      <c r="D674" s="63" t="s">
        <v>293</v>
      </c>
      <c r="E674" s="63" t="s">
        <v>294</v>
      </c>
      <c r="F674" s="63" t="s">
        <v>295</v>
      </c>
      <c r="G674" s="114" t="s">
        <v>296</v>
      </c>
    </row>
    <row r="675" spans="2:7">
      <c r="B675" s="66" t="s">
        <v>160</v>
      </c>
      <c r="C675" s="67" t="s">
        <v>297</v>
      </c>
      <c r="D675" s="68"/>
      <c r="E675" s="68"/>
      <c r="F675" s="68"/>
      <c r="G675" s="116"/>
    </row>
    <row r="676" spans="2:7">
      <c r="B676" s="71">
        <v>1</v>
      </c>
      <c r="C676" s="67" t="s">
        <v>298</v>
      </c>
      <c r="D676" s="72" t="s">
        <v>299</v>
      </c>
      <c r="E676" s="1086" t="s">
        <v>462</v>
      </c>
      <c r="F676" s="74">
        <f>VLOOKUP(C676,upahbahan,3,FALSE)</f>
        <v>100000</v>
      </c>
      <c r="G676" s="75">
        <f>E676*F676</f>
        <v>20000</v>
      </c>
    </row>
    <row r="677" spans="2:7">
      <c r="B677" s="71">
        <v>2</v>
      </c>
      <c r="C677" s="67" t="s">
        <v>314</v>
      </c>
      <c r="D677" s="72" t="s">
        <v>299</v>
      </c>
      <c r="E677" s="1086" t="s">
        <v>463</v>
      </c>
      <c r="F677" s="74">
        <f>VLOOKUP(C677,upahbahan,3,FALSE)</f>
        <v>150000</v>
      </c>
      <c r="G677" s="75">
        <f>E677*F677</f>
        <v>45000</v>
      </c>
    </row>
    <row r="678" spans="2:7">
      <c r="B678" s="71">
        <v>3</v>
      </c>
      <c r="C678" s="67" t="s">
        <v>316</v>
      </c>
      <c r="D678" s="72" t="s">
        <v>299</v>
      </c>
      <c r="E678" s="1086" t="s">
        <v>464</v>
      </c>
      <c r="F678" s="74"/>
      <c r="G678" s="75">
        <f>E678*F678</f>
        <v>0</v>
      </c>
    </row>
    <row r="679" spans="2:7">
      <c r="B679" s="71">
        <v>4</v>
      </c>
      <c r="C679" s="67" t="s">
        <v>300</v>
      </c>
      <c r="D679" s="72" t="s">
        <v>299</v>
      </c>
      <c r="E679" s="1086" t="s">
        <v>465</v>
      </c>
      <c r="F679" s="74"/>
      <c r="G679" s="75">
        <f>E679*F679</f>
        <v>0</v>
      </c>
    </row>
    <row r="680" spans="2:7">
      <c r="B680" s="76" t="s">
        <v>301</v>
      </c>
      <c r="C680" s="118"/>
      <c r="D680" s="118"/>
      <c r="E680" s="139"/>
      <c r="F680" s="140"/>
      <c r="G680" s="75">
        <f>SUM(G676:G679)</f>
        <v>65000</v>
      </c>
    </row>
    <row r="681" spans="2:7">
      <c r="B681" s="66" t="s">
        <v>163</v>
      </c>
      <c r="C681" s="67" t="s">
        <v>302</v>
      </c>
      <c r="D681" s="68"/>
      <c r="E681" s="68"/>
      <c r="F681" s="68"/>
      <c r="G681" s="116"/>
    </row>
    <row r="682" spans="2:7">
      <c r="B682" s="71">
        <v>1</v>
      </c>
      <c r="C682" s="122" t="s">
        <v>466</v>
      </c>
      <c r="D682" s="108" t="s">
        <v>319</v>
      </c>
      <c r="E682" s="117">
        <v>0.0163</v>
      </c>
      <c r="F682" s="74">
        <f>F26</f>
        <v>3500000</v>
      </c>
      <c r="G682" s="75">
        <f>E682*F682</f>
        <v>57050</v>
      </c>
    </row>
    <row r="683" spans="2:7">
      <c r="B683" s="71">
        <v>2</v>
      </c>
      <c r="C683" s="122" t="str">
        <f>'Upah Bahan'!E265</f>
        <v>Paku 2 inch</v>
      </c>
      <c r="D683" s="108" t="s">
        <v>76</v>
      </c>
      <c r="E683" s="117">
        <v>0.25</v>
      </c>
      <c r="F683" s="74">
        <f>VLOOKUP(C683,upahbahan,3,FALSE)</f>
        <v>18000</v>
      </c>
      <c r="G683" s="75">
        <f>E683*F683</f>
        <v>4500</v>
      </c>
    </row>
    <row r="684" spans="2:7">
      <c r="B684" s="76" t="s">
        <v>303</v>
      </c>
      <c r="C684" s="118"/>
      <c r="D684" s="118"/>
      <c r="E684" s="118"/>
      <c r="F684" s="119"/>
      <c r="G684" s="75">
        <f>SUM(G682:G683)</f>
        <v>61550</v>
      </c>
    </row>
    <row r="685" spans="2:7">
      <c r="B685" s="133" t="s">
        <v>168</v>
      </c>
      <c r="C685" s="67" t="s">
        <v>304</v>
      </c>
      <c r="D685" s="68"/>
      <c r="E685" s="68"/>
      <c r="F685" s="68"/>
      <c r="G685" s="116"/>
    </row>
    <row r="686" spans="2:7">
      <c r="B686" s="76" t="s">
        <v>305</v>
      </c>
      <c r="C686" s="118"/>
      <c r="D686" s="118"/>
      <c r="E686" s="118"/>
      <c r="F686" s="119"/>
      <c r="G686" s="120">
        <v>0</v>
      </c>
    </row>
    <row r="687" spans="2:7">
      <c r="B687" s="86" t="s">
        <v>173</v>
      </c>
      <c r="C687" s="87" t="s">
        <v>306</v>
      </c>
      <c r="D687" s="88"/>
      <c r="E687" s="88"/>
      <c r="F687" s="90"/>
      <c r="G687" s="75">
        <f>G686+G684+G680</f>
        <v>126550</v>
      </c>
    </row>
    <row r="688" spans="2:7">
      <c r="B688" s="86" t="s">
        <v>177</v>
      </c>
      <c r="C688" s="87" t="s">
        <v>328</v>
      </c>
      <c r="D688" s="88"/>
      <c r="E688" s="90"/>
      <c r="F688" s="91">
        <v>0.15</v>
      </c>
      <c r="G688" s="75">
        <f>G687*F688</f>
        <v>18982.5</v>
      </c>
    </row>
    <row r="689" ht="14.75" spans="2:7">
      <c r="B689" s="92" t="s">
        <v>308</v>
      </c>
      <c r="C689" s="93" t="s">
        <v>309</v>
      </c>
      <c r="D689" s="94"/>
      <c r="E689" s="94"/>
      <c r="F689" s="111"/>
      <c r="G689" s="96">
        <f>SUM(G687:G688)</f>
        <v>145532.5</v>
      </c>
    </row>
    <row r="690" ht="14.75"/>
    <row r="692" ht="16.25" spans="1:7">
      <c r="A692" s="56" t="s">
        <v>436</v>
      </c>
      <c r="B692" s="149" t="s">
        <v>437</v>
      </c>
      <c r="C692" s="149"/>
      <c r="D692" s="149"/>
      <c r="E692" s="149"/>
      <c r="F692" s="149"/>
      <c r="G692" s="149"/>
    </row>
    <row r="693" ht="28.75" spans="2:7">
      <c r="B693" s="62" t="s">
        <v>15</v>
      </c>
      <c r="C693" s="63" t="s">
        <v>292</v>
      </c>
      <c r="D693" s="63" t="s">
        <v>293</v>
      </c>
      <c r="E693" s="63" t="s">
        <v>294</v>
      </c>
      <c r="F693" s="63" t="s">
        <v>295</v>
      </c>
      <c r="G693" s="114" t="s">
        <v>296</v>
      </c>
    </row>
    <row r="694" spans="2:7">
      <c r="B694" s="66" t="s">
        <v>160</v>
      </c>
      <c r="C694" s="67" t="s">
        <v>297</v>
      </c>
      <c r="D694" s="68"/>
      <c r="E694" s="68"/>
      <c r="F694" s="68"/>
      <c r="G694" s="116"/>
    </row>
    <row r="695" spans="2:7">
      <c r="B695" s="71">
        <v>1</v>
      </c>
      <c r="C695" s="67" t="s">
        <v>298</v>
      </c>
      <c r="D695" s="72" t="s">
        <v>299</v>
      </c>
      <c r="E695" s="135">
        <v>0.1538</v>
      </c>
      <c r="F695" s="74">
        <f>VLOOKUP(C695,upahbahan,3,FALSE)</f>
        <v>100000</v>
      </c>
      <c r="G695" s="75">
        <f t="shared" ref="G695:G698" si="21">E695*F695</f>
        <v>15380</v>
      </c>
    </row>
    <row r="696" spans="2:7">
      <c r="B696" s="71">
        <v>2</v>
      </c>
      <c r="C696" s="67" t="s">
        <v>467</v>
      </c>
      <c r="D696" s="72" t="s">
        <v>299</v>
      </c>
      <c r="E696" s="135">
        <v>0.0769</v>
      </c>
      <c r="F696" s="74">
        <f>VLOOKUP(C696,upahbahan,3,FALSE)</f>
        <v>150000</v>
      </c>
      <c r="G696" s="75">
        <f t="shared" si="21"/>
        <v>11535</v>
      </c>
    </row>
    <row r="697" spans="2:7">
      <c r="B697" s="71">
        <v>3</v>
      </c>
      <c r="C697" s="67" t="s">
        <v>316</v>
      </c>
      <c r="D697" s="72" t="s">
        <v>299</v>
      </c>
      <c r="E697" s="135">
        <v>0.0077</v>
      </c>
      <c r="F697" s="74"/>
      <c r="G697" s="75">
        <f t="shared" si="21"/>
        <v>0</v>
      </c>
    </row>
    <row r="698" spans="2:7">
      <c r="B698" s="71">
        <v>4</v>
      </c>
      <c r="C698" s="67" t="s">
        <v>300</v>
      </c>
      <c r="D698" s="72" t="s">
        <v>299</v>
      </c>
      <c r="E698" s="135">
        <v>0.0026</v>
      </c>
      <c r="F698" s="74"/>
      <c r="G698" s="75">
        <f t="shared" si="21"/>
        <v>0</v>
      </c>
    </row>
    <row r="699" spans="2:7">
      <c r="B699" s="76" t="s">
        <v>301</v>
      </c>
      <c r="C699" s="118"/>
      <c r="D699" s="118"/>
      <c r="E699" s="139"/>
      <c r="F699" s="140"/>
      <c r="G699" s="75">
        <f>SUM(G695:G698)</f>
        <v>26915</v>
      </c>
    </row>
    <row r="700" spans="2:7">
      <c r="B700" s="66" t="s">
        <v>163</v>
      </c>
      <c r="C700" s="67" t="s">
        <v>302</v>
      </c>
      <c r="D700" s="68"/>
      <c r="E700" s="68"/>
      <c r="F700" s="68"/>
      <c r="G700" s="116"/>
    </row>
    <row r="701" spans="2:7">
      <c r="B701" s="1082" t="s">
        <v>312</v>
      </c>
      <c r="C701" s="122" t="s">
        <v>438</v>
      </c>
      <c r="D701" s="72" t="s">
        <v>87</v>
      </c>
      <c r="E701" s="135">
        <v>6.563</v>
      </c>
      <c r="F701" s="74">
        <f>VLOOKUP(C701,upahbahan,3,FALSE)</f>
        <v>8100</v>
      </c>
      <c r="G701" s="75">
        <f t="shared" ref="G701:G704" si="22">E701*F701</f>
        <v>53160.3</v>
      </c>
    </row>
    <row r="702" spans="2:7">
      <c r="B702" s="1082" t="s">
        <v>313</v>
      </c>
      <c r="C702" s="67" t="s">
        <v>337</v>
      </c>
      <c r="D702" s="72" t="s">
        <v>76</v>
      </c>
      <c r="E702" s="73">
        <v>13.632</v>
      </c>
      <c r="F702" s="74">
        <f>VLOOKUP(C702,upahbahan,3,FALSE)</f>
        <v>1600</v>
      </c>
      <c r="G702" s="75">
        <f t="shared" si="22"/>
        <v>21811.2</v>
      </c>
    </row>
    <row r="703" spans="2:7">
      <c r="B703" s="1082" t="s">
        <v>315</v>
      </c>
      <c r="C703" s="67" t="s">
        <v>439</v>
      </c>
      <c r="D703" s="72" t="s">
        <v>76</v>
      </c>
      <c r="E703" s="73">
        <v>1.5</v>
      </c>
      <c r="F703" s="74">
        <f>VLOOKUP(C703,upahbahan,3,FALSE)</f>
        <v>20000</v>
      </c>
      <c r="G703" s="75">
        <f t="shared" si="22"/>
        <v>30000</v>
      </c>
    </row>
    <row r="704" spans="2:7">
      <c r="B704" s="1082" t="s">
        <v>317</v>
      </c>
      <c r="C704" s="122" t="s">
        <v>338</v>
      </c>
      <c r="D704" s="72" t="s">
        <v>319</v>
      </c>
      <c r="E704" s="73">
        <v>0.027</v>
      </c>
      <c r="F704" s="74">
        <f>VLOOKUP(C704,upahbahan,3,FALSE)</f>
        <v>275000</v>
      </c>
      <c r="G704" s="75">
        <f t="shared" si="22"/>
        <v>7425</v>
      </c>
    </row>
    <row r="705" spans="2:7">
      <c r="B705" s="76" t="s">
        <v>303</v>
      </c>
      <c r="C705" s="118"/>
      <c r="D705" s="118"/>
      <c r="E705" s="118"/>
      <c r="F705" s="119"/>
      <c r="G705" s="75">
        <f>SUM(G701:G704)</f>
        <v>112396.5</v>
      </c>
    </row>
    <row r="706" spans="2:7">
      <c r="B706" s="133" t="s">
        <v>168</v>
      </c>
      <c r="C706" s="67" t="s">
        <v>304</v>
      </c>
      <c r="D706" s="68"/>
      <c r="E706" s="68"/>
      <c r="F706" s="68"/>
      <c r="G706" s="116"/>
    </row>
    <row r="707" spans="2:7">
      <c r="B707" s="76" t="s">
        <v>305</v>
      </c>
      <c r="C707" s="118"/>
      <c r="D707" s="118"/>
      <c r="E707" s="118"/>
      <c r="F707" s="119"/>
      <c r="G707" s="120">
        <v>0</v>
      </c>
    </row>
    <row r="708" spans="2:7">
      <c r="B708" s="86" t="s">
        <v>173</v>
      </c>
      <c r="C708" s="87" t="s">
        <v>306</v>
      </c>
      <c r="D708" s="88"/>
      <c r="E708" s="88"/>
      <c r="F708" s="90"/>
      <c r="G708" s="75">
        <f>G707+G705+G699</f>
        <v>139311.5</v>
      </c>
    </row>
    <row r="709" spans="2:7">
      <c r="B709" s="86" t="s">
        <v>177</v>
      </c>
      <c r="C709" s="87" t="s">
        <v>328</v>
      </c>
      <c r="D709" s="88"/>
      <c r="E709" s="90"/>
      <c r="F709" s="91">
        <v>0.15</v>
      </c>
      <c r="G709" s="75">
        <f>G708*F709</f>
        <v>20896.725</v>
      </c>
    </row>
    <row r="710" ht="14.75" spans="2:7">
      <c r="B710" s="92" t="s">
        <v>308</v>
      </c>
      <c r="C710" s="93" t="s">
        <v>309</v>
      </c>
      <c r="D710" s="94"/>
      <c r="E710" s="94"/>
      <c r="F710" s="111"/>
      <c r="G710" s="96">
        <f>SUM(G708:G709)</f>
        <v>160208.225</v>
      </c>
    </row>
    <row r="711" ht="14.75"/>
    <row r="712" ht="16.25" spans="1:7">
      <c r="A712" s="56" t="s">
        <v>468</v>
      </c>
      <c r="B712" s="144" t="s">
        <v>469</v>
      </c>
      <c r="C712" s="145"/>
      <c r="D712" s="145"/>
      <c r="E712" s="145"/>
      <c r="F712" s="145"/>
      <c r="G712" s="145"/>
    </row>
    <row r="713" ht="28.75" spans="2:7">
      <c r="B713" s="62" t="s">
        <v>15</v>
      </c>
      <c r="C713" s="63" t="s">
        <v>292</v>
      </c>
      <c r="D713" s="63" t="s">
        <v>293</v>
      </c>
      <c r="E713" s="63" t="s">
        <v>294</v>
      </c>
      <c r="F713" s="63" t="s">
        <v>295</v>
      </c>
      <c r="G713" s="114" t="s">
        <v>296</v>
      </c>
    </row>
    <row r="714" spans="2:7">
      <c r="B714" s="66" t="s">
        <v>160</v>
      </c>
      <c r="C714" s="67" t="s">
        <v>297</v>
      </c>
      <c r="D714" s="68"/>
      <c r="E714" s="68"/>
      <c r="F714" s="68"/>
      <c r="G714" s="116"/>
    </row>
    <row r="715" spans="2:7">
      <c r="B715" s="71">
        <v>1</v>
      </c>
      <c r="C715" s="67" t="s">
        <v>298</v>
      </c>
      <c r="D715" s="72" t="s">
        <v>299</v>
      </c>
      <c r="E715" s="135">
        <v>0.024</v>
      </c>
      <c r="F715" s="74">
        <f>VLOOKUP(C715,upahbahan,3,FALSE)</f>
        <v>100000</v>
      </c>
      <c r="G715" s="75">
        <f>E715*F715</f>
        <v>2400</v>
      </c>
    </row>
    <row r="716" spans="2:7">
      <c r="B716" s="71">
        <v>2</v>
      </c>
      <c r="C716" s="67" t="s">
        <v>470</v>
      </c>
      <c r="D716" s="72" t="s">
        <v>299</v>
      </c>
      <c r="E716" s="1087" t="s">
        <v>471</v>
      </c>
      <c r="F716" s="74">
        <f>VLOOKUP(C716,upahbahan,3,FALSE)</f>
        <v>150000</v>
      </c>
      <c r="G716" s="75">
        <f>E716*F716</f>
        <v>6000</v>
      </c>
    </row>
    <row r="717" spans="2:7">
      <c r="B717" s="71">
        <v>3</v>
      </c>
      <c r="C717" s="67" t="s">
        <v>316</v>
      </c>
      <c r="D717" s="72" t="s">
        <v>299</v>
      </c>
      <c r="E717" s="135">
        <v>0.004</v>
      </c>
      <c r="F717" s="74"/>
      <c r="G717" s="75">
        <f>E717*F717</f>
        <v>0</v>
      </c>
    </row>
    <row r="718" spans="2:7">
      <c r="B718" s="71">
        <v>4</v>
      </c>
      <c r="C718" s="67" t="s">
        <v>300</v>
      </c>
      <c r="D718" s="72" t="s">
        <v>299</v>
      </c>
      <c r="E718" s="135">
        <v>0.001</v>
      </c>
      <c r="F718" s="74"/>
      <c r="G718" s="75">
        <f>E718*F718</f>
        <v>0</v>
      </c>
    </row>
    <row r="719" spans="2:7">
      <c r="B719" s="76" t="s">
        <v>301</v>
      </c>
      <c r="C719" s="118"/>
      <c r="D719" s="118"/>
      <c r="E719" s="139"/>
      <c r="F719" s="140"/>
      <c r="G719" s="75">
        <f>SUM(G715:G718)</f>
        <v>8400</v>
      </c>
    </row>
    <row r="720" spans="2:7">
      <c r="B720" s="66" t="s">
        <v>163</v>
      </c>
      <c r="C720" s="67" t="s">
        <v>302</v>
      </c>
      <c r="D720" s="68"/>
      <c r="E720" s="68"/>
      <c r="F720" s="68"/>
      <c r="G720" s="116"/>
    </row>
    <row r="721" spans="2:7">
      <c r="B721" s="71">
        <v>1</v>
      </c>
      <c r="C721" s="122" t="s">
        <v>472</v>
      </c>
      <c r="D721" s="108" t="s">
        <v>92</v>
      </c>
      <c r="E721" s="1087" t="s">
        <v>473</v>
      </c>
      <c r="F721" s="74">
        <f>VLOOKUP(C721,upahbahan,3,FALSE)</f>
        <v>8880</v>
      </c>
      <c r="G721" s="75">
        <f>E721*F721</f>
        <v>10656</v>
      </c>
    </row>
    <row r="722" spans="2:7">
      <c r="B722" s="76" t="s">
        <v>303</v>
      </c>
      <c r="C722" s="118"/>
      <c r="D722" s="118"/>
      <c r="E722" s="118"/>
      <c r="F722" s="119"/>
      <c r="G722" s="75">
        <f>SUM(G721)</f>
        <v>10656</v>
      </c>
    </row>
    <row r="723" spans="2:7">
      <c r="B723" s="133" t="s">
        <v>168</v>
      </c>
      <c r="C723" s="67" t="s">
        <v>304</v>
      </c>
      <c r="D723" s="68"/>
      <c r="E723" s="68"/>
      <c r="F723" s="68"/>
      <c r="G723" s="116"/>
    </row>
    <row r="724" spans="2:7">
      <c r="B724" s="76" t="s">
        <v>305</v>
      </c>
      <c r="C724" s="118"/>
      <c r="D724" s="118"/>
      <c r="E724" s="118"/>
      <c r="F724" s="119"/>
      <c r="G724" s="120">
        <v>0</v>
      </c>
    </row>
    <row r="725" spans="2:7">
      <c r="B725" s="86" t="s">
        <v>173</v>
      </c>
      <c r="C725" s="87" t="s">
        <v>306</v>
      </c>
      <c r="D725" s="88"/>
      <c r="E725" s="88"/>
      <c r="F725" s="90"/>
      <c r="G725" s="75">
        <f>G724+G722+G719</f>
        <v>19056</v>
      </c>
    </row>
    <row r="726" spans="2:7">
      <c r="B726" s="86" t="s">
        <v>177</v>
      </c>
      <c r="C726" s="87" t="s">
        <v>328</v>
      </c>
      <c r="D726" s="88"/>
      <c r="E726" s="90"/>
      <c r="F726" s="91">
        <v>0.15</v>
      </c>
      <c r="G726" s="75">
        <f>G725*F726</f>
        <v>2858.4</v>
      </c>
    </row>
    <row r="727" ht="14.75" spans="2:7">
      <c r="B727" s="92" t="s">
        <v>308</v>
      </c>
      <c r="C727" s="93" t="s">
        <v>309</v>
      </c>
      <c r="D727" s="94"/>
      <c r="E727" s="94"/>
      <c r="F727" s="111"/>
      <c r="G727" s="96">
        <f>SUM(G725:G726)</f>
        <v>21914.4</v>
      </c>
    </row>
    <row r="728" ht="14.75"/>
    <row r="730" ht="16.25" spans="1:7">
      <c r="A730" s="56" t="s">
        <v>474</v>
      </c>
      <c r="B730" s="144" t="s">
        <v>475</v>
      </c>
      <c r="C730" s="145"/>
      <c r="D730" s="145"/>
      <c r="E730" s="145"/>
      <c r="F730" s="145"/>
      <c r="G730" s="145"/>
    </row>
    <row r="731" ht="28.75" spans="2:7">
      <c r="B731" s="62" t="s">
        <v>15</v>
      </c>
      <c r="C731" s="63" t="s">
        <v>292</v>
      </c>
      <c r="D731" s="63" t="s">
        <v>293</v>
      </c>
      <c r="E731" s="63" t="s">
        <v>294</v>
      </c>
      <c r="F731" s="63" t="s">
        <v>295</v>
      </c>
      <c r="G731" s="114" t="s">
        <v>296</v>
      </c>
    </row>
    <row r="732" spans="2:7">
      <c r="B732" s="66" t="s">
        <v>160</v>
      </c>
      <c r="C732" s="67" t="s">
        <v>297</v>
      </c>
      <c r="D732" s="68"/>
      <c r="E732" s="68"/>
      <c r="F732" s="68"/>
      <c r="G732" s="116"/>
    </row>
    <row r="733" spans="2:7">
      <c r="B733" s="71">
        <v>1</v>
      </c>
      <c r="C733" s="67" t="s">
        <v>298</v>
      </c>
      <c r="D733" s="72" t="s">
        <v>299</v>
      </c>
      <c r="E733" s="135">
        <v>0.024</v>
      </c>
      <c r="F733" s="74">
        <f>VLOOKUP(C733,upahbahan,3,FALSE)</f>
        <v>100000</v>
      </c>
      <c r="G733" s="75">
        <f>E733*F733</f>
        <v>2400</v>
      </c>
    </row>
    <row r="734" spans="2:7">
      <c r="B734" s="71">
        <v>2</v>
      </c>
      <c r="C734" s="67" t="s">
        <v>470</v>
      </c>
      <c r="D734" s="72" t="s">
        <v>299</v>
      </c>
      <c r="E734" s="1087" t="s">
        <v>471</v>
      </c>
      <c r="F734" s="74">
        <f>VLOOKUP(C734,upahbahan,3,FALSE)</f>
        <v>150000</v>
      </c>
      <c r="G734" s="75">
        <f>E734*F734</f>
        <v>6000</v>
      </c>
    </row>
    <row r="735" spans="2:7">
      <c r="B735" s="71">
        <v>3</v>
      </c>
      <c r="C735" s="67" t="s">
        <v>316</v>
      </c>
      <c r="D735" s="72" t="s">
        <v>299</v>
      </c>
      <c r="E735" s="135">
        <v>0.004</v>
      </c>
      <c r="F735" s="74"/>
      <c r="G735" s="75">
        <f>E735*F735</f>
        <v>0</v>
      </c>
    </row>
    <row r="736" spans="2:7">
      <c r="B736" s="71">
        <v>4</v>
      </c>
      <c r="C736" s="67" t="s">
        <v>300</v>
      </c>
      <c r="D736" s="72" t="s">
        <v>299</v>
      </c>
      <c r="E736" s="135">
        <v>0.001</v>
      </c>
      <c r="F736" s="74"/>
      <c r="G736" s="75">
        <f>E736*F736</f>
        <v>0</v>
      </c>
    </row>
    <row r="737" spans="2:7">
      <c r="B737" s="76" t="s">
        <v>301</v>
      </c>
      <c r="C737" s="118"/>
      <c r="D737" s="118"/>
      <c r="E737" s="139"/>
      <c r="F737" s="140"/>
      <c r="G737" s="75">
        <f>SUM(G733:G736)</f>
        <v>8400</v>
      </c>
    </row>
    <row r="738" spans="2:7">
      <c r="B738" s="66" t="s">
        <v>163</v>
      </c>
      <c r="C738" s="67" t="s">
        <v>302</v>
      </c>
      <c r="D738" s="68"/>
      <c r="E738" s="68"/>
      <c r="F738" s="68"/>
      <c r="G738" s="116"/>
    </row>
    <row r="739" spans="2:7">
      <c r="B739" s="71">
        <v>1</v>
      </c>
      <c r="C739" s="122" t="s">
        <v>476</v>
      </c>
      <c r="D739" s="108" t="s">
        <v>92</v>
      </c>
      <c r="E739" s="1087" t="s">
        <v>473</v>
      </c>
      <c r="F739" s="74">
        <f>VLOOKUP(C739,upahbahan,3,FALSE)</f>
        <v>21300</v>
      </c>
      <c r="G739" s="75">
        <f>E739*F739</f>
        <v>25560</v>
      </c>
    </row>
    <row r="740" spans="2:7">
      <c r="B740" s="76" t="s">
        <v>303</v>
      </c>
      <c r="C740" s="118"/>
      <c r="D740" s="118"/>
      <c r="E740" s="118"/>
      <c r="F740" s="119"/>
      <c r="G740" s="75">
        <f>SUM(G739)</f>
        <v>25560</v>
      </c>
    </row>
    <row r="741" spans="2:7">
      <c r="B741" s="133" t="s">
        <v>168</v>
      </c>
      <c r="C741" s="67" t="s">
        <v>304</v>
      </c>
      <c r="D741" s="68"/>
      <c r="E741" s="68"/>
      <c r="F741" s="68"/>
      <c r="G741" s="116"/>
    </row>
    <row r="742" spans="2:7">
      <c r="B742" s="76" t="s">
        <v>305</v>
      </c>
      <c r="C742" s="118"/>
      <c r="D742" s="118"/>
      <c r="E742" s="118"/>
      <c r="F742" s="119"/>
      <c r="G742" s="120">
        <v>0</v>
      </c>
    </row>
    <row r="743" spans="2:7">
      <c r="B743" s="86" t="s">
        <v>173</v>
      </c>
      <c r="C743" s="87" t="s">
        <v>306</v>
      </c>
      <c r="D743" s="88"/>
      <c r="E743" s="88"/>
      <c r="F743" s="90"/>
      <c r="G743" s="75">
        <f>G742+G740+G737</f>
        <v>33960</v>
      </c>
    </row>
    <row r="744" spans="2:7">
      <c r="B744" s="86" t="s">
        <v>177</v>
      </c>
      <c r="C744" s="87" t="s">
        <v>328</v>
      </c>
      <c r="D744" s="88"/>
      <c r="E744" s="90"/>
      <c r="F744" s="91">
        <v>0.15</v>
      </c>
      <c r="G744" s="75">
        <f>G743*F744</f>
        <v>5094</v>
      </c>
    </row>
    <row r="745" ht="14.75" spans="2:7">
      <c r="B745" s="92" t="s">
        <v>308</v>
      </c>
      <c r="C745" s="93" t="s">
        <v>309</v>
      </c>
      <c r="D745" s="94"/>
      <c r="E745" s="94"/>
      <c r="F745" s="111"/>
      <c r="G745" s="96">
        <f>SUM(G743:G744)</f>
        <v>39054</v>
      </c>
    </row>
    <row r="746" ht="14.75"/>
    <row r="747" ht="14.75" spans="1:7">
      <c r="A747" s="1088" t="s">
        <v>477</v>
      </c>
      <c r="B747" s="155" t="s">
        <v>93</v>
      </c>
      <c r="C747" s="156"/>
      <c r="D747" s="156"/>
      <c r="E747" s="156"/>
      <c r="F747" s="156"/>
      <c r="G747" s="156"/>
    </row>
    <row r="748" ht="28.75" spans="2:7">
      <c r="B748" s="157" t="s">
        <v>15</v>
      </c>
      <c r="C748" s="158" t="s">
        <v>292</v>
      </c>
      <c r="D748" s="158" t="s">
        <v>293</v>
      </c>
      <c r="E748" s="158" t="s">
        <v>294</v>
      </c>
      <c r="F748" s="158" t="s">
        <v>295</v>
      </c>
      <c r="G748" s="159" t="s">
        <v>296</v>
      </c>
    </row>
    <row r="749" spans="2:7">
      <c r="B749" s="160" t="s">
        <v>160</v>
      </c>
      <c r="C749" s="161" t="s">
        <v>297</v>
      </c>
      <c r="D749" s="162"/>
      <c r="E749" s="162"/>
      <c r="F749" s="162"/>
      <c r="G749" s="163"/>
    </row>
    <row r="750" spans="2:7">
      <c r="B750" s="164">
        <v>1</v>
      </c>
      <c r="C750" s="161" t="s">
        <v>298</v>
      </c>
      <c r="D750" s="165" t="s">
        <v>299</v>
      </c>
      <c r="E750" s="166">
        <v>0.1</v>
      </c>
      <c r="F750" s="74">
        <f>VLOOKUP(C750,upahbahan,3,FALSE)</f>
        <v>100000</v>
      </c>
      <c r="G750" s="167">
        <f>E750*F750</f>
        <v>10000</v>
      </c>
    </row>
    <row r="751" spans="2:7">
      <c r="B751" s="164">
        <v>2</v>
      </c>
      <c r="C751" s="67" t="s">
        <v>336</v>
      </c>
      <c r="D751" s="165" t="s">
        <v>299</v>
      </c>
      <c r="E751" s="166">
        <v>0.2</v>
      </c>
      <c r="F751" s="74">
        <f>VLOOKUP(C751,upahbahan,3,FALSE)</f>
        <v>150000</v>
      </c>
      <c r="G751" s="167">
        <f>E751*F751</f>
        <v>30000</v>
      </c>
    </row>
    <row r="752" spans="2:7">
      <c r="B752" s="164">
        <v>3</v>
      </c>
      <c r="C752" s="161" t="s">
        <v>316</v>
      </c>
      <c r="D752" s="165" t="s">
        <v>299</v>
      </c>
      <c r="E752" s="166">
        <v>0.02</v>
      </c>
      <c r="F752" s="74"/>
      <c r="G752" s="167">
        <f>E752*F752</f>
        <v>0</v>
      </c>
    </row>
    <row r="753" spans="2:7">
      <c r="B753" s="164">
        <v>4</v>
      </c>
      <c r="C753" s="161" t="s">
        <v>300</v>
      </c>
      <c r="D753" s="165" t="s">
        <v>299</v>
      </c>
      <c r="E753" s="166">
        <v>0.0067</v>
      </c>
      <c r="F753" s="74"/>
      <c r="G753" s="167">
        <f>E753*F753</f>
        <v>0</v>
      </c>
    </row>
    <row r="754" spans="2:7">
      <c r="B754" s="168" t="s">
        <v>301</v>
      </c>
      <c r="C754" s="169"/>
      <c r="D754" s="169"/>
      <c r="E754" s="170"/>
      <c r="F754" s="171"/>
      <c r="G754" s="167">
        <f>SUM(G750:G753)</f>
        <v>40000</v>
      </c>
    </row>
    <row r="755" spans="2:7">
      <c r="B755" s="160" t="s">
        <v>163</v>
      </c>
      <c r="C755" s="161" t="s">
        <v>302</v>
      </c>
      <c r="D755" s="162"/>
      <c r="E755" s="162"/>
      <c r="F755" s="162"/>
      <c r="G755" s="163"/>
    </row>
    <row r="756" spans="2:7">
      <c r="B756" s="164">
        <v>1</v>
      </c>
      <c r="C756" s="161" t="s">
        <v>478</v>
      </c>
      <c r="D756" s="165" t="s">
        <v>92</v>
      </c>
      <c r="E756" s="173">
        <v>1.05</v>
      </c>
      <c r="F756" s="74">
        <f>VLOOKUP(C756,upahbahan,3,FALSE)</f>
        <v>21000</v>
      </c>
      <c r="G756" s="167">
        <f>E756*F756</f>
        <v>22050</v>
      </c>
    </row>
    <row r="757" spans="2:7">
      <c r="B757" s="164">
        <v>2</v>
      </c>
      <c r="C757" s="161" t="s">
        <v>321</v>
      </c>
      <c r="D757" s="165" t="s">
        <v>76</v>
      </c>
      <c r="E757" s="173">
        <v>0.05</v>
      </c>
      <c r="F757" s="74">
        <f>VLOOKUP(C757,upahbahan,3,FALSE)</f>
        <v>18000</v>
      </c>
      <c r="G757" s="167">
        <f>E757*F757</f>
        <v>900</v>
      </c>
    </row>
    <row r="758" spans="2:7">
      <c r="B758" s="168" t="s">
        <v>303</v>
      </c>
      <c r="C758" s="169"/>
      <c r="D758" s="169"/>
      <c r="E758" s="169"/>
      <c r="F758" s="174"/>
      <c r="G758" s="167">
        <f>SUM(G756:G757)</f>
        <v>22950</v>
      </c>
    </row>
    <row r="759" spans="2:7">
      <c r="B759" s="175" t="s">
        <v>168</v>
      </c>
      <c r="C759" s="161" t="s">
        <v>304</v>
      </c>
      <c r="D759" s="162"/>
      <c r="E759" s="162"/>
      <c r="F759" s="162"/>
      <c r="G759" s="163"/>
    </row>
    <row r="760" spans="2:7">
      <c r="B760" s="168" t="s">
        <v>305</v>
      </c>
      <c r="C760" s="169"/>
      <c r="D760" s="169"/>
      <c r="E760" s="169"/>
      <c r="F760" s="174"/>
      <c r="G760" s="176">
        <v>0</v>
      </c>
    </row>
    <row r="761" spans="2:7">
      <c r="B761" s="177" t="s">
        <v>173</v>
      </c>
      <c r="C761" s="178" t="s">
        <v>306</v>
      </c>
      <c r="D761" s="179"/>
      <c r="E761" s="179"/>
      <c r="F761" s="180"/>
      <c r="G761" s="167">
        <f>G760+G758+G754</f>
        <v>62950</v>
      </c>
    </row>
    <row r="762" spans="2:7">
      <c r="B762" s="86" t="s">
        <v>177</v>
      </c>
      <c r="C762" s="87" t="s">
        <v>328</v>
      </c>
      <c r="D762" s="88"/>
      <c r="E762" s="90"/>
      <c r="F762" s="91">
        <v>0.15</v>
      </c>
      <c r="G762" s="75">
        <f>G761*F762</f>
        <v>9442.5</v>
      </c>
    </row>
    <row r="763" ht="14.75" spans="2:7">
      <c r="B763" s="181" t="s">
        <v>308</v>
      </c>
      <c r="C763" s="182" t="s">
        <v>309</v>
      </c>
      <c r="D763" s="183"/>
      <c r="E763" s="183"/>
      <c r="F763" s="184"/>
      <c r="G763" s="185">
        <f>SUM(G761:G762)</f>
        <v>72392.5</v>
      </c>
    </row>
    <row r="764" ht="14.75"/>
    <row r="766" ht="14.75" spans="1:7">
      <c r="A766" s="1088" t="s">
        <v>479</v>
      </c>
      <c r="B766" s="144" t="s">
        <v>480</v>
      </c>
      <c r="C766" s="131"/>
      <c r="D766" s="131"/>
      <c r="E766" s="131"/>
      <c r="F766" s="131"/>
      <c r="G766" s="131"/>
    </row>
    <row r="767" ht="28.75" spans="2:7">
      <c r="B767" s="62" t="s">
        <v>15</v>
      </c>
      <c r="C767" s="63" t="s">
        <v>292</v>
      </c>
      <c r="D767" s="63" t="s">
        <v>293</v>
      </c>
      <c r="E767" s="63" t="s">
        <v>294</v>
      </c>
      <c r="F767" s="63" t="s">
        <v>295</v>
      </c>
      <c r="G767" s="114" t="s">
        <v>296</v>
      </c>
    </row>
    <row r="768" spans="2:7">
      <c r="B768" s="66" t="s">
        <v>160</v>
      </c>
      <c r="C768" s="67" t="s">
        <v>297</v>
      </c>
      <c r="D768" s="68"/>
      <c r="E768" s="68"/>
      <c r="F768" s="68"/>
      <c r="G768" s="116"/>
    </row>
    <row r="769" spans="2:7">
      <c r="B769" s="71">
        <v>1</v>
      </c>
      <c r="C769" s="67" t="s">
        <v>298</v>
      </c>
      <c r="D769" s="72" t="s">
        <v>299</v>
      </c>
      <c r="E769" s="117">
        <v>0.025</v>
      </c>
      <c r="F769" s="74">
        <f>VLOOKUP(C769,upahbahan,3,FALSE)</f>
        <v>100000</v>
      </c>
      <c r="G769" s="75">
        <f>E769*F769</f>
        <v>2500</v>
      </c>
    </row>
    <row r="770" spans="2:7">
      <c r="B770" s="71">
        <v>2</v>
      </c>
      <c r="C770" s="67" t="s">
        <v>314</v>
      </c>
      <c r="D770" s="72" t="s">
        <v>299</v>
      </c>
      <c r="E770" s="117">
        <v>0.025</v>
      </c>
      <c r="F770" s="74">
        <f>VLOOKUP(C770,upahbahan,3,FALSE)</f>
        <v>150000</v>
      </c>
      <c r="G770" s="75">
        <f>E770*F770</f>
        <v>3750</v>
      </c>
    </row>
    <row r="771" spans="2:7">
      <c r="B771" s="71">
        <v>3</v>
      </c>
      <c r="C771" s="67" t="s">
        <v>316</v>
      </c>
      <c r="D771" s="72" t="s">
        <v>299</v>
      </c>
      <c r="E771" s="117">
        <v>0.0025</v>
      </c>
      <c r="F771" s="74"/>
      <c r="G771" s="75">
        <f>E771*F771</f>
        <v>0</v>
      </c>
    </row>
    <row r="772" spans="2:7">
      <c r="B772" s="71">
        <v>4</v>
      </c>
      <c r="C772" s="67" t="s">
        <v>300</v>
      </c>
      <c r="D772" s="72" t="s">
        <v>299</v>
      </c>
      <c r="E772" s="117">
        <v>0.0008</v>
      </c>
      <c r="F772" s="74"/>
      <c r="G772" s="75">
        <f>E772*F772</f>
        <v>0</v>
      </c>
    </row>
    <row r="773" spans="2:7">
      <c r="B773" s="76" t="s">
        <v>301</v>
      </c>
      <c r="C773" s="118"/>
      <c r="D773" s="118"/>
      <c r="E773" s="139"/>
      <c r="F773" s="140"/>
      <c r="G773" s="75">
        <f>SUM(G769:G772)</f>
        <v>6250</v>
      </c>
    </row>
    <row r="774" spans="2:7">
      <c r="B774" s="66" t="s">
        <v>163</v>
      </c>
      <c r="C774" s="67" t="s">
        <v>302</v>
      </c>
      <c r="D774" s="68"/>
      <c r="E774" s="68"/>
      <c r="F774" s="68"/>
      <c r="G774" s="116"/>
    </row>
    <row r="775" spans="2:7">
      <c r="B775" s="71">
        <v>1</v>
      </c>
      <c r="C775" s="67" t="s">
        <v>481</v>
      </c>
      <c r="D775" s="72" t="s">
        <v>92</v>
      </c>
      <c r="E775" s="146">
        <v>1.1</v>
      </c>
      <c r="F775" s="74">
        <f>VLOOKUP(C775,upahbahan,3,FALSE)</f>
        <v>15800</v>
      </c>
      <c r="G775" s="75">
        <f>E775*F775</f>
        <v>17380</v>
      </c>
    </row>
    <row r="776" spans="2:7">
      <c r="B776" s="71">
        <v>2</v>
      </c>
      <c r="C776" s="67" t="s">
        <v>482</v>
      </c>
      <c r="D776" s="72" t="s">
        <v>76</v>
      </c>
      <c r="E776" s="146">
        <v>0.01</v>
      </c>
      <c r="F776" s="74">
        <f>VLOOKUP(C776,upahbahan,3,FALSE)</f>
        <v>30090</v>
      </c>
      <c r="G776" s="75">
        <f>E776*F776</f>
        <v>300.9</v>
      </c>
    </row>
    <row r="777" spans="2:7">
      <c r="B777" s="76" t="s">
        <v>303</v>
      </c>
      <c r="C777" s="118"/>
      <c r="D777" s="118"/>
      <c r="E777" s="118"/>
      <c r="F777" s="119"/>
      <c r="G777" s="75">
        <f>SUM(G775:G776)</f>
        <v>17680.9</v>
      </c>
    </row>
    <row r="778" spans="2:7">
      <c r="B778" s="133" t="s">
        <v>168</v>
      </c>
      <c r="C778" s="67" t="s">
        <v>304</v>
      </c>
      <c r="D778" s="68"/>
      <c r="E778" s="68"/>
      <c r="F778" s="68"/>
      <c r="G778" s="116"/>
    </row>
    <row r="779" spans="2:7">
      <c r="B779" s="76" t="s">
        <v>305</v>
      </c>
      <c r="C779" s="118"/>
      <c r="D779" s="118"/>
      <c r="E779" s="118"/>
      <c r="F779" s="119"/>
      <c r="G779" s="120">
        <v>0</v>
      </c>
    </row>
    <row r="780" spans="2:7">
      <c r="B780" s="86" t="s">
        <v>173</v>
      </c>
      <c r="C780" s="87" t="s">
        <v>306</v>
      </c>
      <c r="D780" s="88"/>
      <c r="E780" s="88"/>
      <c r="F780" s="90"/>
      <c r="G780" s="75">
        <f>G779+G777+G773</f>
        <v>23930.9</v>
      </c>
    </row>
    <row r="781" spans="2:7">
      <c r="B781" s="86" t="s">
        <v>177</v>
      </c>
      <c r="C781" s="87" t="s">
        <v>328</v>
      </c>
      <c r="D781" s="88"/>
      <c r="E781" s="90"/>
      <c r="F781" s="91">
        <v>0.15</v>
      </c>
      <c r="G781" s="75">
        <f>G780*F781</f>
        <v>3589.635</v>
      </c>
    </row>
    <row r="782" ht="14.75" spans="2:7">
      <c r="B782" s="92" t="s">
        <v>308</v>
      </c>
      <c r="C782" s="93" t="s">
        <v>309</v>
      </c>
      <c r="D782" s="94"/>
      <c r="E782" s="94"/>
      <c r="F782" s="111"/>
      <c r="G782" s="96">
        <f>SUM(G780:G781)</f>
        <v>27520.535</v>
      </c>
    </row>
    <row r="783" ht="14.75"/>
    <row r="785" ht="14.75" spans="1:7">
      <c r="A785" s="1088" t="s">
        <v>483</v>
      </c>
      <c r="B785" s="149" t="s">
        <v>484</v>
      </c>
      <c r="C785" s="149"/>
      <c r="D785" s="149"/>
      <c r="E785" s="149"/>
      <c r="F785" s="149"/>
      <c r="G785" s="149"/>
    </row>
    <row r="786" ht="28.75" spans="2:7">
      <c r="B786" s="62" t="s">
        <v>15</v>
      </c>
      <c r="C786" s="63" t="s">
        <v>292</v>
      </c>
      <c r="D786" s="63" t="s">
        <v>293</v>
      </c>
      <c r="E786" s="63" t="s">
        <v>294</v>
      </c>
      <c r="F786" s="63" t="s">
        <v>295</v>
      </c>
      <c r="G786" s="114" t="s">
        <v>296</v>
      </c>
    </row>
    <row r="787" spans="2:7">
      <c r="B787" s="66" t="s">
        <v>160</v>
      </c>
      <c r="C787" s="67" t="s">
        <v>297</v>
      </c>
      <c r="D787" s="68"/>
      <c r="E787" s="68"/>
      <c r="F787" s="68"/>
      <c r="G787" s="116"/>
    </row>
    <row r="788" spans="2:7">
      <c r="B788" s="71">
        <v>1</v>
      </c>
      <c r="C788" s="67" t="s">
        <v>298</v>
      </c>
      <c r="D788" s="72" t="s">
        <v>299</v>
      </c>
      <c r="E788" s="135">
        <v>0.1429</v>
      </c>
      <c r="F788" s="74">
        <f>VLOOKUP(C788,upahbahan,3,FALSE)</f>
        <v>100000</v>
      </c>
      <c r="G788" s="75">
        <f t="shared" ref="G788:G791" si="23">E788*F788</f>
        <v>14290</v>
      </c>
    </row>
    <row r="789" spans="2:7">
      <c r="B789" s="71">
        <v>2</v>
      </c>
      <c r="C789" s="67" t="s">
        <v>336</v>
      </c>
      <c r="D789" s="72" t="s">
        <v>299</v>
      </c>
      <c r="E789" s="135">
        <v>0.0714</v>
      </c>
      <c r="F789" s="74">
        <f>VLOOKUP(C789,upahbahan,3,FALSE)</f>
        <v>150000</v>
      </c>
      <c r="G789" s="75">
        <f t="shared" si="23"/>
        <v>10710</v>
      </c>
    </row>
    <row r="790" spans="2:7">
      <c r="B790" s="71">
        <v>3</v>
      </c>
      <c r="C790" s="67" t="s">
        <v>316</v>
      </c>
      <c r="D790" s="72" t="s">
        <v>299</v>
      </c>
      <c r="E790" s="135">
        <v>0.0071</v>
      </c>
      <c r="F790" s="74"/>
      <c r="G790" s="75">
        <f t="shared" si="23"/>
        <v>0</v>
      </c>
    </row>
    <row r="791" spans="2:7">
      <c r="B791" s="71">
        <v>4</v>
      </c>
      <c r="C791" s="67" t="s">
        <v>300</v>
      </c>
      <c r="D791" s="72" t="s">
        <v>299</v>
      </c>
      <c r="E791" s="135">
        <v>0.0024</v>
      </c>
      <c r="F791" s="74"/>
      <c r="G791" s="75">
        <f t="shared" si="23"/>
        <v>0</v>
      </c>
    </row>
    <row r="792" spans="2:7">
      <c r="B792" s="76" t="s">
        <v>301</v>
      </c>
      <c r="C792" s="118"/>
      <c r="D792" s="118"/>
      <c r="E792" s="139"/>
      <c r="F792" s="140"/>
      <c r="G792" s="75">
        <f>SUM(G788:G791)</f>
        <v>25000</v>
      </c>
    </row>
    <row r="793" spans="2:7">
      <c r="B793" s="66" t="s">
        <v>163</v>
      </c>
      <c r="C793" s="67" t="s">
        <v>302</v>
      </c>
      <c r="D793" s="68"/>
      <c r="E793" s="68"/>
      <c r="F793" s="68"/>
      <c r="G793" s="116"/>
    </row>
    <row r="794" spans="2:7">
      <c r="B794" s="1082" t="s">
        <v>312</v>
      </c>
      <c r="C794" s="122" t="s">
        <v>485</v>
      </c>
      <c r="D794" s="72" t="s">
        <v>87</v>
      </c>
      <c r="E794" s="73">
        <v>11.667</v>
      </c>
      <c r="F794" s="74">
        <v>29754</v>
      </c>
      <c r="G794" s="75">
        <f t="shared" ref="G794:G797" si="24">E794*F794</f>
        <v>347139.918</v>
      </c>
    </row>
    <row r="795" spans="2:17">
      <c r="B795" s="1082" t="s">
        <v>313</v>
      </c>
      <c r="C795" s="67" t="s">
        <v>337</v>
      </c>
      <c r="D795" s="72" t="s">
        <v>76</v>
      </c>
      <c r="E795" s="73">
        <v>13.632</v>
      </c>
      <c r="F795" s="74">
        <f>VLOOKUP(C795,upahbahan,3,FALSE)</f>
        <v>1600</v>
      </c>
      <c r="G795" s="75">
        <f t="shared" si="24"/>
        <v>21811.2</v>
      </c>
      <c r="Q795" s="201"/>
    </row>
    <row r="796" spans="2:7">
      <c r="B796" s="1082" t="s">
        <v>315</v>
      </c>
      <c r="C796" s="67" t="s">
        <v>439</v>
      </c>
      <c r="D796" s="72" t="s">
        <v>76</v>
      </c>
      <c r="E796" s="73">
        <v>1.5</v>
      </c>
      <c r="F796" s="74">
        <f>VLOOKUP(C796,upahbahan,3,FALSE)</f>
        <v>20000</v>
      </c>
      <c r="G796" s="75">
        <f t="shared" si="24"/>
        <v>30000</v>
      </c>
    </row>
    <row r="797" spans="2:7">
      <c r="B797" s="1082" t="s">
        <v>317</v>
      </c>
      <c r="C797" s="122" t="s">
        <v>338</v>
      </c>
      <c r="D797" s="72" t="s">
        <v>319</v>
      </c>
      <c r="E797" s="73">
        <v>0.027</v>
      </c>
      <c r="F797" s="74">
        <f>VLOOKUP(C797,upahbahan,3,FALSE)</f>
        <v>275000</v>
      </c>
      <c r="G797" s="75">
        <f t="shared" si="24"/>
        <v>7425</v>
      </c>
    </row>
    <row r="798" spans="2:7">
      <c r="B798" s="76" t="s">
        <v>303</v>
      </c>
      <c r="C798" s="118"/>
      <c r="D798" s="118"/>
      <c r="E798" s="118"/>
      <c r="F798" s="119"/>
      <c r="G798" s="75">
        <f>SUM(G794:G797)</f>
        <v>406376.118</v>
      </c>
    </row>
    <row r="799" spans="2:7">
      <c r="B799" s="133" t="s">
        <v>168</v>
      </c>
      <c r="C799" s="67" t="s">
        <v>304</v>
      </c>
      <c r="D799" s="68"/>
      <c r="E799" s="68"/>
      <c r="F799" s="68"/>
      <c r="G799" s="116"/>
    </row>
    <row r="800" spans="2:7">
      <c r="B800" s="76" t="s">
        <v>305</v>
      </c>
      <c r="C800" s="118"/>
      <c r="D800" s="118"/>
      <c r="E800" s="118"/>
      <c r="F800" s="119"/>
      <c r="G800" s="120">
        <v>0</v>
      </c>
    </row>
    <row r="801" spans="2:7">
      <c r="B801" s="86" t="s">
        <v>173</v>
      </c>
      <c r="C801" s="87" t="s">
        <v>306</v>
      </c>
      <c r="D801" s="88"/>
      <c r="E801" s="88"/>
      <c r="F801" s="90"/>
      <c r="G801" s="75">
        <f>G800+G798+G792</f>
        <v>431376.118</v>
      </c>
    </row>
    <row r="802" spans="2:7">
      <c r="B802" s="86" t="s">
        <v>177</v>
      </c>
      <c r="C802" s="87" t="s">
        <v>328</v>
      </c>
      <c r="D802" s="88"/>
      <c r="E802" s="90"/>
      <c r="F802" s="91">
        <v>0.15</v>
      </c>
      <c r="G802" s="75">
        <f>G801*F802</f>
        <v>64706.4177</v>
      </c>
    </row>
    <row r="803" ht="14.75" spans="2:7">
      <c r="B803" s="92" t="s">
        <v>308</v>
      </c>
      <c r="C803" s="93" t="s">
        <v>309</v>
      </c>
      <c r="D803" s="94"/>
      <c r="E803" s="94"/>
      <c r="F803" s="111"/>
      <c r="G803" s="96">
        <f>SUM(G801:G802)</f>
        <v>496082.5357</v>
      </c>
    </row>
    <row r="804" ht="14.75"/>
    <row r="806" ht="14.75" spans="1:7">
      <c r="A806" s="1088" t="s">
        <v>486</v>
      </c>
      <c r="B806" s="149" t="s">
        <v>487</v>
      </c>
      <c r="C806" s="149"/>
      <c r="D806" s="149"/>
      <c r="E806" s="149"/>
      <c r="F806" s="149"/>
      <c r="G806" s="149"/>
    </row>
    <row r="807" ht="28.75" spans="2:7">
      <c r="B807" s="62" t="s">
        <v>15</v>
      </c>
      <c r="C807" s="63" t="s">
        <v>292</v>
      </c>
      <c r="D807" s="63" t="s">
        <v>293</v>
      </c>
      <c r="E807" s="63" t="s">
        <v>294</v>
      </c>
      <c r="F807" s="63" t="s">
        <v>295</v>
      </c>
      <c r="G807" s="114" t="s">
        <v>296</v>
      </c>
    </row>
    <row r="808" spans="2:7">
      <c r="B808" s="66" t="s">
        <v>160</v>
      </c>
      <c r="C808" s="67" t="s">
        <v>297</v>
      </c>
      <c r="D808" s="68"/>
      <c r="E808" s="68"/>
      <c r="F808" s="68"/>
      <c r="G808" s="116"/>
    </row>
    <row r="809" spans="2:7">
      <c r="B809" s="71">
        <v>1</v>
      </c>
      <c r="C809" s="67" t="s">
        <v>298</v>
      </c>
      <c r="D809" s="72" t="s">
        <v>299</v>
      </c>
      <c r="E809" s="73">
        <v>0.9</v>
      </c>
      <c r="F809" s="74">
        <f>VLOOKUP(C809,upahbahan,3,FALSE)</f>
        <v>100000</v>
      </c>
      <c r="G809" s="75">
        <f t="shared" ref="G809:G812" si="25">E809*F809</f>
        <v>90000</v>
      </c>
    </row>
    <row r="810" spans="2:7">
      <c r="B810" s="71">
        <v>2</v>
      </c>
      <c r="C810" s="67" t="s">
        <v>336</v>
      </c>
      <c r="D810" s="72" t="s">
        <v>299</v>
      </c>
      <c r="E810" s="73">
        <v>0.45</v>
      </c>
      <c r="F810" s="74">
        <f>VLOOKUP(C810,upahbahan,3,FALSE)</f>
        <v>150000</v>
      </c>
      <c r="G810" s="75">
        <f t="shared" si="25"/>
        <v>67500</v>
      </c>
    </row>
    <row r="811" spans="2:7">
      <c r="B811" s="71">
        <v>3</v>
      </c>
      <c r="C811" s="67" t="s">
        <v>316</v>
      </c>
      <c r="D811" s="72" t="s">
        <v>299</v>
      </c>
      <c r="E811" s="73">
        <v>0.045</v>
      </c>
      <c r="F811" s="74"/>
      <c r="G811" s="75">
        <f t="shared" si="25"/>
        <v>0</v>
      </c>
    </row>
    <row r="812" spans="2:7">
      <c r="B812" s="71">
        <v>4</v>
      </c>
      <c r="C812" s="67" t="s">
        <v>300</v>
      </c>
      <c r="D812" s="72" t="s">
        <v>299</v>
      </c>
      <c r="E812" s="73">
        <v>0.015</v>
      </c>
      <c r="F812" s="74"/>
      <c r="G812" s="75">
        <f t="shared" si="25"/>
        <v>0</v>
      </c>
    </row>
    <row r="813" spans="2:7">
      <c r="B813" s="76" t="s">
        <v>301</v>
      </c>
      <c r="C813" s="118"/>
      <c r="D813" s="118"/>
      <c r="E813" s="139"/>
      <c r="F813" s="140"/>
      <c r="G813" s="75">
        <f>SUM(G809:G812)</f>
        <v>157500</v>
      </c>
    </row>
    <row r="814" spans="2:7">
      <c r="B814" s="66" t="s">
        <v>163</v>
      </c>
      <c r="C814" s="67" t="s">
        <v>302</v>
      </c>
      <c r="D814" s="68"/>
      <c r="E814" s="68"/>
      <c r="F814" s="68"/>
      <c r="G814" s="116"/>
    </row>
    <row r="815" spans="2:7">
      <c r="B815" s="1082" t="s">
        <v>312</v>
      </c>
      <c r="C815" s="67" t="s">
        <v>488</v>
      </c>
      <c r="D815" s="72" t="s">
        <v>87</v>
      </c>
      <c r="E815" s="73">
        <v>6.56</v>
      </c>
      <c r="F815" s="74">
        <f>VLOOKUP(C815,upahbahan,3,FALSE)</f>
        <v>30000</v>
      </c>
      <c r="G815" s="75">
        <f t="shared" ref="G815:G817" si="26">E815*F815</f>
        <v>196800</v>
      </c>
    </row>
    <row r="816" spans="2:7">
      <c r="B816" s="1082" t="s">
        <v>313</v>
      </c>
      <c r="C816" s="67" t="s">
        <v>337</v>
      </c>
      <c r="D816" s="72" t="s">
        <v>76</v>
      </c>
      <c r="E816" s="73">
        <v>9.3</v>
      </c>
      <c r="F816" s="74">
        <f>VLOOKUP(C816,upahbahan,3,FALSE)</f>
        <v>1600</v>
      </c>
      <c r="G816" s="75">
        <f t="shared" si="26"/>
        <v>14880</v>
      </c>
    </row>
    <row r="817" spans="2:7">
      <c r="B817" s="1082" t="s">
        <v>317</v>
      </c>
      <c r="C817" s="122" t="s">
        <v>338</v>
      </c>
      <c r="D817" s="72" t="s">
        <v>319</v>
      </c>
      <c r="E817" s="73">
        <v>0.018</v>
      </c>
      <c r="F817" s="74">
        <f>VLOOKUP(C817,upahbahan,3,FALSE)</f>
        <v>275000</v>
      </c>
      <c r="G817" s="75">
        <f t="shared" si="26"/>
        <v>4950</v>
      </c>
    </row>
    <row r="818" spans="2:7">
      <c r="B818" s="76" t="s">
        <v>303</v>
      </c>
      <c r="C818" s="118"/>
      <c r="D818" s="118"/>
      <c r="E818" s="118"/>
      <c r="F818" s="119"/>
      <c r="G818" s="75">
        <f>SUM(G815:G817)</f>
        <v>216630</v>
      </c>
    </row>
    <row r="819" spans="2:7">
      <c r="B819" s="133" t="s">
        <v>168</v>
      </c>
      <c r="C819" s="67" t="s">
        <v>304</v>
      </c>
      <c r="D819" s="68"/>
      <c r="E819" s="68"/>
      <c r="F819" s="68"/>
      <c r="G819" s="116"/>
    </row>
    <row r="820" spans="2:7">
      <c r="B820" s="76" t="s">
        <v>305</v>
      </c>
      <c r="C820" s="118"/>
      <c r="D820" s="118"/>
      <c r="E820" s="118"/>
      <c r="F820" s="119"/>
      <c r="G820" s="120">
        <v>0</v>
      </c>
    </row>
    <row r="821" spans="2:7">
      <c r="B821" s="86" t="s">
        <v>173</v>
      </c>
      <c r="C821" s="87" t="s">
        <v>306</v>
      </c>
      <c r="D821" s="88"/>
      <c r="E821" s="88"/>
      <c r="F821" s="90"/>
      <c r="G821" s="75">
        <f>G820+G818+G813</f>
        <v>374130</v>
      </c>
    </row>
    <row r="822" spans="2:7">
      <c r="B822" s="86" t="s">
        <v>177</v>
      </c>
      <c r="C822" s="87" t="s">
        <v>328</v>
      </c>
      <c r="D822" s="88"/>
      <c r="E822" s="90"/>
      <c r="F822" s="91">
        <v>0.15</v>
      </c>
      <c r="G822" s="75">
        <f>G821*F822</f>
        <v>56119.5</v>
      </c>
    </row>
    <row r="823" ht="14.75" spans="2:7">
      <c r="B823" s="92" t="s">
        <v>308</v>
      </c>
      <c r="C823" s="93" t="s">
        <v>309</v>
      </c>
      <c r="D823" s="94"/>
      <c r="E823" s="94"/>
      <c r="F823" s="111"/>
      <c r="G823" s="96">
        <f>SUM(G821:G822)</f>
        <v>430249.5</v>
      </c>
    </row>
    <row r="824" ht="14.75"/>
    <row r="826" ht="14.75" spans="1:7">
      <c r="A826" s="1089" t="s">
        <v>489</v>
      </c>
      <c r="B826" s="188" t="s">
        <v>132</v>
      </c>
      <c r="C826" s="188"/>
      <c r="D826" s="188"/>
      <c r="E826" s="188"/>
      <c r="F826" s="188"/>
      <c r="G826" s="188"/>
    </row>
    <row r="827" ht="28.75" spans="1:7">
      <c r="A827" s="187"/>
      <c r="B827" s="189" t="s">
        <v>15</v>
      </c>
      <c r="C827" s="190" t="s">
        <v>292</v>
      </c>
      <c r="D827" s="190" t="s">
        <v>293</v>
      </c>
      <c r="E827" s="190" t="s">
        <v>294</v>
      </c>
      <c r="F827" s="190" t="s">
        <v>295</v>
      </c>
      <c r="G827" s="191" t="s">
        <v>296</v>
      </c>
    </row>
    <row r="828" spans="1:7">
      <c r="A828" s="187"/>
      <c r="B828" s="192" t="s">
        <v>160</v>
      </c>
      <c r="C828" s="193" t="s">
        <v>297</v>
      </c>
      <c r="D828" s="194"/>
      <c r="E828" s="194"/>
      <c r="F828" s="194"/>
      <c r="G828" s="195"/>
    </row>
    <row r="829" spans="1:7">
      <c r="A829" s="187"/>
      <c r="B829" s="196">
        <v>1</v>
      </c>
      <c r="C829" s="193" t="s">
        <v>298</v>
      </c>
      <c r="D829" s="197" t="s">
        <v>299</v>
      </c>
      <c r="E829" s="198">
        <v>1</v>
      </c>
      <c r="F829" s="199">
        <f>VLOOKUP(C829,upahbahan,3,FALSE)</f>
        <v>100000</v>
      </c>
      <c r="G829" s="200">
        <f t="shared" ref="G829:G832" si="27">E829*F829</f>
        <v>100000</v>
      </c>
    </row>
    <row r="830" spans="1:7">
      <c r="A830" s="187"/>
      <c r="B830" s="196">
        <v>2</v>
      </c>
      <c r="C830" s="193" t="s">
        <v>336</v>
      </c>
      <c r="D830" s="197" t="s">
        <v>299</v>
      </c>
      <c r="E830" s="198">
        <v>0.5</v>
      </c>
      <c r="F830" s="199">
        <f>VLOOKUP(C830,upahbahan,3,FALSE)</f>
        <v>150000</v>
      </c>
      <c r="G830" s="200">
        <f t="shared" si="27"/>
        <v>75000</v>
      </c>
    </row>
    <row r="831" spans="1:7">
      <c r="A831" s="187"/>
      <c r="B831" s="196">
        <v>3</v>
      </c>
      <c r="C831" s="193" t="s">
        <v>316</v>
      </c>
      <c r="D831" s="197" t="s">
        <v>299</v>
      </c>
      <c r="E831" s="198">
        <v>0.05</v>
      </c>
      <c r="F831" s="199"/>
      <c r="G831" s="200">
        <f t="shared" si="27"/>
        <v>0</v>
      </c>
    </row>
    <row r="832" spans="1:7">
      <c r="A832" s="187"/>
      <c r="B832" s="196">
        <v>4</v>
      </c>
      <c r="C832" s="193" t="s">
        <v>300</v>
      </c>
      <c r="D832" s="197" t="s">
        <v>299</v>
      </c>
      <c r="E832" s="198">
        <v>0.0167</v>
      </c>
      <c r="F832" s="199"/>
      <c r="G832" s="200">
        <f t="shared" si="27"/>
        <v>0</v>
      </c>
    </row>
    <row r="833" spans="1:7">
      <c r="A833" s="187"/>
      <c r="B833" s="202" t="s">
        <v>301</v>
      </c>
      <c r="C833" s="203"/>
      <c r="D833" s="203"/>
      <c r="E833" s="204"/>
      <c r="F833" s="205"/>
      <c r="G833" s="200">
        <f>SUM(G829:G832)</f>
        <v>175000</v>
      </c>
    </row>
    <row r="834" spans="1:7">
      <c r="A834" s="187"/>
      <c r="B834" s="192" t="s">
        <v>163</v>
      </c>
      <c r="C834" s="193" t="s">
        <v>302</v>
      </c>
      <c r="D834" s="194"/>
      <c r="E834" s="194"/>
      <c r="F834" s="194"/>
      <c r="G834" s="195"/>
    </row>
    <row r="835" spans="1:7">
      <c r="A835" s="187"/>
      <c r="B835" s="1090" t="s">
        <v>312</v>
      </c>
      <c r="C835" s="193" t="s">
        <v>490</v>
      </c>
      <c r="D835" s="197" t="s">
        <v>87</v>
      </c>
      <c r="E835" s="198">
        <v>11.67</v>
      </c>
      <c r="F835" s="199">
        <f>VLOOKUP(C835,upahbahan,3,FALSE)</f>
        <v>22000</v>
      </c>
      <c r="G835" s="200">
        <f t="shared" ref="G835:G837" si="28">E835*F835</f>
        <v>256740</v>
      </c>
    </row>
    <row r="836" spans="1:7">
      <c r="A836" s="187"/>
      <c r="B836" s="1090" t="s">
        <v>313</v>
      </c>
      <c r="C836" s="193" t="s">
        <v>337</v>
      </c>
      <c r="D836" s="197" t="s">
        <v>76</v>
      </c>
      <c r="E836" s="198">
        <v>9.3</v>
      </c>
      <c r="F836" s="199">
        <f>VLOOKUP(C836,upahbahan,3,FALSE)</f>
        <v>1600</v>
      </c>
      <c r="G836" s="200">
        <f t="shared" si="28"/>
        <v>14880</v>
      </c>
    </row>
    <row r="837" spans="1:7">
      <c r="A837" s="187"/>
      <c r="B837" s="1090" t="s">
        <v>317</v>
      </c>
      <c r="C837" s="206" t="s">
        <v>338</v>
      </c>
      <c r="D837" s="197" t="s">
        <v>319</v>
      </c>
      <c r="E837" s="198">
        <v>0.018</v>
      </c>
      <c r="F837" s="199">
        <f>VLOOKUP(C837,upahbahan,3,FALSE)</f>
        <v>275000</v>
      </c>
      <c r="G837" s="200">
        <f t="shared" si="28"/>
        <v>4950</v>
      </c>
    </row>
    <row r="838" spans="1:7">
      <c r="A838" s="187"/>
      <c r="B838" s="202" t="s">
        <v>303</v>
      </c>
      <c r="C838" s="203"/>
      <c r="D838" s="203"/>
      <c r="E838" s="203"/>
      <c r="F838" s="207"/>
      <c r="G838" s="200">
        <f>SUM(G835:G837)</f>
        <v>276570</v>
      </c>
    </row>
    <row r="839" spans="1:7">
      <c r="A839" s="187"/>
      <c r="B839" s="208" t="s">
        <v>168</v>
      </c>
      <c r="C839" s="193" t="s">
        <v>304</v>
      </c>
      <c r="D839" s="194"/>
      <c r="E839" s="194"/>
      <c r="F839" s="194"/>
      <c r="G839" s="195"/>
    </row>
    <row r="840" spans="1:7">
      <c r="A840" s="187"/>
      <c r="B840" s="202" t="s">
        <v>305</v>
      </c>
      <c r="C840" s="203"/>
      <c r="D840" s="203"/>
      <c r="E840" s="203"/>
      <c r="F840" s="207"/>
      <c r="G840" s="209">
        <v>0</v>
      </c>
    </row>
    <row r="841" spans="1:7">
      <c r="A841" s="187"/>
      <c r="B841" s="210" t="s">
        <v>173</v>
      </c>
      <c r="C841" s="211" t="s">
        <v>306</v>
      </c>
      <c r="D841" s="212"/>
      <c r="E841" s="212"/>
      <c r="F841" s="213"/>
      <c r="G841" s="200">
        <f>G840+G838+G833</f>
        <v>451570</v>
      </c>
    </row>
    <row r="842" spans="1:7">
      <c r="A842" s="187"/>
      <c r="B842" s="210" t="s">
        <v>177</v>
      </c>
      <c r="C842" s="211" t="s">
        <v>328</v>
      </c>
      <c r="D842" s="212"/>
      <c r="E842" s="213"/>
      <c r="F842" s="214">
        <v>0.15</v>
      </c>
      <c r="G842" s="200">
        <f>G841*F842</f>
        <v>67735.5</v>
      </c>
    </row>
    <row r="843" ht="14.75" spans="1:7">
      <c r="A843" s="187"/>
      <c r="B843" s="215" t="s">
        <v>308</v>
      </c>
      <c r="C843" s="216" t="s">
        <v>309</v>
      </c>
      <c r="D843" s="217"/>
      <c r="E843" s="217"/>
      <c r="F843" s="218"/>
      <c r="G843" s="219">
        <f>SUM(G841:G842)</f>
        <v>519305.5</v>
      </c>
    </row>
    <row r="844" ht="14.75"/>
    <row r="845" ht="14.75" spans="1:7">
      <c r="A845" s="1091" t="s">
        <v>483</v>
      </c>
      <c r="B845" s="221" t="s">
        <v>491</v>
      </c>
      <c r="C845" s="221"/>
      <c r="D845" s="221"/>
      <c r="E845" s="221"/>
      <c r="F845" s="221"/>
      <c r="G845" s="221"/>
    </row>
    <row r="846" ht="28.75" spans="1:7">
      <c r="A846" s="220"/>
      <c r="B846" s="222" t="s">
        <v>15</v>
      </c>
      <c r="C846" s="223" t="s">
        <v>292</v>
      </c>
      <c r="D846" s="223" t="s">
        <v>293</v>
      </c>
      <c r="E846" s="223" t="s">
        <v>294</v>
      </c>
      <c r="F846" s="223" t="s">
        <v>295</v>
      </c>
      <c r="G846" s="224" t="s">
        <v>296</v>
      </c>
    </row>
    <row r="847" spans="1:7">
      <c r="A847" s="220"/>
      <c r="B847" s="225" t="s">
        <v>160</v>
      </c>
      <c r="C847" s="226" t="s">
        <v>297</v>
      </c>
      <c r="D847" s="227"/>
      <c r="E847" s="227"/>
      <c r="F847" s="227"/>
      <c r="G847" s="228"/>
    </row>
    <row r="848" spans="1:7">
      <c r="A848" s="220"/>
      <c r="B848" s="229">
        <v>1</v>
      </c>
      <c r="C848" s="226" t="s">
        <v>298</v>
      </c>
      <c r="D848" s="230" t="s">
        <v>299</v>
      </c>
      <c r="E848" s="231">
        <v>0.1429</v>
      </c>
      <c r="F848" s="232">
        <f>VLOOKUP(C848,upahbahan,3,FALSE)</f>
        <v>100000</v>
      </c>
      <c r="G848" s="233">
        <f t="shared" ref="G848:G851" si="29">E848*F848</f>
        <v>14290</v>
      </c>
    </row>
    <row r="849" spans="1:7">
      <c r="A849" s="220"/>
      <c r="B849" s="229">
        <v>2</v>
      </c>
      <c r="C849" s="226" t="s">
        <v>336</v>
      </c>
      <c r="D849" s="230" t="s">
        <v>299</v>
      </c>
      <c r="E849" s="231">
        <v>0.0714</v>
      </c>
      <c r="F849" s="232">
        <f>VLOOKUP(C849,upahbahan,3,FALSE)</f>
        <v>150000</v>
      </c>
      <c r="G849" s="233">
        <f t="shared" si="29"/>
        <v>10710</v>
      </c>
    </row>
    <row r="850" spans="1:7">
      <c r="A850" s="220"/>
      <c r="B850" s="229">
        <v>3</v>
      </c>
      <c r="C850" s="226" t="s">
        <v>316</v>
      </c>
      <c r="D850" s="230" t="s">
        <v>299</v>
      </c>
      <c r="E850" s="231">
        <v>0.0071</v>
      </c>
      <c r="F850" s="232"/>
      <c r="G850" s="233">
        <f t="shared" si="29"/>
        <v>0</v>
      </c>
    </row>
    <row r="851" spans="1:7">
      <c r="A851" s="220"/>
      <c r="B851" s="229">
        <v>4</v>
      </c>
      <c r="C851" s="226" t="s">
        <v>300</v>
      </c>
      <c r="D851" s="230" t="s">
        <v>299</v>
      </c>
      <c r="E851" s="231">
        <v>0.0024</v>
      </c>
      <c r="F851" s="232"/>
      <c r="G851" s="233">
        <f t="shared" si="29"/>
        <v>0</v>
      </c>
    </row>
    <row r="852" spans="1:7">
      <c r="A852" s="220"/>
      <c r="B852" s="234" t="s">
        <v>301</v>
      </c>
      <c r="C852" s="235"/>
      <c r="D852" s="235"/>
      <c r="E852" s="236"/>
      <c r="F852" s="237"/>
      <c r="G852" s="233">
        <f>SUM(G848:G851)</f>
        <v>25000</v>
      </c>
    </row>
    <row r="853" spans="1:7">
      <c r="A853" s="220"/>
      <c r="B853" s="225" t="s">
        <v>163</v>
      </c>
      <c r="C853" s="226" t="s">
        <v>302</v>
      </c>
      <c r="D853" s="227"/>
      <c r="E853" s="227"/>
      <c r="F853" s="227"/>
      <c r="G853" s="228"/>
    </row>
    <row r="854" spans="1:7">
      <c r="A854" s="220"/>
      <c r="B854" s="1092" t="s">
        <v>312</v>
      </c>
      <c r="C854" s="238" t="s">
        <v>492</v>
      </c>
      <c r="D854" s="230" t="s">
        <v>87</v>
      </c>
      <c r="E854" s="239">
        <v>11.667</v>
      </c>
      <c r="F854" s="232">
        <f>VLOOKUP(C854,upahbahan,3,FALSE)</f>
        <v>4000</v>
      </c>
      <c r="G854" s="233">
        <f t="shared" ref="G854:G857" si="30">E854*F854</f>
        <v>46668</v>
      </c>
    </row>
    <row r="855" spans="1:7">
      <c r="A855" s="220"/>
      <c r="B855" s="1092" t="s">
        <v>313</v>
      </c>
      <c r="C855" s="226" t="s">
        <v>337</v>
      </c>
      <c r="D855" s="230" t="s">
        <v>76</v>
      </c>
      <c r="E855" s="239">
        <v>13.632</v>
      </c>
      <c r="F855" s="232">
        <f>VLOOKUP(C855,upahbahan,3,FALSE)</f>
        <v>1600</v>
      </c>
      <c r="G855" s="233">
        <f t="shared" si="30"/>
        <v>21811.2</v>
      </c>
    </row>
    <row r="856" spans="1:7">
      <c r="A856" s="220"/>
      <c r="B856" s="1092" t="s">
        <v>315</v>
      </c>
      <c r="C856" s="226" t="s">
        <v>439</v>
      </c>
      <c r="D856" s="230" t="s">
        <v>76</v>
      </c>
      <c r="E856" s="239">
        <v>1.5</v>
      </c>
      <c r="F856" s="232">
        <f>VLOOKUP(C856,upahbahan,3,FALSE)</f>
        <v>20000</v>
      </c>
      <c r="G856" s="233">
        <f t="shared" si="30"/>
        <v>30000</v>
      </c>
    </row>
    <row r="857" spans="1:7">
      <c r="A857" s="220"/>
      <c r="B857" s="1092" t="s">
        <v>317</v>
      </c>
      <c r="C857" s="238" t="s">
        <v>338</v>
      </c>
      <c r="D857" s="230" t="s">
        <v>319</v>
      </c>
      <c r="E857" s="239">
        <v>0.027</v>
      </c>
      <c r="F857" s="232">
        <f>VLOOKUP(C857,upahbahan,3,FALSE)</f>
        <v>275000</v>
      </c>
      <c r="G857" s="233">
        <f t="shared" si="30"/>
        <v>7425</v>
      </c>
    </row>
    <row r="858" spans="1:7">
      <c r="A858" s="220"/>
      <c r="B858" s="234" t="s">
        <v>303</v>
      </c>
      <c r="C858" s="235"/>
      <c r="D858" s="235"/>
      <c r="E858" s="235"/>
      <c r="F858" s="240"/>
      <c r="G858" s="233">
        <f>SUM(G854:G857)</f>
        <v>105904.2</v>
      </c>
    </row>
    <row r="859" spans="1:7">
      <c r="A859" s="220"/>
      <c r="B859" s="241" t="s">
        <v>168</v>
      </c>
      <c r="C859" s="226" t="s">
        <v>304</v>
      </c>
      <c r="D859" s="227"/>
      <c r="E859" s="227"/>
      <c r="F859" s="227"/>
      <c r="G859" s="228"/>
    </row>
    <row r="860" spans="1:7">
      <c r="A860" s="220"/>
      <c r="B860" s="234" t="s">
        <v>305</v>
      </c>
      <c r="C860" s="235"/>
      <c r="D860" s="235"/>
      <c r="E860" s="235"/>
      <c r="F860" s="240"/>
      <c r="G860" s="242">
        <v>0</v>
      </c>
    </row>
    <row r="861" spans="1:7">
      <c r="A861" s="220"/>
      <c r="B861" s="243" t="s">
        <v>173</v>
      </c>
      <c r="C861" s="244" t="s">
        <v>306</v>
      </c>
      <c r="D861" s="245"/>
      <c r="E861" s="245"/>
      <c r="F861" s="246"/>
      <c r="G861" s="233">
        <f>G860+G858+G852</f>
        <v>130904.2</v>
      </c>
    </row>
    <row r="862" spans="1:7">
      <c r="A862" s="220"/>
      <c r="B862" s="243" t="s">
        <v>177</v>
      </c>
      <c r="C862" s="244" t="s">
        <v>328</v>
      </c>
      <c r="D862" s="245"/>
      <c r="E862" s="246"/>
      <c r="F862" s="247">
        <v>0.15</v>
      </c>
      <c r="G862" s="233">
        <f>G861*F862</f>
        <v>19635.63</v>
      </c>
    </row>
    <row r="863" ht="14.75" spans="1:7">
      <c r="A863" s="220"/>
      <c r="B863" s="248" t="s">
        <v>308</v>
      </c>
      <c r="C863" s="249" t="s">
        <v>309</v>
      </c>
      <c r="D863" s="250"/>
      <c r="E863" s="250"/>
      <c r="F863" s="251"/>
      <c r="G863" s="219">
        <f>SUM(G861:G862)</f>
        <v>150539.83</v>
      </c>
    </row>
    <row r="864" ht="14.75"/>
    <row r="865" ht="14.75" spans="1:7">
      <c r="A865" s="1091" t="s">
        <v>493</v>
      </c>
      <c r="B865" s="252" t="s">
        <v>134</v>
      </c>
      <c r="C865" s="253"/>
      <c r="D865" s="254"/>
      <c r="E865" s="254"/>
      <c r="F865" s="254"/>
      <c r="G865" s="254"/>
    </row>
    <row r="866" ht="28.75" spans="1:7">
      <c r="A866" s="220"/>
      <c r="B866" s="222" t="s">
        <v>15</v>
      </c>
      <c r="C866" s="223" t="s">
        <v>292</v>
      </c>
      <c r="D866" s="223" t="s">
        <v>293</v>
      </c>
      <c r="E866" s="223" t="s">
        <v>294</v>
      </c>
      <c r="F866" s="223" t="s">
        <v>295</v>
      </c>
      <c r="G866" s="224" t="s">
        <v>296</v>
      </c>
    </row>
    <row r="867" spans="1:7">
      <c r="A867" s="220"/>
      <c r="B867" s="225" t="s">
        <v>160</v>
      </c>
      <c r="C867" s="226" t="s">
        <v>297</v>
      </c>
      <c r="D867" s="227"/>
      <c r="E867" s="227"/>
      <c r="F867" s="227"/>
      <c r="G867" s="228"/>
    </row>
    <row r="868" spans="1:7">
      <c r="A868" s="220"/>
      <c r="B868" s="229">
        <v>1</v>
      </c>
      <c r="C868" s="226" t="s">
        <v>298</v>
      </c>
      <c r="D868" s="230" t="s">
        <v>299</v>
      </c>
      <c r="E868" s="255">
        <v>0.007</v>
      </c>
      <c r="F868" s="232">
        <f>VLOOKUP(C868,upahbahan,3,FALSE)</f>
        <v>100000</v>
      </c>
      <c r="G868" s="233">
        <f>E868*F868</f>
        <v>700</v>
      </c>
    </row>
    <row r="869" spans="1:7">
      <c r="A869" s="220"/>
      <c r="B869" s="229">
        <v>2</v>
      </c>
      <c r="C869" s="226" t="s">
        <v>344</v>
      </c>
      <c r="D869" s="230" t="s">
        <v>299</v>
      </c>
      <c r="E869" s="255">
        <v>0.007</v>
      </c>
      <c r="F869" s="232">
        <f>VLOOKUP(C869,upahbahan,3,FALSE)</f>
        <v>123600</v>
      </c>
      <c r="G869" s="233">
        <f>E869*F869</f>
        <v>865.2</v>
      </c>
    </row>
    <row r="870" spans="1:7">
      <c r="A870" s="220"/>
      <c r="B870" s="229">
        <v>3</v>
      </c>
      <c r="C870" s="226" t="s">
        <v>316</v>
      </c>
      <c r="D870" s="230" t="s">
        <v>299</v>
      </c>
      <c r="E870" s="255">
        <v>0.0007</v>
      </c>
      <c r="F870" s="232"/>
      <c r="G870" s="233">
        <f>E870*F870</f>
        <v>0</v>
      </c>
    </row>
    <row r="871" spans="1:7">
      <c r="A871" s="220"/>
      <c r="B871" s="229">
        <v>4</v>
      </c>
      <c r="C871" s="226" t="s">
        <v>300</v>
      </c>
      <c r="D871" s="230" t="s">
        <v>299</v>
      </c>
      <c r="E871" s="255">
        <v>0.0007</v>
      </c>
      <c r="F871" s="232"/>
      <c r="G871" s="233">
        <f>E871*F871</f>
        <v>0</v>
      </c>
    </row>
    <row r="872" spans="1:7">
      <c r="A872" s="220"/>
      <c r="B872" s="234" t="s">
        <v>301</v>
      </c>
      <c r="C872" s="235"/>
      <c r="D872" s="235"/>
      <c r="E872" s="256"/>
      <c r="F872" s="240"/>
      <c r="G872" s="233">
        <f>SUM(G868:G871)</f>
        <v>1565.2</v>
      </c>
    </row>
    <row r="873" spans="1:7">
      <c r="A873" s="220"/>
      <c r="B873" s="241" t="s">
        <v>163</v>
      </c>
      <c r="C873" s="226" t="s">
        <v>302</v>
      </c>
      <c r="D873" s="227"/>
      <c r="E873" s="227"/>
      <c r="F873" s="227"/>
      <c r="G873" s="228"/>
    </row>
    <row r="874" spans="1:7">
      <c r="A874" s="220"/>
      <c r="B874" s="229">
        <v>1</v>
      </c>
      <c r="C874" s="226" t="s">
        <v>345</v>
      </c>
      <c r="D874" s="230" t="s">
        <v>76</v>
      </c>
      <c r="E874" s="239">
        <v>1.02</v>
      </c>
      <c r="F874" s="232">
        <f>VLOOKUP(C874,upahbahan,3,FALSE)</f>
        <v>14250</v>
      </c>
      <c r="G874" s="233">
        <f>E874*F874</f>
        <v>14535</v>
      </c>
    </row>
    <row r="875" spans="1:7">
      <c r="A875" s="220"/>
      <c r="B875" s="229">
        <v>2</v>
      </c>
      <c r="C875" s="226" t="s">
        <v>346</v>
      </c>
      <c r="D875" s="230" t="s">
        <v>76</v>
      </c>
      <c r="E875" s="239">
        <v>0.015</v>
      </c>
      <c r="F875" s="232">
        <f>VLOOKUP(C875,upahbahan,3,FALSE)</f>
        <v>18800</v>
      </c>
      <c r="G875" s="233">
        <f>E875*F875</f>
        <v>282</v>
      </c>
    </row>
    <row r="876" spans="1:7">
      <c r="A876" s="220"/>
      <c r="B876" s="234" t="s">
        <v>303</v>
      </c>
      <c r="C876" s="235"/>
      <c r="D876" s="235"/>
      <c r="E876" s="235"/>
      <c r="F876" s="240"/>
      <c r="G876" s="233">
        <f>SUM(G874:G875)</f>
        <v>14817</v>
      </c>
    </row>
    <row r="877" spans="1:7">
      <c r="A877" s="220"/>
      <c r="B877" s="241" t="s">
        <v>168</v>
      </c>
      <c r="C877" s="226" t="s">
        <v>304</v>
      </c>
      <c r="D877" s="227"/>
      <c r="E877" s="227"/>
      <c r="F877" s="227"/>
      <c r="G877" s="228"/>
    </row>
    <row r="878" spans="1:7">
      <c r="A878" s="220"/>
      <c r="B878" s="234" t="s">
        <v>305</v>
      </c>
      <c r="C878" s="235"/>
      <c r="D878" s="235"/>
      <c r="E878" s="235"/>
      <c r="F878" s="240"/>
      <c r="G878" s="242">
        <v>0</v>
      </c>
    </row>
    <row r="879" spans="1:7">
      <c r="A879" s="220"/>
      <c r="B879" s="243" t="s">
        <v>173</v>
      </c>
      <c r="C879" s="244" t="s">
        <v>306</v>
      </c>
      <c r="D879" s="245"/>
      <c r="E879" s="245"/>
      <c r="F879" s="246"/>
      <c r="G879" s="233">
        <f>G878+G876+G872</f>
        <v>16382.2</v>
      </c>
    </row>
    <row r="880" spans="1:7">
      <c r="A880" s="220"/>
      <c r="B880" s="243" t="s">
        <v>177</v>
      </c>
      <c r="C880" s="244" t="s">
        <v>328</v>
      </c>
      <c r="D880" s="245"/>
      <c r="E880" s="246"/>
      <c r="F880" s="247">
        <v>0.15</v>
      </c>
      <c r="G880" s="233">
        <f>G879*F880</f>
        <v>2457.33</v>
      </c>
    </row>
    <row r="881" ht="14.75" spans="1:7">
      <c r="A881" s="220"/>
      <c r="B881" s="248" t="s">
        <v>308</v>
      </c>
      <c r="C881" s="249" t="s">
        <v>309</v>
      </c>
      <c r="D881" s="250"/>
      <c r="E881" s="250"/>
      <c r="F881" s="251"/>
      <c r="G881" s="219">
        <f>SUM(G879:G880)</f>
        <v>18839.53</v>
      </c>
    </row>
    <row r="882" ht="14.75"/>
    <row r="883" ht="14.75" spans="1:7">
      <c r="A883" s="1091" t="s">
        <v>494</v>
      </c>
      <c r="B883" s="257" t="s">
        <v>135</v>
      </c>
      <c r="C883" s="257"/>
      <c r="D883" s="257"/>
      <c r="E883" s="257"/>
      <c r="F883" s="257"/>
      <c r="G883" s="257"/>
    </row>
    <row r="884" ht="28.75" spans="1:7">
      <c r="A884" s="220"/>
      <c r="B884" s="222" t="s">
        <v>15</v>
      </c>
      <c r="C884" s="223" t="s">
        <v>292</v>
      </c>
      <c r="D884" s="223" t="s">
        <v>293</v>
      </c>
      <c r="E884" s="223" t="s">
        <v>294</v>
      </c>
      <c r="F884" s="223" t="s">
        <v>295</v>
      </c>
      <c r="G884" s="224" t="s">
        <v>296</v>
      </c>
    </row>
    <row r="885" spans="1:7">
      <c r="A885" s="220"/>
      <c r="B885" s="225" t="s">
        <v>160</v>
      </c>
      <c r="C885" s="226" t="s">
        <v>297</v>
      </c>
      <c r="D885" s="227"/>
      <c r="E885" s="227"/>
      <c r="F885" s="227"/>
      <c r="G885" s="228"/>
    </row>
    <row r="886" spans="1:7">
      <c r="A886" s="220"/>
      <c r="B886" s="229">
        <v>1</v>
      </c>
      <c r="C886" s="226" t="s">
        <v>298</v>
      </c>
      <c r="D886" s="230" t="s">
        <v>299</v>
      </c>
      <c r="E886" s="239">
        <v>0.66</v>
      </c>
      <c r="F886" s="232">
        <f>VLOOKUP(C886,upahbahan,3,FALSE)</f>
        <v>100000</v>
      </c>
      <c r="G886" s="233">
        <f>E886*F886</f>
        <v>66000</v>
      </c>
    </row>
    <row r="887" spans="1:7">
      <c r="A887" s="220"/>
      <c r="B887" s="229">
        <v>2</v>
      </c>
      <c r="C887" s="226" t="s">
        <v>314</v>
      </c>
      <c r="D887" s="230" t="s">
        <v>299</v>
      </c>
      <c r="E887" s="239">
        <v>0.33</v>
      </c>
      <c r="F887" s="232">
        <f>VLOOKUP(C887,upahbahan,3,FALSE)</f>
        <v>150000</v>
      </c>
      <c r="G887" s="233">
        <f>E887*F887</f>
        <v>49500</v>
      </c>
    </row>
    <row r="888" spans="1:7">
      <c r="A888" s="220"/>
      <c r="B888" s="229">
        <v>3</v>
      </c>
      <c r="C888" s="226" t="s">
        <v>316</v>
      </c>
      <c r="D888" s="230" t="s">
        <v>299</v>
      </c>
      <c r="E888" s="239">
        <v>0.033</v>
      </c>
      <c r="F888" s="232"/>
      <c r="G888" s="233">
        <f>E888*F888</f>
        <v>0</v>
      </c>
    </row>
    <row r="889" spans="1:7">
      <c r="A889" s="220"/>
      <c r="B889" s="229">
        <v>4</v>
      </c>
      <c r="C889" s="226" t="s">
        <v>300</v>
      </c>
      <c r="D889" s="230" t="s">
        <v>299</v>
      </c>
      <c r="E889" s="239">
        <v>0.011</v>
      </c>
      <c r="F889" s="232"/>
      <c r="G889" s="233">
        <f>E889*F889</f>
        <v>0</v>
      </c>
    </row>
    <row r="890" spans="1:7">
      <c r="A890" s="220"/>
      <c r="B890" s="234" t="s">
        <v>301</v>
      </c>
      <c r="C890" s="235"/>
      <c r="D890" s="235"/>
      <c r="E890" s="256"/>
      <c r="F890" s="240"/>
      <c r="G890" s="233">
        <f>SUM(G886:G889)</f>
        <v>115500</v>
      </c>
    </row>
    <row r="891" spans="1:7">
      <c r="A891" s="220"/>
      <c r="B891" s="225" t="s">
        <v>163</v>
      </c>
      <c r="C891" s="226" t="s">
        <v>302</v>
      </c>
      <c r="D891" s="227"/>
      <c r="E891" s="227"/>
      <c r="F891" s="227"/>
      <c r="G891" s="228"/>
    </row>
    <row r="892" spans="1:7">
      <c r="A892" s="220"/>
      <c r="B892" s="1092" t="s">
        <v>312</v>
      </c>
      <c r="C892" s="238" t="s">
        <v>495</v>
      </c>
      <c r="D892" s="230" t="s">
        <v>76</v>
      </c>
      <c r="E892" s="258">
        <v>0.4</v>
      </c>
      <c r="F892" s="232">
        <f>VLOOKUP(C892,upahbahan,3,FALSE)</f>
        <v>19000</v>
      </c>
      <c r="G892" s="233">
        <f>E892*F892</f>
        <v>7600</v>
      </c>
    </row>
    <row r="893" spans="1:7">
      <c r="A893" s="220"/>
      <c r="B893" s="1092" t="s">
        <v>313</v>
      </c>
      <c r="C893" s="238" t="s">
        <v>353</v>
      </c>
      <c r="D893" s="230" t="s">
        <v>354</v>
      </c>
      <c r="E893" s="258">
        <v>0.2</v>
      </c>
      <c r="F893" s="232">
        <f>VLOOKUP(C893,upahbahan,3,FALSE)</f>
        <v>16800</v>
      </c>
      <c r="G893" s="233">
        <f>E893*F893</f>
        <v>3360</v>
      </c>
    </row>
    <row r="894" spans="1:7">
      <c r="A894" s="220"/>
      <c r="B894" s="1092" t="s">
        <v>315</v>
      </c>
      <c r="C894" s="238" t="s">
        <v>367</v>
      </c>
      <c r="D894" s="230" t="s">
        <v>319</v>
      </c>
      <c r="E894" s="258">
        <v>0.00465</v>
      </c>
      <c r="F894" s="232">
        <v>3500000</v>
      </c>
      <c r="G894" s="233">
        <f>E894*F894</f>
        <v>16275</v>
      </c>
    </row>
    <row r="895" spans="1:7">
      <c r="A895" s="220"/>
      <c r="B895" s="1092" t="s">
        <v>317</v>
      </c>
      <c r="C895" s="238" t="s">
        <v>368</v>
      </c>
      <c r="D895" s="230" t="s">
        <v>369</v>
      </c>
      <c r="E895" s="258">
        <v>0.127</v>
      </c>
      <c r="F895" s="232">
        <f>VLOOKUP(C895,upahbahan,3,FALSE)</f>
        <v>167300</v>
      </c>
      <c r="G895" s="233">
        <f>E895*F895</f>
        <v>21247.1</v>
      </c>
    </row>
    <row r="896" spans="1:7">
      <c r="A896" s="220"/>
      <c r="B896" s="1092" t="s">
        <v>370</v>
      </c>
      <c r="C896" s="238" t="s">
        <v>371</v>
      </c>
      <c r="D896" s="230" t="s">
        <v>372</v>
      </c>
      <c r="E896" s="258">
        <v>1.95</v>
      </c>
      <c r="F896" s="232">
        <f>VLOOKUP(C896,upahbahan,3,FALSE)</f>
        <v>5000</v>
      </c>
      <c r="G896" s="233">
        <f>E896*F896</f>
        <v>9750</v>
      </c>
    </row>
    <row r="897" spans="1:7">
      <c r="A897" s="220"/>
      <c r="B897" s="234" t="s">
        <v>303</v>
      </c>
      <c r="C897" s="235"/>
      <c r="D897" s="235"/>
      <c r="E897" s="235"/>
      <c r="F897" s="240"/>
      <c r="G897" s="233">
        <f>SUM(G892:G896)</f>
        <v>58232.1</v>
      </c>
    </row>
    <row r="898" spans="1:7">
      <c r="A898" s="220"/>
      <c r="B898" s="225" t="s">
        <v>168</v>
      </c>
      <c r="C898" s="226" t="s">
        <v>304</v>
      </c>
      <c r="D898" s="227"/>
      <c r="E898" s="227"/>
      <c r="F898" s="227"/>
      <c r="G898" s="259"/>
    </row>
    <row r="899" spans="1:7">
      <c r="A899" s="220"/>
      <c r="B899" s="234" t="s">
        <v>305</v>
      </c>
      <c r="C899" s="235"/>
      <c r="D899" s="235"/>
      <c r="E899" s="235"/>
      <c r="F899" s="240"/>
      <c r="G899" s="242">
        <v>0</v>
      </c>
    </row>
    <row r="900" spans="1:7">
      <c r="A900" s="220"/>
      <c r="B900" s="243" t="s">
        <v>173</v>
      </c>
      <c r="C900" s="244" t="s">
        <v>306</v>
      </c>
      <c r="D900" s="245"/>
      <c r="E900" s="245"/>
      <c r="F900" s="246"/>
      <c r="G900" s="233">
        <f>G899+G897+G890</f>
        <v>173732.1</v>
      </c>
    </row>
    <row r="901" spans="1:7">
      <c r="A901" s="220"/>
      <c r="B901" s="243" t="s">
        <v>177</v>
      </c>
      <c r="C901" s="244" t="s">
        <v>328</v>
      </c>
      <c r="D901" s="245"/>
      <c r="E901" s="246"/>
      <c r="F901" s="247">
        <v>0.15</v>
      </c>
      <c r="G901" s="233">
        <f>G900*F901</f>
        <v>26059.815</v>
      </c>
    </row>
    <row r="902" ht="14.75" spans="1:7">
      <c r="A902" s="220"/>
      <c r="B902" s="248" t="s">
        <v>308</v>
      </c>
      <c r="C902" s="249" t="s">
        <v>309</v>
      </c>
      <c r="D902" s="250"/>
      <c r="E902" s="250"/>
      <c r="F902" s="251"/>
      <c r="G902" s="219">
        <f>SUM(G900:G901)</f>
        <v>199791.915</v>
      </c>
    </row>
    <row r="903" ht="14.75"/>
    <row r="904" ht="14.75" spans="1:7">
      <c r="A904" s="1091" t="s">
        <v>496</v>
      </c>
      <c r="B904" s="257" t="s">
        <v>497</v>
      </c>
      <c r="C904" s="260"/>
      <c r="D904" s="261"/>
      <c r="E904" s="261"/>
      <c r="F904" s="261"/>
      <c r="G904" s="261"/>
    </row>
    <row r="905" ht="28.75" spans="1:7">
      <c r="A905" s="220"/>
      <c r="B905" s="222" t="s">
        <v>15</v>
      </c>
      <c r="C905" s="223" t="s">
        <v>292</v>
      </c>
      <c r="D905" s="223" t="s">
        <v>293</v>
      </c>
      <c r="E905" s="223" t="s">
        <v>294</v>
      </c>
      <c r="F905" s="223" t="s">
        <v>295</v>
      </c>
      <c r="G905" s="224" t="s">
        <v>296</v>
      </c>
    </row>
    <row r="906" spans="1:7">
      <c r="A906" s="220"/>
      <c r="B906" s="262" t="s">
        <v>160</v>
      </c>
      <c r="C906" s="226" t="s">
        <v>297</v>
      </c>
      <c r="D906" s="227"/>
      <c r="E906" s="227"/>
      <c r="F906" s="227"/>
      <c r="G906" s="228"/>
    </row>
    <row r="907" spans="1:7">
      <c r="A907" s="220"/>
      <c r="B907" s="263">
        <v>1</v>
      </c>
      <c r="C907" s="226" t="s">
        <v>298</v>
      </c>
      <c r="D907" s="230" t="s">
        <v>299</v>
      </c>
      <c r="E907" s="255">
        <v>0.04</v>
      </c>
      <c r="F907" s="232">
        <f>VLOOKUP(C907,upahbahan,3,FALSE)</f>
        <v>100000</v>
      </c>
      <c r="G907" s="233">
        <f t="shared" ref="G907:G910" si="31">E907*F907</f>
        <v>4000</v>
      </c>
    </row>
    <row r="908" spans="1:7">
      <c r="A908" s="220"/>
      <c r="B908" s="263">
        <v>2</v>
      </c>
      <c r="C908" s="226" t="s">
        <v>344</v>
      </c>
      <c r="D908" s="230" t="s">
        <v>299</v>
      </c>
      <c r="E908" s="255">
        <v>0.02</v>
      </c>
      <c r="F908" s="232">
        <f>VLOOKUP(C908,upahbahan,3,FALSE)</f>
        <v>123600</v>
      </c>
      <c r="G908" s="233">
        <f t="shared" si="31"/>
        <v>2472</v>
      </c>
    </row>
    <row r="909" spans="1:7">
      <c r="A909" s="220"/>
      <c r="B909" s="263">
        <v>3</v>
      </c>
      <c r="C909" s="226" t="s">
        <v>316</v>
      </c>
      <c r="D909" s="230" t="s">
        <v>299</v>
      </c>
      <c r="E909" s="255">
        <v>0.002</v>
      </c>
      <c r="F909" s="232"/>
      <c r="G909" s="233">
        <f t="shared" si="31"/>
        <v>0</v>
      </c>
    </row>
    <row r="910" spans="1:7">
      <c r="A910" s="220"/>
      <c r="B910" s="263">
        <v>4</v>
      </c>
      <c r="C910" s="226" t="s">
        <v>300</v>
      </c>
      <c r="D910" s="230" t="s">
        <v>299</v>
      </c>
      <c r="E910" s="255">
        <v>0.0007</v>
      </c>
      <c r="F910" s="232"/>
      <c r="G910" s="233">
        <f t="shared" si="31"/>
        <v>0</v>
      </c>
    </row>
    <row r="911" spans="1:7">
      <c r="A911" s="220"/>
      <c r="B911" s="234" t="s">
        <v>301</v>
      </c>
      <c r="C911" s="235"/>
      <c r="D911" s="235"/>
      <c r="E911" s="236"/>
      <c r="F911" s="237"/>
      <c r="G911" s="233">
        <f>SUM(G907:G910)</f>
        <v>6472</v>
      </c>
    </row>
    <row r="912" spans="1:7">
      <c r="A912" s="220"/>
      <c r="B912" s="262" t="s">
        <v>163</v>
      </c>
      <c r="C912" s="226" t="s">
        <v>302</v>
      </c>
      <c r="D912" s="227"/>
      <c r="E912" s="227"/>
      <c r="F912" s="227"/>
      <c r="G912" s="228"/>
    </row>
    <row r="913" spans="1:7">
      <c r="A913" s="220"/>
      <c r="B913" s="263">
        <v>1</v>
      </c>
      <c r="C913" s="226" t="s">
        <v>444</v>
      </c>
      <c r="D913" s="230" t="s">
        <v>76</v>
      </c>
      <c r="E913" s="239">
        <v>0.4</v>
      </c>
      <c r="F913" s="232">
        <f>VLOOKUP(C913,upahbahan,3,FALSE)</f>
        <v>45550</v>
      </c>
      <c r="G913" s="233">
        <f t="shared" ref="G913" si="32">E913*F913</f>
        <v>18220</v>
      </c>
    </row>
    <row r="914" spans="1:7">
      <c r="A914" s="220"/>
      <c r="B914" s="234" t="s">
        <v>303</v>
      </c>
      <c r="C914" s="235"/>
      <c r="D914" s="235"/>
      <c r="E914" s="235"/>
      <c r="F914" s="240"/>
      <c r="G914" s="233">
        <f>SUM(G913)</f>
        <v>18220</v>
      </c>
    </row>
    <row r="915" spans="1:7">
      <c r="A915" s="220"/>
      <c r="B915" s="262" t="s">
        <v>168</v>
      </c>
      <c r="C915" s="226" t="s">
        <v>304</v>
      </c>
      <c r="D915" s="227"/>
      <c r="E915" s="227"/>
      <c r="F915" s="227"/>
      <c r="G915" s="228"/>
    </row>
    <row r="916" spans="1:7">
      <c r="A916" s="220"/>
      <c r="B916" s="263">
        <v>1</v>
      </c>
      <c r="C916" s="226" t="s">
        <v>498</v>
      </c>
      <c r="D916" s="230" t="s">
        <v>323</v>
      </c>
      <c r="E916" s="239">
        <v>0.17</v>
      </c>
      <c r="F916" s="232">
        <f>VLOOKUP(C916,upahbahan,3,FALSE)</f>
        <v>25000</v>
      </c>
      <c r="G916" s="233">
        <f t="shared" ref="G916" si="33">E916*F916</f>
        <v>4250</v>
      </c>
    </row>
    <row r="917" spans="1:7">
      <c r="A917" s="220"/>
      <c r="B917" s="264" t="s">
        <v>305</v>
      </c>
      <c r="C917" s="265"/>
      <c r="D917" s="265"/>
      <c r="E917" s="265"/>
      <c r="F917" s="266"/>
      <c r="G917" s="233">
        <f>SUM(G916)</f>
        <v>4250</v>
      </c>
    </row>
    <row r="918" spans="1:7">
      <c r="A918" s="220"/>
      <c r="B918" s="267" t="s">
        <v>173</v>
      </c>
      <c r="C918" s="268" t="s">
        <v>499</v>
      </c>
      <c r="D918" s="269"/>
      <c r="E918" s="269"/>
      <c r="F918" s="270"/>
      <c r="G918" s="271">
        <f>G911+G914+G917</f>
        <v>28942</v>
      </c>
    </row>
    <row r="919" spans="1:7">
      <c r="A919" s="220"/>
      <c r="B919" s="243" t="s">
        <v>177</v>
      </c>
      <c r="C919" s="244" t="s">
        <v>328</v>
      </c>
      <c r="D919" s="245"/>
      <c r="E919" s="246"/>
      <c r="F919" s="247">
        <v>0.15</v>
      </c>
      <c r="G919" s="233">
        <f>G918*F919</f>
        <v>4341.3</v>
      </c>
    </row>
    <row r="920" ht="14.75" spans="1:7">
      <c r="A920" s="220"/>
      <c r="B920" s="248" t="s">
        <v>308</v>
      </c>
      <c r="C920" s="249" t="s">
        <v>309</v>
      </c>
      <c r="D920" s="250"/>
      <c r="E920" s="250"/>
      <c r="F920" s="251"/>
      <c r="G920" s="272">
        <f>SUM(G918:G919)</f>
        <v>33283.3</v>
      </c>
    </row>
    <row r="921" ht="14.75"/>
  </sheetData>
  <mergeCells count="4">
    <mergeCell ref="B264:G264"/>
    <mergeCell ref="B362:G362"/>
    <mergeCell ref="B538:G538"/>
    <mergeCell ref="B579:G579"/>
  </mergeCells>
  <dataValidations count="1">
    <dataValidation type="list" allowBlank="1" showInputMessage="1" showErrorMessage="1" sqref="C404 C384:C387 C504:C507">
      <formula1>TENAGA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RAB Progres RKB</vt:lpstr>
      <vt:lpstr>RAB Progres RK. Ket.</vt:lpstr>
      <vt:lpstr>RAB Progres Toilet</vt:lpstr>
      <vt:lpstr>2. RAB Progres Revit Akses&amp;Meu</vt:lpstr>
      <vt:lpstr>3. REKAP RAB PROGRESS</vt:lpstr>
      <vt:lpstr>4. Kurva S</vt:lpstr>
      <vt:lpstr>5. Foto Progress</vt:lpstr>
      <vt:lpstr>6. KEMAJUAN</vt:lpstr>
      <vt:lpstr>Analisa </vt:lpstr>
      <vt:lpstr>Upah Bahan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arrijal</dc:creator>
  <cp:lastModifiedBy>Muktiono Waspodo</cp:lastModifiedBy>
  <dcterms:created xsi:type="dcterms:W3CDTF">2025-09-10T11:16:00Z</dcterms:created>
  <dcterms:modified xsi:type="dcterms:W3CDTF">2025-09-30T08:58:55Z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7677E0C7A4DF4C68AA6704F3029F69E3_13</vt:lpwstr>
  </property>
  <property fmtid="{D5CDD505-2E9C-101B-9397-08002B2CF9AE}" pid="3" name="KSOProductBuildVer">
    <vt:lpwstr>1033-12.2.0.22549</vt:lpwstr>
  </property>
</Properties>
</file>